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95" i="7"/>
  <c r="K95"/>
  <c r="L49"/>
  <c r="K49"/>
  <c r="L51"/>
  <c r="M51" s="1"/>
  <c r="K51"/>
  <c r="L108"/>
  <c r="K108"/>
  <c r="L50"/>
  <c r="K50"/>
  <c r="M50" s="1"/>
  <c r="K99"/>
  <c r="M99" s="1"/>
  <c r="L46"/>
  <c r="K46"/>
  <c r="K98"/>
  <c r="M98" s="1"/>
  <c r="L78"/>
  <c r="K78"/>
  <c r="L17"/>
  <c r="K17"/>
  <c r="L15"/>
  <c r="K15"/>
  <c r="K97"/>
  <c r="M97" s="1"/>
  <c r="L47"/>
  <c r="K47"/>
  <c r="L45"/>
  <c r="K45"/>
  <c r="L43"/>
  <c r="K43"/>
  <c r="K96"/>
  <c r="M96" s="1"/>
  <c r="K94"/>
  <c r="M94" s="1"/>
  <c r="K93"/>
  <c r="M93" s="1"/>
  <c r="K92"/>
  <c r="M92" s="1"/>
  <c r="L41"/>
  <c r="K41"/>
  <c r="L11"/>
  <c r="K11"/>
  <c r="K91"/>
  <c r="M91" s="1"/>
  <c r="K89"/>
  <c r="M89" s="1"/>
  <c r="K90"/>
  <c r="M90" s="1"/>
  <c r="K73"/>
  <c r="L73"/>
  <c r="L77"/>
  <c r="K77"/>
  <c r="L40"/>
  <c r="K40"/>
  <c r="K38"/>
  <c r="L38"/>
  <c r="L42"/>
  <c r="K42"/>
  <c r="K88"/>
  <c r="M88" s="1"/>
  <c r="L76"/>
  <c r="K76"/>
  <c r="L14"/>
  <c r="K14"/>
  <c r="K37"/>
  <c r="L37"/>
  <c r="L39"/>
  <c r="K39"/>
  <c r="K87"/>
  <c r="M87" s="1"/>
  <c r="K86"/>
  <c r="M86" s="1"/>
  <c r="K74"/>
  <c r="L18"/>
  <c r="L10"/>
  <c r="K10"/>
  <c r="K18"/>
  <c r="L13"/>
  <c r="K13"/>
  <c r="L12"/>
  <c r="K12"/>
  <c r="L75"/>
  <c r="K75"/>
  <c r="L74"/>
  <c r="M49" l="1"/>
  <c r="M108"/>
  <c r="M15"/>
  <c r="M45"/>
  <c r="M78"/>
  <c r="M46"/>
  <c r="M17"/>
  <c r="M47"/>
  <c r="M14"/>
  <c r="M11"/>
  <c r="M43"/>
  <c r="M41"/>
  <c r="M38"/>
  <c r="M77"/>
  <c r="M40"/>
  <c r="M73"/>
  <c r="M42"/>
  <c r="M76"/>
  <c r="M37"/>
  <c r="M39"/>
  <c r="M18"/>
  <c r="M10"/>
  <c r="M13"/>
  <c r="M12"/>
  <c r="M75"/>
  <c r="M74"/>
  <c r="K270" l="1"/>
  <c r="L270" s="1"/>
  <c r="M7" l="1"/>
  <c r="F258" l="1"/>
  <c r="K259"/>
  <c r="L259" s="1"/>
  <c r="K250"/>
  <c r="L250" s="1"/>
  <c r="K253"/>
  <c r="L253" s="1"/>
  <c r="K261" l="1"/>
  <c r="L261" s="1"/>
  <c r="F252"/>
  <c r="F251"/>
  <c r="F249"/>
  <c r="K249" s="1"/>
  <c r="L249" s="1"/>
  <c r="F229"/>
  <c r="F181"/>
  <c r="K260" l="1"/>
  <c r="L260" s="1"/>
  <c r="K258"/>
  <c r="L258" s="1"/>
  <c r="K264"/>
  <c r="L264" s="1"/>
  <c r="K265"/>
  <c r="L265" s="1"/>
  <c r="K257"/>
  <c r="L257" s="1"/>
  <c r="K267"/>
  <c r="L267" s="1"/>
  <c r="K263"/>
  <c r="L263" s="1"/>
  <c r="K256" l="1"/>
  <c r="L256" s="1"/>
  <c r="K245"/>
  <c r="L245" s="1"/>
  <c r="K247"/>
  <c r="L247" s="1"/>
  <c r="K244"/>
  <c r="L244" s="1"/>
  <c r="K246"/>
  <c r="L246" s="1"/>
  <c r="K175"/>
  <c r="L175" s="1"/>
  <c r="K228"/>
  <c r="L228" s="1"/>
  <c r="K242"/>
  <c r="L242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K229"/>
  <c r="L229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H180"/>
  <c r="K180" s="1"/>
  <c r="L180" s="1"/>
  <c r="K177"/>
  <c r="L177" s="1"/>
  <c r="K176"/>
  <c r="L176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D7" i="6"/>
  <c r="K6" i="4"/>
  <c r="K6" i="3"/>
  <c r="L6" i="2"/>
</calcChain>
</file>

<file path=xl/sharedStrings.xml><?xml version="1.0" encoding="utf-8"?>
<sst xmlns="http://schemas.openxmlformats.org/spreadsheetml/2006/main" count="7429" uniqueCount="3780">
  <si>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</si>
  <si>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</si>
  <si>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</si>
  <si>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</si>
  <si>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</si>
  <si>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</si>
  <si>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</si>
  <si>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</si>
  <si>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</si>
  <si>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</si>
  <si>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</si>
  <si>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</si>
  <si>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</si>
  <si>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</si>
  <si>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</si>
  <si>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</si>
  <si>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</si>
  <si>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</si>
  <si>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</si>
  <si>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</si>
  <si>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</si>
  <si>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</si>
  <si>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</si>
  <si>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</si>
  <si>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</si>
  <si>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</si>
  <si>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</si>
  <si>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</si>
  <si>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</si>
  <si>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</si>
  <si>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</si>
  <si>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</si>
  <si>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</si>
  <si>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</si>
  <si>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</si>
  <si>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</si>
  <si>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</si>
  <si>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</si>
  <si>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</si>
  <si>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</si>
  <si>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</si>
  <si>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</si>
  <si>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</si>
  <si>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</si>
  <si>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</si>
  <si>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</si>
  <si>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</si>
  <si>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</si>
  <si>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</si>
  <si>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</si>
  <si>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</si>
  <si>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</si>
  <si>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</si>
  <si>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</si>
  <si>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</si>
  <si>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</si>
  <si>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</si>
  <si>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</si>
  <si>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</si>
  <si>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</si>
  <si>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</si>
  <si>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</si>
  <si>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</si>
  <si>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</si>
  <si>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</si>
  <si>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</si>
  <si>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</si>
  <si>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</si>
  <si>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</si>
  <si>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</si>
  <si>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</si>
  <si>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</si>
  <si>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</si>
  <si>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</si>
  <si>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</si>
  <si>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</si>
  <si>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</si>
  <si>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</si>
  <si>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</si>
  <si>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</si>
  <si>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</si>
  <si>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</si>
  <si>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</si>
  <si>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</si>
  <si>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</si>
  <si>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</si>
  <si>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</si>
  <si>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</si>
  <si>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</si>
  <si>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</si>
  <si>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</si>
  <si>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</si>
  <si>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</si>
  <si>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</si>
  <si>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</si>
  <si>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</si>
  <si>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</si>
  <si>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</si>
  <si>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</si>
  <si>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</si>
  <si>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</si>
  <si>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</si>
  <si>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</si>
  <si>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</si>
  <si>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</si>
  <si>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</si>
  <si>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</si>
  <si>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</si>
  <si>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</si>
  <si>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</si>
  <si>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</si>
  <si>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</si>
  <si>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</si>
  <si>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</si>
  <si>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</si>
  <si>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</si>
  <si>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</si>
  <si>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</si>
  <si>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</si>
  <si>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</si>
  <si>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</si>
  <si>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</si>
  <si>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</si>
  <si>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</si>
  <si>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</si>
  <si>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</si>
  <si>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</si>
  <si>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</si>
  <si>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</si>
  <si>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</si>
  <si>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</si>
  <si>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</si>
  <si>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</si>
  <si>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</si>
  <si>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</si>
  <si>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</si>
  <si>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</si>
  <si>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</si>
  <si>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</si>
  <si>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</si>
  <si>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</si>
  <si>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</si>
  <si>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</si>
  <si>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</si>
  <si>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</si>
  <si>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</si>
  <si>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</si>
  <si>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</si>
  <si>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</si>
  <si>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</si>
  <si>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</si>
  <si>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</si>
  <si>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</si>
  <si>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</si>
  <si>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</si>
  <si>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</si>
  <si>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</si>
  <si>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</si>
  <si>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</si>
  <si>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</si>
  <si>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</si>
  <si>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</si>
  <si>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</si>
  <si>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</si>
  <si>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</si>
  <si>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</si>
  <si>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</si>
  <si>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</si>
  <si>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</si>
  <si>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</si>
  <si>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</si>
  <si>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</si>
  <si>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</si>
  <si>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</si>
  <si>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</si>
  <si>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</si>
  <si>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</si>
  <si>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</si>
  <si>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</si>
  <si>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</si>
  <si>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</si>
  <si>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</si>
  <si>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</si>
  <si>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</si>
  <si>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</si>
  <si>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</si>
  <si>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</si>
  <si>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</si>
  <si>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</si>
  <si>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</si>
  <si>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</si>
  <si>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</si>
  <si>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</si>
  <si>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</si>
  <si>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</si>
  <si>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</si>
  <si>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</si>
  <si>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</si>
  <si>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</si>
  <si>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</si>
  <si>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</si>
  <si>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</si>
  <si>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</si>
  <si>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</si>
  <si>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</si>
  <si>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</si>
  <si>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</si>
  <si>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</si>
  <si>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</si>
  <si>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</si>
  <si>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</si>
  <si>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</si>
  <si>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</si>
  <si>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</si>
  <si>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</si>
  <si>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</si>
  <si>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</si>
  <si>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</si>
  <si>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</si>
  <si>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</si>
  <si>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</si>
  <si>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</si>
  <si>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</si>
  <si>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</si>
  <si>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</si>
  <si>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</si>
  <si>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</si>
  <si>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</si>
  <si>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</si>
  <si>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</si>
  <si>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</si>
  <si>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</si>
  <si>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</si>
  <si>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</si>
  <si>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</si>
  <si>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</si>
  <si>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</si>
  <si>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</si>
  <si>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</si>
  <si>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</si>
  <si>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</si>
  <si>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</si>
  <si>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</si>
  <si>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</si>
  <si>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</si>
  <si>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</si>
  <si>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</si>
  <si>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</si>
  <si>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</si>
  <si>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</si>
  <si>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</si>
  <si>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</si>
  <si>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</si>
  <si>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</si>
  <si>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</si>
  <si>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</si>
  <si>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</si>
  <si>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</si>
  <si>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</si>
  <si>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</si>
  <si>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</si>
  <si>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</si>
  <si>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</si>
  <si>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</si>
  <si>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</si>
  <si>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</si>
  <si>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</si>
  <si>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</si>
  <si>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</si>
  <si>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</si>
  <si>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</si>
  <si>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</si>
  <si>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</si>
  <si>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</si>
  <si>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</si>
  <si>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</si>
  <si>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</si>
  <si>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</si>
  <si>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</si>
  <si>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</si>
  <si>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</si>
  <si>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</si>
  <si>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</si>
  <si>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</si>
  <si>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</si>
  <si>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</si>
  <si>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</si>
  <si>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</si>
  <si>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</si>
  <si>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</si>
  <si>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</si>
  <si>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</si>
  <si>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</si>
  <si>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</si>
  <si>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</si>
  <si>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</si>
  <si>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</si>
  <si>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</si>
  <si>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</si>
  <si>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</si>
  <si>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</si>
  <si>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</si>
  <si>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</si>
  <si>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</si>
  <si>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</si>
  <si>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</si>
  <si>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</si>
  <si>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</si>
  <si>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</si>
  <si>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</si>
  <si>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</si>
  <si>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</si>
  <si>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</si>
  <si>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</si>
  <si>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</si>
  <si>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</si>
  <si>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</si>
  <si>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</si>
  <si>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</si>
  <si>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</si>
  <si>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</si>
  <si>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</si>
  <si>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</si>
  <si>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</si>
  <si>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</si>
  <si>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</si>
  <si>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</si>
  <si>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</si>
  <si>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</si>
  <si>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</si>
  <si>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</si>
  <si>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</si>
  <si>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</si>
  <si>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</si>
  <si>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</si>
  <si>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</si>
  <si>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</si>
  <si>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</si>
  <si>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</si>
  <si>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</si>
  <si>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</si>
  <si>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</si>
  <si>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</si>
  <si>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</si>
  <si>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</si>
  <si>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</si>
  <si>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</si>
  <si>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</si>
  <si>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</si>
  <si>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</si>
  <si>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</si>
  <si>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</si>
  <si>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</si>
  <si>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</si>
  <si>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</si>
  <si>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</si>
  <si>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</si>
  <si>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</si>
  <si>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</si>
  <si>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</si>
  <si>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</si>
  <si>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</si>
  <si>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</si>
  <si>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</si>
  <si>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</si>
  <si>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</si>
  <si>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</si>
  <si>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</si>
  <si>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</si>
  <si>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</si>
  <si>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</si>
  <si>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</si>
  <si>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</si>
  <si>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</si>
  <si>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</si>
  <si>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</si>
  <si>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</si>
  <si>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</si>
  <si>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</si>
  <si>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</si>
  <si>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</si>
  <si>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</si>
  <si>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</si>
  <si>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</si>
  <si>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</si>
  <si>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</si>
  <si>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</si>
  <si>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</si>
  <si>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</si>
  <si>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</si>
  <si>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</si>
  <si>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</si>
  <si>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</si>
  <si>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</si>
  <si>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</si>
  <si>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</si>
  <si>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</si>
  <si>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</si>
  <si>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</si>
  <si>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</si>
  <si>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</si>
  <si>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</si>
  <si>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</si>
  <si>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</si>
  <si>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</si>
  <si>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</si>
  <si>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</si>
  <si>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</si>
  <si>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</si>
  <si>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</si>
  <si>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</si>
  <si>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</si>
  <si>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</si>
  <si>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</si>
  <si>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</si>
  <si>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</si>
  <si>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</si>
  <si>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</si>
  <si>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</si>
  <si>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</si>
  <si>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</si>
  <si>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</si>
  <si>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</si>
  <si>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</si>
  <si>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</si>
  <si>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</si>
  <si>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</si>
  <si>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</si>
  <si>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</si>
  <si>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</si>
  <si>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</si>
  <si>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</si>
  <si>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</si>
  <si>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</si>
  <si>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</si>
  <si>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</si>
  <si>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</si>
  <si>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</si>
  <si>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</si>
  <si>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</si>
  <si>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</si>
  <si>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</si>
  <si>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</si>
  <si>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</si>
  <si>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</si>
  <si>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</si>
  <si>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</si>
  <si>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</si>
  <si>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</si>
  <si>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</si>
  <si>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</si>
  <si>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</si>
  <si>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</si>
  <si>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</si>
  <si>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</si>
  <si>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</si>
  <si>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</si>
  <si>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</si>
  <si>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</si>
  <si>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</si>
  <si>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</si>
  <si>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</si>
  <si>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</si>
  <si>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</si>
  <si>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</si>
  <si>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</si>
  <si>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</si>
  <si>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</si>
  <si>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</si>
  <si>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</si>
  <si>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</si>
  <si>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</si>
  <si>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</si>
  <si>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</si>
  <si>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</si>
  <si>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</si>
  <si>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</si>
  <si>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</si>
  <si>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</si>
  <si>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</si>
  <si>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</si>
  <si>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</si>
  <si>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</si>
  <si>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</si>
  <si>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</si>
  <si>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</si>
  <si>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</si>
  <si>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</si>
  <si>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</si>
  <si>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</si>
  <si>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</si>
  <si>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</si>
  <si>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</si>
  <si>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</si>
  <si>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</si>
  <si>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</si>
  <si>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</si>
  <si>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</si>
  <si>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</si>
  <si>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</si>
  <si>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</si>
  <si>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</si>
  <si>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</si>
  <si>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</si>
  <si>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</si>
  <si>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</si>
  <si>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</si>
  <si>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</si>
  <si>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</si>
  <si>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</si>
  <si>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</si>
  <si>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</si>
  <si>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</si>
  <si>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</si>
  <si>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</si>
  <si>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</si>
  <si>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</si>
  <si>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</si>
  <si>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</si>
  <si>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</si>
  <si>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</si>
  <si>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</si>
  <si>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</si>
  <si>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</si>
  <si>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</si>
  <si>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</si>
  <si>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</si>
  <si>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</si>
  <si>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</si>
  <si>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</si>
  <si>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</si>
  <si>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</si>
  <si>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</si>
  <si>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</si>
  <si>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</si>
  <si>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</si>
  <si>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</si>
  <si>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</si>
  <si>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</si>
  <si>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</si>
  <si>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</si>
  <si>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</si>
  <si>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</si>
  <si>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</si>
  <si>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</si>
  <si>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</si>
  <si>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</si>
  <si>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</si>
  <si>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</si>
  <si>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</si>
  <si>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</si>
  <si>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</si>
  <si>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</si>
  <si>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</si>
  <si>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</si>
  <si>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</si>
  <si>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</si>
  <si>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</si>
  <si>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</si>
  <si>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</si>
  <si>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</si>
  <si>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</si>
  <si>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</si>
  <si>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</si>
  <si>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</si>
  <si>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</si>
  <si>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</si>
  <si>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</si>
  <si>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</si>
  <si>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</si>
  <si>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</si>
  <si>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</si>
  <si>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</si>
  <si>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</si>
  <si>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</si>
  <si>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</si>
  <si>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</si>
  <si>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</si>
  <si>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</si>
  <si>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</si>
  <si>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</si>
  <si>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</si>
  <si>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</si>
  <si>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</si>
  <si>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</si>
  <si>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</si>
  <si>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</si>
  <si>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</si>
  <si>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</si>
  <si>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</si>
  <si>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</si>
  <si>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</si>
  <si>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</si>
  <si>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</si>
  <si>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</si>
  <si>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</si>
  <si>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</si>
  <si>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</si>
  <si>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</si>
  <si>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</si>
  <si>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</si>
  <si>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</si>
  <si>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</si>
  <si>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</si>
  <si>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</si>
  <si>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</si>
  <si>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</si>
  <si>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</si>
  <si>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</si>
  <si>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</si>
  <si>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</si>
  <si>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</si>
  <si>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</si>
  <si>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</si>
  <si>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</si>
  <si>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</si>
  <si>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</si>
  <si>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</si>
  <si>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</si>
  <si>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</si>
  <si>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</si>
  <si>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</si>
  <si>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</si>
  <si>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</si>
  <si>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</si>
  <si>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</si>
  <si>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</si>
  <si>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</si>
  <si>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</si>
  <si>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</si>
  <si>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</si>
  <si>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</si>
  <si>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</si>
  <si>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</si>
  <si>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</si>
  <si>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</si>
  <si>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</si>
  <si>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</si>
  <si>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</si>
  <si>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</si>
  <si>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</si>
  <si>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</si>
  <si>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</si>
  <si>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</si>
  <si>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</si>
  <si>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</si>
  <si>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</si>
  <si>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</si>
  <si>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</si>
  <si>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</si>
  <si>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</si>
  <si>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</si>
  <si>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</si>
  <si>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</si>
  <si>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</si>
  <si>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</si>
  <si>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</si>
  <si>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</si>
  <si>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</si>
  <si>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</si>
  <si>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</si>
  <si>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</si>
  <si>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</si>
  <si>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</si>
  <si>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</si>
  <si>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</si>
  <si>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</si>
  <si>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</si>
  <si>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</si>
  <si>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</si>
  <si>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</si>
  <si>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</si>
  <si>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</si>
  <si>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</si>
  <si>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</si>
  <si>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</si>
  <si>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</si>
  <si>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</si>
  <si>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</si>
  <si>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</si>
  <si>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</si>
  <si>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</si>
  <si>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</si>
  <si>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</si>
  <si>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</si>
  <si>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</si>
  <si>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</si>
  <si>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</si>
  <si>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</si>
  <si>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</si>
  <si>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</si>
  <si>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</si>
  <si>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</si>
  <si>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</si>
  <si>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</si>
  <si>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</si>
  <si>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</si>
  <si>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</si>
  <si>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</si>
  <si>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</si>
  <si>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</si>
  <si>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</si>
  <si>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</si>
  <si>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</si>
  <si>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</si>
  <si>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</si>
  <si>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</si>
  <si>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</si>
  <si>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</si>
  <si>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</si>
  <si>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</si>
  <si>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</si>
  <si>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</si>
  <si>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</si>
  <si>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</si>
  <si>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</si>
  <si>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</si>
  <si>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</si>
  <si>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</si>
  <si>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</si>
  <si>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</si>
  <si>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</si>
  <si>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</si>
  <si>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</si>
  <si>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</si>
  <si>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</si>
  <si>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</si>
  <si>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</si>
  <si>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</si>
  <si>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</si>
  <si>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</si>
  <si>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</si>
  <si>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</si>
  <si>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</si>
  <si>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</si>
  <si>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</si>
  <si>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</si>
  <si>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</si>
  <si>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</si>
  <si>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</si>
  <si>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</si>
  <si>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</si>
  <si>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</si>
  <si>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</si>
  <si>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</si>
  <si>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</si>
  <si>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</si>
  <si>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</si>
  <si>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</si>
  <si>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</si>
  <si>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</si>
  <si>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</si>
  <si>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</si>
  <si>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</si>
  <si>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</si>
  <si>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</si>
  <si>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</si>
  <si>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</si>
  <si>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</si>
  <si>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</si>
  <si>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</si>
  <si>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</si>
  <si>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</si>
  <si>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</si>
  <si>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</si>
  <si>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</si>
  <si>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</si>
  <si>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</si>
  <si>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</si>
  <si>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</si>
  <si>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</si>
  <si>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</si>
  <si>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</si>
  <si>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</si>
  <si>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</si>
  <si>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</si>
  <si>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</si>
  <si>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</si>
  <si>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</si>
  <si>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</si>
  <si>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</si>
  <si>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</si>
  <si>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</si>
  <si>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</si>
  <si>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</si>
  <si>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</si>
  <si>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</si>
  <si>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</si>
  <si>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</si>
  <si>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</si>
  <si>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</si>
  <si>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</si>
  <si>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</si>
  <si>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</si>
  <si>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</si>
  <si>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</si>
  <si>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</si>
  <si>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</si>
  <si>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</si>
  <si>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</si>
  <si>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</si>
  <si>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</si>
  <si>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</si>
  <si>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</si>
  <si>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</si>
  <si>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</si>
  <si>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</si>
  <si>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</si>
  <si>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</si>
  <si>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</si>
  <si>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</si>
  <si>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</si>
  <si>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</si>
  <si>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</si>
  <si>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</si>
  <si>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</si>
  <si>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</si>
  <si>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</si>
  <si>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</si>
  <si>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</si>
  <si>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</si>
  <si>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</si>
  <si>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</si>
  <si>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</si>
  <si>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</si>
  <si>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</si>
  <si>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</si>
  <si>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</si>
  <si>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</si>
  <si>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</si>
  <si>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</si>
  <si>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</si>
  <si>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</si>
  <si>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</si>
  <si>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</si>
  <si>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</si>
  <si>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</si>
  <si>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</si>
  <si>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</si>
  <si>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</si>
  <si>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</si>
  <si>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</si>
  <si>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</si>
  <si>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</si>
  <si>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</si>
  <si>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</si>
  <si>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</si>
  <si>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</si>
  <si>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</si>
  <si>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</si>
  <si>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</si>
  <si>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</si>
  <si>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</si>
  <si>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</si>
  <si>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</si>
  <si>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</si>
  <si>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</si>
  <si>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</si>
  <si>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</si>
  <si>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</si>
  <si>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</si>
  <si>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</si>
  <si>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</si>
  <si>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</si>
  <si>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</si>
  <si>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</si>
  <si>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</si>
  <si>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</si>
  <si>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</si>
  <si>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</si>
  <si>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</si>
  <si>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</si>
  <si>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</si>
  <si>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</si>
  <si>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</si>
  <si>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</si>
  <si>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</si>
  <si>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</si>
  <si>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</si>
  <si>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</si>
  <si>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</si>
  <si>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</si>
  <si>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</si>
  <si>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</si>
  <si>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</si>
  <si>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</si>
  <si>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</si>
  <si>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</si>
  <si>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</si>
  <si>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</si>
  <si>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</si>
  <si>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</si>
  <si>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</si>
  <si>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</si>
  <si>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</si>
  <si>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</si>
  <si>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</si>
  <si>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</si>
  <si>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</si>
  <si>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</si>
  <si>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</si>
  <si>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</si>
  <si>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</si>
  <si>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</si>
  <si>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</si>
  <si>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</si>
  <si>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</si>
  <si>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</si>
  <si>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</si>
  <si>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</si>
  <si>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</si>
  <si>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</si>
  <si>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</si>
  <si>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</si>
  <si>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</si>
  <si>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</si>
  <si>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</si>
  <si>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</si>
  <si>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</si>
  <si>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</si>
  <si>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</si>
  <si>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</si>
  <si>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</si>
  <si>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</si>
  <si>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</si>
  <si>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</si>
  <si>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</si>
  <si>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</si>
  <si>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</si>
  <si>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</si>
  <si>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</si>
  <si>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</si>
  <si>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</si>
  <si>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</si>
  <si>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</si>
  <si>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</si>
  <si>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</si>
  <si>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</si>
  <si>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</si>
  <si>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</si>
  <si>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</si>
  <si>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</si>
  <si>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</si>
  <si>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</si>
  <si>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</si>
  <si>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</si>
  <si>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</si>
  <si>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</si>
  <si>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</si>
  <si>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</si>
  <si>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</si>
  <si>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</si>
  <si>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</si>
  <si>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</si>
  <si>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</si>
  <si>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</si>
  <si>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</si>
  <si>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</si>
  <si>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</si>
  <si>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</si>
  <si>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</si>
  <si>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</si>
  <si>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</si>
  <si>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</si>
  <si>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</si>
  <si>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</si>
  <si>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</si>
  <si>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</si>
  <si>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</si>
  <si>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</si>
  <si>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</si>
  <si>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</si>
  <si>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</si>
  <si>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</si>
  <si>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</si>
  <si>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</si>
  <si>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</si>
  <si>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</si>
  <si>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</si>
  <si>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</si>
  <si>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</si>
  <si>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</si>
  <si>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</si>
  <si>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</si>
  <si>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</si>
  <si>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</si>
  <si>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</si>
  <si>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</si>
  <si>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</si>
  <si>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</si>
  <si>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</si>
  <si>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</si>
  <si>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</si>
  <si>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</si>
  <si>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</si>
  <si>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</si>
  <si>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</si>
  <si>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</si>
  <si>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</si>
  <si>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</si>
  <si>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</si>
  <si>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</si>
  <si>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</si>
  <si>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</si>
  <si>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</si>
  <si>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</si>
  <si>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</si>
  <si>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</si>
  <si>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</si>
  <si>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</si>
  <si>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</si>
  <si>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</si>
  <si>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</si>
  <si>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</si>
  <si>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</si>
  <si>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</si>
  <si>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</si>
  <si>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</si>
  <si>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</si>
  <si>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</si>
  <si>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</si>
  <si>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</si>
  <si>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</si>
  <si>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</si>
  <si>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</si>
  <si>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</si>
  <si>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</si>
  <si>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</si>
  <si>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</si>
  <si>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</si>
  <si>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</si>
  <si>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</si>
  <si>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</si>
  <si>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</si>
  <si>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</si>
  <si>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</si>
  <si>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</si>
  <si>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</si>
  <si>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</si>
  <si>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</si>
  <si>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</si>
  <si>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</si>
  <si>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</si>
  <si>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</si>
  <si>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</si>
  <si>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</si>
  <si>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</si>
  <si>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</si>
  <si>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</si>
  <si>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</si>
  <si>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</si>
  <si>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</si>
  <si>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</si>
  <si>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</si>
  <si>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</si>
  <si>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</si>
  <si>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</si>
  <si>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</si>
  <si>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</si>
  <si>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</si>
  <si>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</si>
  <si>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</si>
  <si>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</si>
  <si>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</si>
  <si>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</si>
  <si>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</si>
  <si>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</si>
  <si>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</si>
  <si>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</si>
  <si>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</si>
  <si>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</si>
  <si>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</si>
  <si>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</si>
  <si>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</si>
  <si>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</si>
  <si>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</si>
  <si>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</si>
  <si>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</si>
  <si>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</si>
  <si>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</si>
  <si>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</si>
  <si>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</si>
  <si>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</si>
  <si>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</si>
  <si>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</si>
  <si>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</si>
  <si>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</si>
  <si>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</si>
  <si>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</si>
  <si>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</si>
  <si>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</si>
  <si>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</si>
  <si>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</si>
  <si>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</si>
  <si>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</si>
  <si>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</si>
  <si>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</si>
  <si>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</si>
  <si>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</si>
  <si>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</si>
  <si>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</si>
  <si>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</si>
  <si>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</si>
  <si>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</si>
  <si>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</si>
  <si>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</si>
  <si>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</si>
  <si>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</si>
  <si>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</si>
  <si>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</si>
  <si>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</si>
  <si>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</si>
  <si>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</si>
  <si>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</si>
  <si>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</si>
  <si>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</si>
  <si>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</si>
  <si>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</si>
  <si>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</si>
  <si>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</si>
  <si>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</si>
  <si>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</si>
  <si>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</si>
  <si>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</si>
  <si>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</si>
  <si>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</si>
  <si>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</si>
  <si>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</si>
  <si>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</si>
  <si>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</si>
  <si>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</si>
  <si>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</si>
  <si>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</si>
  <si>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</si>
  <si>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</si>
  <si>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</si>
  <si>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</si>
  <si>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</si>
  <si>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</si>
  <si>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</si>
  <si>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</si>
  <si>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</si>
  <si>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</si>
  <si>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</si>
  <si>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</si>
  <si>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</si>
  <si>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</si>
  <si>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</si>
  <si>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</si>
  <si>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</si>
  <si>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</si>
  <si>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</si>
  <si>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</si>
  <si>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</si>
  <si>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</si>
  <si>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</si>
  <si>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</si>
  <si>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</si>
  <si>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</si>
  <si>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</si>
  <si>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</si>
  <si>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</si>
  <si>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</si>
  <si>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</si>
  <si>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</si>
  <si>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</si>
  <si>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</si>
  <si>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</si>
  <si>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</si>
  <si>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</si>
  <si>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</si>
  <si>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</si>
  <si>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</si>
  <si>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</si>
  <si>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</si>
  <si>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</si>
  <si>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</si>
  <si>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</si>
  <si>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</si>
  <si>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</si>
  <si>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</si>
  <si>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</si>
  <si>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</si>
  <si>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</si>
  <si>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</si>
  <si>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</si>
  <si>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</si>
  <si>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</si>
  <si>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</si>
  <si>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</si>
  <si>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</si>
  <si>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</si>
  <si>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</si>
  <si>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</si>
  <si>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</si>
  <si>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</si>
  <si>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</si>
  <si>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</si>
  <si>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</si>
  <si>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</si>
  <si>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</si>
  <si>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</si>
  <si>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</si>
  <si>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</si>
  <si>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</si>
  <si>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</si>
  <si>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</si>
  <si>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</si>
  <si>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</si>
  <si>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</si>
  <si>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</si>
  <si>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</si>
  <si>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</si>
  <si>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</si>
  <si>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</si>
  <si>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</si>
  <si>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</si>
  <si>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</si>
  <si>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</si>
  <si>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</si>
  <si>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</si>
  <si>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</si>
  <si>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</si>
  <si>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</si>
  <si>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</si>
  <si>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</si>
  <si>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</si>
  <si>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</si>
  <si>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</si>
  <si>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</si>
  <si>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</si>
  <si>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</si>
  <si>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</si>
  <si>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</si>
  <si>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</si>
  <si>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</si>
  <si>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</si>
  <si>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</si>
  <si>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</si>
  <si>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</si>
  <si>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</si>
  <si>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</si>
  <si>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</si>
  <si>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</si>
  <si>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</si>
  <si>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</si>
  <si>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</si>
  <si>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</si>
  <si>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</si>
  <si>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</si>
  <si>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</si>
  <si>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</si>
  <si>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</si>
  <si>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</si>
  <si>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</si>
  <si>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</si>
  <si>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</si>
  <si>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</si>
  <si>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</si>
  <si>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</si>
  <si>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</si>
  <si>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</si>
  <si>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</si>
  <si>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</si>
  <si>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</si>
  <si>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</si>
  <si>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</si>
  <si>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</si>
  <si>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</si>
  <si>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</si>
  <si>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</si>
  <si>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</si>
  <si>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</si>
  <si>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</si>
  <si>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</si>
  <si>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</si>
  <si>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</si>
  <si>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</si>
  <si>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</si>
  <si>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</si>
  <si>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</si>
  <si>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</si>
  <si>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</si>
  <si>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</si>
  <si>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</si>
  <si>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</si>
  <si>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</si>
  <si>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</si>
  <si>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</si>
  <si>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</si>
  <si>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</si>
  <si>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</si>
  <si>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</si>
  <si>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</si>
  <si>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</si>
  <si>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</si>
  <si>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</si>
  <si>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</si>
  <si>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</si>
  <si>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</si>
  <si>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</si>
  <si>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</si>
  <si>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</si>
  <si>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</si>
  <si>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</si>
  <si>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</si>
  <si>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</si>
  <si>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</si>
  <si>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</si>
  <si>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</si>
  <si>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</si>
  <si>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</si>
  <si>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</si>
  <si>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</si>
  <si>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</si>
  <si>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</si>
  <si>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</si>
  <si>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</si>
  <si>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</si>
  <si>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</si>
  <si>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</si>
  <si>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</si>
  <si>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</si>
  <si>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</si>
  <si>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</si>
  <si>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</si>
  <si>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</si>
  <si>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</si>
  <si>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</si>
  <si>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</si>
  <si>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</si>
  <si>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</si>
  <si>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</si>
  <si>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</si>
  <si>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</si>
  <si>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</si>
  <si>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</si>
  <si>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</si>
  <si>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</si>
  <si>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</si>
  <si>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</si>
  <si>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</si>
  <si>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</si>
  <si>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</si>
  <si>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</si>
  <si>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</si>
  <si>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</si>
  <si>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</si>
  <si>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</si>
  <si>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</si>
  <si>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</si>
  <si>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</si>
  <si>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</si>
  <si>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</si>
  <si>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</si>
  <si>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</si>
  <si>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</si>
  <si>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</si>
  <si>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</si>
  <si>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</si>
  <si>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</si>
  <si>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</si>
  <si>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</si>
  <si>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</si>
  <si>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</si>
  <si>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</si>
  <si>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</si>
  <si>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</si>
  <si>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</si>
  <si>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</si>
  <si>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</si>
  <si>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</si>
  <si>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</si>
  <si>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</si>
  <si>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</si>
  <si>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</si>
  <si>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</si>
  <si>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</si>
  <si>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</si>
  <si>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</si>
  <si>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</si>
  <si>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</si>
  <si>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</si>
  <si>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</si>
  <si>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</si>
  <si>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</si>
  <si>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</si>
  <si>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</si>
  <si>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</si>
  <si>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</si>
  <si>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</si>
  <si>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</si>
  <si>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</si>
  <si>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</si>
  <si>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</si>
  <si>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</si>
  <si>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</si>
  <si>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</si>
  <si>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</si>
  <si>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</si>
  <si>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</si>
  <si>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</si>
  <si>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</si>
  <si>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</si>
  <si>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</si>
  <si>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</si>
  <si>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</si>
  <si>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</si>
  <si>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</si>
  <si>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</si>
  <si>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</si>
  <si>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</si>
  <si>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</si>
  <si>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</si>
  <si>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</si>
  <si>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</si>
  <si>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</si>
  <si>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</si>
  <si>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</si>
  <si>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</si>
  <si>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</si>
  <si>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</si>
  <si>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</si>
  <si>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</si>
  <si>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</si>
  <si>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</si>
  <si>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</si>
  <si>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</si>
  <si>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</si>
  <si>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</si>
  <si>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</si>
  <si>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</si>
  <si>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</si>
  <si>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</si>
  <si>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</si>
  <si>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</si>
  <si>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</si>
  <si>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</si>
  <si>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</si>
  <si>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</si>
  <si>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</si>
  <si>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</si>
  <si>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</si>
  <si>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</si>
  <si>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</si>
  <si>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</si>
  <si>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</si>
  <si>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</si>
  <si>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</si>
  <si>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</si>
  <si>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</si>
  <si>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</si>
  <si>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</si>
  <si>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</si>
  <si>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</si>
  <si>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</si>
  <si>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</si>
  <si>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</si>
  <si>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</si>
  <si>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</si>
  <si>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</si>
  <si>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</si>
  <si>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</si>
  <si>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</si>
  <si>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</si>
  <si>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</si>
  <si>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</si>
  <si>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</si>
  <si>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</si>
  <si>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</si>
  <si>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</si>
  <si>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</si>
  <si>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</si>
  <si>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</si>
  <si>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</si>
  <si>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</si>
  <si>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</si>
  <si>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</si>
  <si>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</si>
  <si>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</si>
  <si>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</si>
  <si>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</si>
  <si>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</si>
  <si>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</si>
  <si>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</si>
  <si>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</si>
  <si>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</si>
  <si>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</si>
  <si>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</si>
  <si>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</si>
  <si>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</si>
  <si>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</si>
  <si>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</si>
  <si>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</si>
  <si>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</si>
  <si>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</si>
  <si>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</si>
  <si>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</si>
  <si>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</si>
  <si>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</si>
  <si>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</si>
  <si>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</si>
  <si>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</si>
  <si>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</si>
  <si>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</si>
  <si>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</si>
  <si>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</si>
  <si>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</si>
  <si>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</si>
  <si>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</si>
  <si>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</si>
  <si>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</si>
  <si>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</si>
  <si>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</si>
  <si>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</si>
  <si>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</si>
  <si>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</si>
  <si>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</si>
  <si>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</si>
  <si>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</si>
  <si>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</si>
  <si>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</si>
  <si>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</si>
  <si>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</si>
  <si>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</si>
  <si>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</si>
  <si>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</si>
  <si>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</si>
  <si>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</si>
  <si>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</si>
  <si>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</si>
  <si>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</si>
  <si>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</si>
  <si>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</si>
  <si>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</si>
  <si>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</si>
  <si>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</si>
  <si>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</si>
  <si>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</si>
  <si>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</si>
  <si>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</si>
  <si>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</si>
  <si>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</si>
  <si>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</si>
  <si>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</si>
  <si>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</si>
  <si>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</si>
  <si>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</si>
  <si>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</si>
  <si>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</si>
  <si>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</si>
  <si>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</si>
  <si>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</si>
  <si>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</si>
  <si>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</si>
  <si>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</si>
  <si>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</si>
  <si>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</si>
  <si>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</si>
  <si>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</si>
  <si>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</si>
  <si>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</si>
  <si>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</si>
  <si>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</si>
  <si>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</si>
  <si>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</si>
  <si>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</si>
  <si>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</si>
  <si>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</si>
  <si>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</si>
  <si>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</si>
  <si>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</si>
  <si>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</si>
  <si>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</si>
  <si>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</si>
  <si>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</si>
  <si>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</si>
  <si>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</si>
  <si>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</si>
  <si>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</si>
  <si>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</si>
  <si>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</si>
  <si>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</si>
  <si>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</si>
  <si>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</si>
  <si>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</si>
  <si>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</si>
  <si>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</si>
  <si>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</si>
  <si>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</si>
  <si>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</si>
  <si>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</si>
  <si>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</si>
  <si>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</si>
  <si>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</si>
  <si>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</si>
  <si>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</si>
  <si>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</si>
  <si>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</si>
  <si>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</si>
  <si>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</si>
  <si>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</si>
  <si>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</si>
  <si>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</si>
  <si>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</si>
  <si>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</si>
  <si>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</si>
  <si>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</si>
  <si>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</si>
  <si>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</si>
  <si>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</si>
  <si>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</si>
  <si>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</si>
  <si>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</si>
  <si>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</si>
  <si>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</si>
  <si>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</si>
  <si>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</si>
  <si>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</si>
  <si>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</si>
  <si>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</si>
  <si>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</si>
  <si>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</si>
  <si>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</si>
  <si>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</si>
  <si>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</si>
  <si>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</si>
  <si>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</si>
  <si>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</si>
  <si>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</si>
  <si>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</si>
  <si>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</si>
  <si>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</si>
  <si>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</si>
  <si>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</si>
  <si>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</si>
  <si>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</si>
  <si>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</si>
  <si>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</si>
  <si>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</si>
  <si>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</si>
  <si>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</si>
  <si>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</si>
  <si>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</si>
  <si>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</si>
  <si>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</si>
  <si>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</si>
  <si>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</si>
  <si>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</si>
  <si>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</si>
  <si>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</si>
  <si>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</si>
  <si>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</si>
  <si>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</si>
  <si>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</si>
  <si>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</si>
  <si>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</si>
  <si>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</si>
  <si>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</si>
  <si>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</si>
  <si>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</si>
  <si>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</si>
  <si>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</si>
  <si>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</si>
  <si>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</si>
  <si>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</si>
  <si>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</si>
  <si>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</si>
  <si>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</si>
  <si>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</si>
  <si>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</si>
  <si>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</si>
  <si>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</si>
  <si>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</si>
  <si>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</si>
  <si>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</si>
  <si>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</si>
  <si>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</si>
  <si>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</si>
  <si>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</si>
  <si>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</si>
  <si>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</si>
  <si>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</si>
  <si>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</si>
  <si>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</si>
  <si>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</si>
  <si>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</si>
  <si>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</si>
  <si>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</si>
  <si>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</si>
  <si>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</si>
  <si>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</si>
  <si>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</si>
  <si>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</si>
  <si>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</si>
  <si>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</si>
  <si>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</si>
  <si>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</si>
  <si>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</si>
  <si>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</si>
  <si>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</si>
  <si>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</si>
  <si>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</si>
  <si>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</si>
  <si>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</si>
  <si>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</si>
  <si>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</si>
  <si>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</si>
  <si>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</si>
  <si>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</si>
  <si>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</si>
  <si>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</si>
  <si>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</si>
  <si>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</si>
  <si>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</si>
  <si>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</si>
  <si>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</si>
  <si>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</si>
  <si>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</si>
  <si>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</si>
  <si>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</si>
  <si>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</si>
  <si>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</si>
  <si>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</si>
  <si>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</si>
  <si>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</si>
  <si>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</si>
  <si>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</si>
  <si>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</si>
  <si>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</si>
  <si>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</si>
  <si>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</si>
  <si>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</si>
  <si>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</si>
  <si>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</si>
  <si>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</si>
  <si>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</si>
  <si>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</si>
  <si>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</si>
  <si>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</si>
  <si>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</si>
  <si>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</si>
  <si>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</si>
  <si>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</si>
  <si>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</si>
  <si>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</si>
  <si>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</si>
  <si>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</si>
  <si>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</si>
  <si>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</si>
  <si>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</si>
  <si>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</si>
  <si>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</si>
  <si>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</si>
  <si>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</si>
  <si>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</si>
  <si>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</si>
  <si>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</si>
  <si>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</si>
  <si>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</si>
  <si>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</si>
  <si>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</si>
  <si>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</si>
  <si>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</si>
  <si>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</si>
  <si>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</si>
  <si>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</si>
  <si>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</si>
  <si>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</si>
  <si>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</si>
  <si>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</si>
  <si>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</si>
  <si>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</si>
  <si>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</si>
  <si>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</si>
  <si>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</si>
  <si>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</si>
  <si>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</si>
  <si>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</si>
  <si>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</si>
  <si>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</si>
  <si>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</si>
  <si>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</si>
  <si>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</si>
  <si>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</si>
  <si>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</si>
  <si>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</si>
  <si>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</si>
  <si>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</si>
  <si>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</si>
  <si>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</si>
  <si>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</si>
  <si>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</si>
  <si>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</si>
  <si>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</si>
  <si>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</si>
  <si>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</si>
  <si>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</si>
  <si>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</si>
  <si>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</si>
  <si>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</si>
  <si>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</si>
  <si>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</si>
  <si>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</si>
  <si>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</si>
  <si>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</si>
  <si>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</si>
  <si>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</si>
  <si>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</si>
  <si>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</si>
  <si>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</si>
  <si>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</si>
  <si>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</si>
  <si>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</si>
  <si>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</si>
  <si>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</si>
  <si>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</si>
  <si>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</si>
  <si>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</si>
  <si>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</si>
  <si>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</si>
  <si>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</si>
  <si>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</si>
  <si>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</si>
  <si>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</si>
  <si>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</si>
  <si>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</si>
  <si>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</si>
  <si>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</si>
  <si>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</si>
  <si>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</si>
  <si>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</si>
  <si>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</si>
  <si>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</si>
  <si>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</si>
  <si>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</si>
  <si>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</si>
  <si>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</si>
  <si>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</si>
  <si>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</si>
  <si>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</si>
  <si>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</si>
  <si>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</si>
  <si>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</si>
  <si>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</si>
  <si>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</si>
  <si>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</si>
  <si>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</si>
  <si>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</si>
  <si>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</si>
  <si>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</si>
  <si>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</si>
  <si>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</si>
  <si>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</si>
  <si>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</si>
  <si>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</si>
  <si>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</si>
  <si>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</si>
  <si>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</si>
  <si>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</si>
  <si>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</si>
  <si>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</si>
  <si>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</si>
  <si>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</si>
  <si>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</si>
  <si>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</si>
  <si>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</si>
  <si>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</si>
  <si>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</si>
  <si>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</si>
  <si>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</si>
  <si>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</si>
  <si>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</si>
  <si>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</si>
  <si>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</si>
  <si>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</si>
  <si>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</si>
  <si>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</si>
  <si>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</si>
  <si>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</si>
  <si>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</si>
  <si>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</si>
  <si>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</si>
  <si>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</si>
  <si>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</si>
  <si>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</si>
  <si>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</si>
  <si>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</si>
  <si>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</si>
  <si>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</si>
  <si>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</si>
  <si>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</si>
  <si>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</si>
  <si>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</si>
  <si>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</si>
  <si>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</si>
  <si>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</si>
  <si>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</si>
  <si>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</si>
  <si>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</si>
  <si>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</si>
  <si>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</si>
  <si>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</si>
  <si>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</si>
  <si>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</si>
  <si>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</si>
  <si>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</si>
  <si>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</si>
  <si>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</si>
  <si>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</si>
  <si>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</si>
  <si>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</si>
  <si>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</si>
  <si>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</si>
  <si>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</si>
  <si>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</si>
  <si>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</si>
  <si>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</si>
  <si>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</si>
  <si>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</si>
  <si>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</si>
  <si>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</si>
  <si>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</si>
  <si>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</si>
  <si>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</si>
  <si>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</si>
  <si>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</si>
  <si>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</si>
  <si>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</si>
  <si>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</si>
  <si>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</si>
  <si>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</si>
  <si>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</si>
  <si>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</si>
  <si>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</si>
  <si>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</si>
  <si>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</si>
  <si>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</si>
  <si>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</si>
  <si>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</si>
  <si>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</si>
  <si>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</si>
  <si>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</si>
  <si>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</si>
  <si>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</si>
  <si>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</si>
  <si>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</si>
  <si>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</si>
  <si>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</si>
  <si>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</si>
  <si>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</si>
  <si>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</si>
  <si>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</si>
  <si>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</si>
  <si>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</si>
  <si>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</si>
  <si>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</si>
  <si>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</si>
  <si>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</si>
  <si>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</si>
  <si>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</si>
  <si>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</si>
  <si>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</si>
  <si>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</si>
  <si>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</si>
  <si>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</si>
  <si>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</si>
  <si>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</si>
  <si>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</si>
  <si>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</si>
  <si>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</si>
  <si>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</si>
  <si>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</si>
  <si>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</si>
  <si>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</si>
  <si>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</si>
  <si>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</si>
  <si>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</si>
  <si>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</si>
  <si>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</si>
  <si>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</si>
  <si>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</si>
  <si>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</si>
  <si>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</si>
  <si>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</si>
  <si>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</si>
  <si>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</si>
  <si>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</si>
  <si>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</si>
  <si>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</si>
  <si>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</si>
  <si>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</si>
  <si>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</si>
  <si>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</si>
  <si>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</si>
  <si>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</si>
  <si>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</si>
  <si>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</si>
  <si>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</si>
  <si>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</si>
  <si>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</si>
  <si>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</si>
  <si>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</si>
  <si>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</si>
  <si>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</si>
  <si>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</si>
  <si>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</si>
  <si>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</si>
  <si>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</si>
  <si>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</si>
  <si>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</si>
  <si>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</si>
  <si>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</si>
  <si>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</si>
  <si>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</si>
  <si>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</si>
  <si>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</si>
  <si>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</si>
  <si>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</si>
  <si>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</si>
  <si>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</si>
  <si>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</si>
  <si>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</si>
  <si>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</si>
  <si>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</si>
  <si>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</si>
  <si>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</si>
  <si>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</si>
  <si>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</si>
  <si>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</si>
  <si>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</si>
  <si>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</si>
  <si>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</si>
  <si>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</si>
  <si>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</si>
  <si>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</si>
  <si>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</si>
  <si>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</si>
  <si>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</si>
  <si>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</si>
  <si>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</si>
  <si>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</si>
  <si>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</si>
  <si>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</si>
  <si>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</si>
  <si>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</si>
  <si>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</si>
  <si>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</si>
  <si>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</si>
  <si>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</si>
  <si>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</si>
  <si>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</si>
  <si>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</si>
  <si>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</si>
  <si>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</si>
  <si>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</si>
  <si>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</si>
  <si>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</si>
  <si>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</si>
  <si>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</si>
  <si>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</si>
  <si>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</si>
  <si>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</si>
  <si>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</si>
  <si>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</si>
  <si>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</si>
  <si>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</si>
  <si>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</si>
  <si>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</si>
  <si>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</si>
  <si>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</si>
  <si>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</si>
  <si>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</si>
  <si>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</si>
  <si>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</si>
  <si>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</si>
  <si>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</si>
  <si>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</si>
  <si>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</si>
  <si>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</si>
  <si>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</si>
  <si>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</si>
  <si>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</si>
  <si>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</si>
  <si>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</si>
  <si>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</si>
  <si>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</si>
  <si>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</si>
  <si>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</si>
  <si>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</si>
  <si>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</si>
  <si>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</si>
  <si>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</si>
  <si>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</si>
  <si>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</si>
  <si>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</si>
  <si>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</si>
  <si>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</si>
  <si>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</si>
  <si>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</si>
  <si>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</si>
  <si>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</si>
  <si>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</si>
  <si>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</si>
  <si>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</si>
  <si>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</si>
  <si>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</si>
  <si>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</si>
  <si>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</si>
  <si>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</si>
  <si>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</si>
  <si>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</si>
  <si>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</si>
  <si>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</si>
  <si>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</si>
  <si>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</si>
  <si>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</si>
  <si>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</si>
  <si>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</si>
  <si>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</si>
  <si>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</si>
  <si>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</si>
  <si>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</si>
  <si>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</si>
  <si>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</si>
  <si>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</si>
  <si>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</si>
  <si>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</si>
  <si>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</si>
  <si>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</si>
  <si>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</si>
  <si>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</si>
  <si>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</si>
  <si>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</si>
  <si>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</si>
  <si>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</si>
  <si>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</si>
  <si>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</si>
  <si>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</si>
  <si>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</si>
  <si>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</si>
  <si>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</si>
  <si>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</si>
  <si>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</si>
  <si>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</si>
  <si>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</si>
  <si>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</si>
  <si>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</si>
  <si>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</si>
  <si>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</si>
  <si>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</si>
  <si>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</si>
  <si>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</si>
  <si>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</si>
  <si>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</si>
  <si>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</si>
  <si>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</si>
  <si>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</si>
  <si>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</si>
  <si>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</si>
  <si>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</si>
  <si>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</si>
  <si>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</si>
  <si>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</si>
  <si>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</si>
  <si>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</si>
  <si>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</si>
  <si>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</si>
  <si>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</si>
  <si>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</si>
  <si>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</si>
  <si>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</si>
  <si>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</si>
  <si>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</si>
  <si>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</si>
  <si>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</si>
  <si>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</si>
  <si>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</si>
  <si>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</si>
  <si>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</si>
  <si>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</si>
  <si>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</si>
  <si>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</si>
  <si>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</si>
  <si>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</si>
  <si>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</si>
  <si>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</si>
  <si>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</si>
  <si>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</si>
  <si>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</si>
  <si>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</si>
  <si>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</si>
  <si>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</si>
  <si>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</si>
  <si>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</si>
  <si>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</si>
  <si>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</si>
  <si>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</si>
  <si>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</si>
  <si>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</si>
  <si>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</si>
  <si>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</si>
  <si>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</si>
  <si>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</si>
  <si>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</si>
  <si>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</si>
  <si>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</si>
  <si>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</si>
  <si>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</si>
  <si>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</si>
  <si>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</si>
  <si>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</si>
  <si>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</si>
  <si>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</si>
  <si>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</si>
  <si>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</si>
  <si>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</si>
  <si>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</si>
  <si>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</si>
  <si>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</si>
  <si>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</si>
  <si>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</si>
  <si>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</si>
  <si>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</si>
  <si>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</si>
  <si>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</si>
  <si>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</si>
  <si>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</si>
  <si>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</si>
  <si>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</si>
  <si>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</si>
  <si>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</si>
  <si>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</si>
  <si>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</si>
  <si>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</si>
  <si>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</si>
  <si>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</si>
  <si>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</si>
  <si>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</si>
  <si>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</si>
  <si>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</si>
  <si>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</si>
  <si>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</si>
  <si>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</si>
  <si>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</si>
  <si>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</si>
  <si>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</si>
  <si>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</si>
  <si>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</si>
  <si>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</si>
  <si>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</si>
  <si>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</si>
  <si>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</si>
  <si>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</si>
  <si>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</si>
  <si>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</si>
  <si>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</si>
  <si>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</si>
  <si>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</si>
  <si>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</si>
  <si>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</si>
  <si>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</si>
  <si>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</si>
  <si>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</si>
  <si>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</si>
  <si>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</si>
  <si>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</si>
  <si>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</si>
  <si>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</si>
  <si>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</si>
  <si>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</si>
  <si>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</si>
  <si>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</si>
  <si>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</si>
  <si>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</si>
  <si>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</si>
  <si>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</si>
  <si>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</si>
  <si>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</si>
  <si>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</si>
  <si>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</si>
  <si>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</si>
  <si>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</si>
  <si>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</si>
  <si>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</si>
  <si>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</si>
  <si>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</si>
  <si>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</si>
  <si>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</si>
  <si>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</si>
  <si>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</si>
  <si>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</si>
  <si>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</si>
  <si>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</si>
  <si>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</si>
  <si>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</si>
  <si>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</si>
  <si>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</si>
  <si>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</si>
  <si>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</si>
  <si>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</si>
  <si>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</si>
  <si>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</si>
  <si>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</si>
  <si>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</si>
  <si>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</si>
  <si>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</si>
  <si>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</si>
  <si>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</si>
  <si>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</si>
  <si>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</si>
  <si>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</si>
  <si>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</si>
  <si>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</si>
  <si>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</si>
  <si>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</si>
  <si>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</si>
  <si>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</si>
  <si>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</si>
  <si>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</si>
  <si>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</si>
  <si>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</si>
  <si>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</si>
  <si>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</si>
  <si>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</si>
  <si>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</si>
  <si>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</si>
  <si>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</si>
  <si>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</si>
  <si>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</si>
  <si>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</si>
  <si>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</si>
  <si>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</si>
  <si>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</si>
  <si>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</si>
  <si>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</si>
  <si>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</si>
  <si>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</si>
  <si>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</si>
  <si>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</si>
  <si>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</si>
  <si>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</si>
  <si>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</si>
  <si>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</si>
  <si>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</si>
  <si>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</si>
  <si>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</si>
  <si>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</si>
  <si>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</si>
  <si>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</si>
  <si>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</si>
  <si>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</si>
  <si>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</si>
  <si>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</si>
  <si>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</si>
  <si>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</si>
  <si>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</si>
  <si>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</si>
  <si>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</si>
  <si>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</si>
  <si>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</si>
  <si>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</si>
  <si>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</si>
  <si>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</si>
  <si>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</si>
  <si>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</si>
  <si>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</si>
  <si>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</si>
  <si>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</si>
  <si>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</si>
  <si>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</si>
  <si>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</si>
  <si>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</si>
  <si>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</si>
  <si>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</si>
  <si>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</si>
  <si>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</si>
  <si>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</si>
  <si>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</si>
  <si>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</si>
  <si>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</si>
  <si>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</si>
  <si>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</si>
  <si>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</si>
  <si>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</si>
  <si>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</si>
  <si>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</si>
  <si>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</si>
  <si>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</si>
  <si>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</si>
  <si>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</si>
  <si>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</si>
  <si>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</si>
  <si>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</si>
  <si>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</si>
  <si>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</si>
  <si>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</si>
  <si>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</si>
  <si>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</si>
  <si>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</si>
  <si>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</si>
  <si>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</si>
  <si>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</si>
  <si>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</si>
  <si>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</si>
  <si>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</si>
  <si>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</si>
  <si>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</si>
  <si>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</si>
  <si>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</si>
  <si>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</si>
  <si>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</si>
  <si>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</si>
  <si>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</si>
  <si>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</si>
  <si>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</si>
  <si>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</si>
  <si>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</si>
  <si>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</si>
  <si>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</si>
  <si>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</si>
  <si>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</si>
  <si>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</si>
  <si>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</si>
  <si>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</si>
  <si>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</si>
  <si>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</si>
  <si>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</si>
  <si>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</si>
  <si>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</si>
  <si>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</si>
  <si>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</si>
  <si>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</si>
  <si>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</si>
  <si>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</si>
  <si>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</si>
  <si>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</si>
  <si>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</si>
  <si>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</si>
  <si>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</si>
  <si>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</si>
  <si>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</si>
  <si>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</si>
  <si>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</si>
  <si>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</si>
  <si>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</si>
  <si>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</si>
  <si>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</si>
  <si>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</si>
  <si>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</si>
  <si>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</si>
  <si>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</si>
  <si>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</si>
  <si>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</si>
  <si>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</si>
  <si>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</si>
  <si>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</si>
  <si>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</si>
  <si>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</si>
  <si>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</si>
  <si>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</si>
  <si>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</si>
  <si>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</si>
  <si>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</si>
  <si>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</si>
  <si>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</si>
  <si>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</si>
  <si>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</si>
  <si>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</si>
  <si>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</si>
  <si>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</si>
  <si>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</si>
  <si>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</si>
  <si>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</si>
  <si>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</si>
  <si>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</si>
  <si>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</si>
  <si>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</si>
  <si>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</si>
  <si>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</si>
  <si>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</si>
  <si>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</si>
  <si>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</si>
  <si>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</si>
  <si>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</si>
  <si>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</si>
  <si>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</si>
  <si>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</si>
  <si>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</si>
  <si>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</si>
  <si>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</si>
  <si>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</si>
  <si>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</si>
  <si>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</si>
  <si>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</si>
  <si>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</si>
  <si>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</si>
  <si>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</si>
  <si>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</si>
  <si>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</si>
  <si>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</si>
  <si>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</si>
  <si>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</si>
  <si>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</si>
  <si>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</si>
  <si>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</si>
  <si>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</si>
  <si>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</si>
  <si>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</si>
  <si>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</si>
  <si>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</si>
  <si>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</si>
  <si>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</si>
  <si>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</si>
  <si>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</si>
  <si>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</si>
  <si>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</si>
  <si>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</si>
  <si>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</si>
  <si>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</si>
  <si>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</si>
  <si>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</si>
  <si>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</si>
  <si>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</si>
  <si>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</si>
  <si>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</si>
  <si>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</si>
  <si>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</si>
  <si>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</si>
  <si>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</si>
  <si>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</si>
  <si>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</si>
  <si>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</si>
  <si>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</si>
  <si>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</si>
  <si>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</si>
  <si>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</si>
  <si>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</si>
  <si>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</si>
  <si>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</si>
  <si>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</si>
  <si>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</si>
  <si>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</si>
  <si>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</si>
  <si>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</si>
  <si>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</si>
  <si>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</si>
  <si>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</si>
  <si>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</si>
  <si>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</si>
  <si>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</si>
  <si>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</si>
  <si>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</si>
  <si>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</si>
  <si>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</si>
  <si>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</si>
  <si>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</si>
  <si>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</si>
  <si>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</si>
  <si>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</si>
  <si>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</si>
  <si>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</si>
  <si>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</si>
  <si>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</si>
  <si>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</si>
  <si>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</si>
  <si>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</si>
  <si>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</si>
  <si>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</si>
  <si>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</si>
  <si>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</si>
  <si>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</si>
  <si>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</si>
  <si>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</si>
  <si>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</si>
  <si>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</si>
  <si>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</si>
  <si>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</si>
  <si>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</si>
  <si>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</si>
  <si>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</si>
  <si>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</si>
  <si>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</si>
  <si>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</si>
  <si>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</si>
  <si>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</si>
  <si>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</si>
  <si>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</si>
  <si>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</si>
  <si>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</si>
  <si>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</si>
  <si>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</si>
  <si>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</si>
  <si>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</si>
  <si>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</si>
  <si>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</si>
  <si>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</si>
  <si>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</si>
  <si>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</si>
  <si>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</si>
  <si>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</si>
  <si>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</si>
  <si>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</si>
  <si>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</si>
  <si>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</si>
  <si>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</si>
  <si>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</si>
  <si>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</si>
  <si>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</si>
  <si>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</si>
  <si>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</si>
  <si>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</si>
  <si>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</si>
  <si>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</si>
  <si>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</si>
  <si>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</si>
  <si>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</si>
  <si>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</si>
  <si>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</si>
  <si>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</si>
  <si>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</si>
  <si>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</si>
  <si>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</si>
  <si>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</si>
  <si>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</si>
  <si>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</si>
  <si>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</si>
  <si>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</si>
  <si>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</si>
  <si>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</si>
  <si>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</si>
  <si>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</si>
  <si>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</si>
  <si>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</si>
  <si>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</si>
  <si>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</si>
  <si>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</si>
  <si>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</si>
  <si>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</si>
  <si>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</si>
  <si>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</si>
  <si>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</si>
  <si>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</si>
  <si>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</si>
  <si>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</si>
  <si>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</si>
  <si>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</si>
  <si>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</si>
  <si>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</si>
  <si>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</si>
  <si>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</si>
  <si>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</si>
  <si>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</si>
  <si>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</si>
  <si>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</si>
  <si>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</si>
  <si>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</si>
  <si>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</si>
  <si>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</si>
  <si>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</si>
  <si>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</si>
  <si>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</si>
  <si>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</si>
  <si>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</si>
  <si>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</si>
  <si>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</si>
  <si>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</si>
  <si>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</si>
  <si>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</si>
  <si>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</si>
  <si>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</si>
  <si>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</si>
  <si>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</si>
  <si>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</si>
  <si>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</si>
  <si>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</si>
  <si>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</si>
  <si>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</si>
  <si>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</si>
  <si>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</si>
  <si>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</si>
  <si>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</si>
  <si>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</si>
  <si>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</si>
  <si>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</si>
  <si>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</si>
  <si>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</si>
  <si>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</si>
  <si>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</si>
  <si>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</si>
  <si>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</si>
  <si>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</si>
  <si>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</si>
  <si>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</si>
  <si>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</si>
  <si>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</si>
  <si>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</si>
  <si>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</si>
  <si>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</si>
  <si>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</si>
  <si>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</si>
  <si>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</si>
  <si>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</si>
  <si>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</si>
  <si>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</si>
  <si>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</si>
  <si>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</si>
  <si>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</si>
  <si>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</si>
  <si>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</si>
  <si>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</si>
  <si>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</si>
  <si>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</si>
  <si>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</si>
  <si>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</si>
  <si>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</si>
  <si>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</si>
  <si>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</si>
  <si>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</si>
  <si>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</si>
  <si>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</si>
  <si>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</si>
  <si>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</si>
  <si>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</si>
  <si>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</si>
  <si>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</si>
  <si>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</si>
  <si>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</si>
  <si>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</si>
  <si>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</si>
  <si>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</si>
  <si>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</si>
  <si>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</si>
  <si>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</si>
  <si>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</si>
  <si>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</si>
  <si>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</si>
  <si>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</si>
  <si>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</si>
  <si>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</si>
  <si>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</si>
  <si>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</si>
  <si>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</si>
  <si>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</si>
  <si>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</si>
  <si>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</si>
  <si>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</si>
  <si>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</si>
  <si>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</si>
  <si>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</si>
  <si>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</si>
  <si>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</si>
  <si>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</si>
  <si>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</si>
  <si>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</si>
  <si>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</si>
  <si>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</si>
  <si>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</si>
  <si>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</si>
  <si>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</si>
  <si>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</si>
  <si>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</si>
  <si>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</si>
  <si>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</si>
  <si>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</si>
  <si>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</si>
  <si>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</si>
  <si>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</si>
  <si>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</si>
  <si>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</si>
  <si>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</si>
  <si>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</si>
  <si>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</si>
  <si>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</si>
  <si>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</si>
  <si>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</si>
  <si>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</si>
  <si>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</si>
  <si>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</si>
  <si>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</si>
  <si>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</si>
  <si>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</si>
  <si>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</si>
  <si>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</si>
  <si>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</si>
  <si>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</si>
  <si>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</si>
  <si>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</si>
  <si>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</si>
  <si>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</si>
  <si>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</si>
  <si>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</si>
  <si>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</si>
  <si>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</si>
  <si>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</si>
  <si>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</si>
  <si>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</si>
  <si>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</si>
  <si>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</si>
  <si>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</si>
  <si>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</si>
  <si>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</si>
  <si>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</si>
  <si>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</si>
  <si>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</si>
  <si>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</si>
  <si>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</si>
  <si>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</si>
  <si>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</si>
  <si>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</si>
  <si>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</si>
  <si>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</si>
  <si>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</si>
  <si>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</si>
  <si>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</si>
  <si>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</si>
  <si>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</si>
  <si>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</si>
  <si>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</si>
  <si>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</si>
  <si>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</si>
  <si>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</si>
  <si>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</si>
  <si>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</si>
  <si>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</si>
  <si>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</si>
  <si>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</si>
  <si>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</si>
  <si>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</si>
  <si>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</si>
  <si>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</si>
  <si>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</si>
  <si>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</si>
  <si>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</si>
  <si>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</si>
  <si>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</si>
  <si>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</si>
  <si>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</si>
  <si>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</si>
  <si>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</si>
  <si>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</si>
  <si>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</si>
  <si>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</si>
  <si>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</si>
  <si>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</si>
  <si>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</si>
  <si>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</si>
  <si>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</si>
  <si>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</si>
  <si>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</si>
  <si>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</si>
  <si>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</si>
  <si>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</si>
  <si>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</si>
  <si>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</si>
  <si>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</si>
  <si>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</si>
  <si>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</si>
  <si>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</si>
  <si>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</si>
  <si>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</si>
  <si>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</si>
  <si>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</si>
  <si>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</si>
  <si>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</si>
  <si>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</si>
  <si>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</si>
  <si>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</si>
  <si>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</si>
  <si>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</si>
  <si>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</si>
  <si>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</si>
  <si>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</si>
  <si>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</si>
  <si>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</si>
  <si>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</si>
  <si>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</si>
  <si>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</si>
  <si>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</si>
  <si>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</si>
  <si>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</si>
  <si>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</si>
  <si>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</si>
  <si>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</si>
  <si>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</si>
  <si>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</si>
  <si>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</si>
  <si>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</si>
  <si>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</si>
  <si>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</si>
  <si>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</si>
  <si>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</si>
  <si>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</si>
  <si>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</si>
  <si>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</si>
  <si>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</si>
  <si>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</si>
  <si>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</si>
  <si>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</si>
  <si>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</si>
  <si>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</si>
  <si>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</si>
  <si>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</si>
  <si>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</si>
  <si>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</si>
  <si>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</si>
  <si>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</si>
  <si>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</si>
  <si>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</si>
  <si>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</si>
  <si>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</si>
  <si>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</si>
  <si>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</si>
  <si>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</si>
  <si>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</si>
  <si>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</si>
  <si>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</si>
  <si>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</si>
  <si>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</si>
  <si>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</si>
  <si>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</si>
  <si>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</si>
  <si>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</si>
  <si>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</si>
  <si>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</si>
  <si>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</si>
  <si>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</si>
  <si>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</si>
  <si>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</si>
  <si>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</si>
  <si>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</si>
  <si>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</si>
  <si>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</si>
  <si>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</si>
  <si>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</si>
  <si>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</si>
  <si>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</si>
  <si>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</si>
  <si>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</si>
  <si>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</si>
  <si>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</si>
  <si>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</si>
  <si>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</si>
  <si>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</si>
  <si>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</si>
  <si>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</si>
  <si>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</si>
  <si>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</si>
  <si>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</si>
  <si>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</si>
  <si>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</si>
  <si>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</si>
  <si>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</si>
  <si>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</si>
  <si>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</si>
  <si>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</si>
  <si>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</si>
  <si>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</si>
  <si>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</si>
  <si>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</si>
  <si>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</si>
  <si>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</si>
  <si>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</si>
  <si>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</si>
  <si>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</si>
  <si>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</si>
  <si>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</si>
  <si>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</si>
  <si>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</si>
  <si>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</si>
  <si>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</si>
  <si>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</si>
  <si>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</si>
  <si>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</si>
  <si>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</si>
  <si>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</si>
  <si>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</si>
  <si>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</si>
  <si>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</si>
  <si>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</si>
  <si>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</si>
  <si>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</si>
  <si>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</si>
  <si>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</si>
  <si>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</si>
  <si>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</si>
  <si>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</si>
  <si>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</si>
  <si>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</si>
  <si>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</si>
  <si>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</si>
  <si>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</si>
  <si>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</si>
  <si>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</si>
  <si>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</si>
  <si>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</si>
  <si>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</si>
  <si>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</si>
  <si>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</si>
  <si>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</si>
  <si>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</si>
  <si>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</si>
  <si>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</si>
  <si>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</si>
  <si>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</si>
  <si>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</si>
  <si>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</si>
  <si>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</si>
  <si>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</si>
  <si>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</si>
  <si>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</si>
  <si>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</si>
  <si>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</si>
  <si>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</si>
  <si>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</si>
  <si>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</si>
  <si>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</si>
  <si>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</si>
  <si>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</si>
  <si>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</si>
  <si>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</si>
  <si>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</si>
  <si>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</si>
  <si>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</si>
  <si>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</si>
  <si>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</si>
  <si>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</si>
  <si>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</si>
  <si>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</si>
  <si>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</si>
  <si>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</si>
  <si>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</si>
  <si>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</si>
  <si>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</si>
  <si>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</si>
  <si>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</si>
  <si>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</si>
  <si>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</si>
  <si>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</si>
  <si>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</si>
  <si>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</si>
  <si>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</si>
  <si>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</si>
  <si>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</si>
  <si>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</si>
  <si>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</si>
  <si>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</si>
  <si>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</si>
  <si>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</si>
  <si>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</si>
  <si>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</si>
  <si>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</si>
  <si>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</si>
  <si>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</si>
  <si>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</si>
  <si>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</si>
  <si>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</si>
  <si>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</si>
  <si>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</si>
  <si>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</si>
  <si>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</si>
  <si>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</si>
  <si>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</si>
  <si>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</si>
  <si>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</si>
  <si>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</si>
  <si>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</si>
  <si>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</si>
  <si>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</si>
  <si>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</si>
  <si>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</si>
  <si>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</si>
  <si>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</si>
  <si>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</si>
  <si>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</si>
  <si>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</si>
  <si>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</si>
  <si>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</si>
  <si>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</si>
  <si>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</si>
  <si>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</si>
  <si>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</si>
  <si>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</si>
  <si>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</si>
  <si>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</si>
  <si>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</si>
  <si>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</si>
  <si>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</si>
  <si>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</si>
  <si>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</si>
  <si>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</si>
  <si>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</si>
  <si>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</si>
  <si>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</si>
  <si>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</si>
  <si>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</si>
  <si>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</si>
  <si>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</si>
  <si>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</si>
  <si>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</si>
  <si>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</si>
  <si>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</si>
  <si>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</si>
  <si>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</si>
  <si>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</si>
  <si>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</si>
  <si>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</si>
  <si>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</si>
  <si>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</si>
  <si>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</si>
  <si>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</si>
  <si>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</si>
  <si>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</si>
  <si>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</si>
  <si>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</si>
  <si>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</si>
  <si>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</si>
  <si>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</si>
  <si>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</si>
  <si>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</si>
  <si>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</si>
  <si>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</si>
  <si>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</si>
  <si>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</si>
  <si>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</si>
  <si>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</si>
  <si>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</si>
  <si>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</si>
  <si>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</si>
  <si>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</si>
  <si>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</si>
  <si>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</si>
  <si>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</si>
  <si>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</si>
  <si>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</si>
  <si>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</si>
  <si>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</si>
  <si>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</si>
  <si>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</si>
  <si>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</si>
  <si>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</si>
  <si>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</si>
  <si>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</si>
  <si>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</si>
  <si>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</si>
  <si>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</si>
  <si>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</si>
  <si>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</si>
  <si>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</si>
  <si>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</si>
  <si>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</si>
  <si>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</si>
  <si>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</si>
  <si>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</si>
  <si>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</si>
  <si>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</si>
  <si>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</si>
  <si>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</si>
  <si>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</si>
  <si>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</si>
  <si>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</si>
  <si>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</si>
  <si>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</si>
  <si>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</si>
  <si>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</si>
  <si>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</si>
  <si>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</si>
  <si>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</si>
  <si>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</si>
  <si>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</si>
  <si>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</si>
  <si>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</si>
  <si>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</si>
  <si>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</si>
  <si>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</si>
  <si>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</si>
  <si>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</si>
  <si>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</si>
  <si>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</si>
  <si>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</si>
  <si>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</si>
  <si>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</si>
  <si>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</si>
  <si>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</si>
  <si>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</si>
  <si>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</si>
  <si>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</si>
  <si>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</si>
  <si>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</si>
  <si>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</si>
  <si>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</si>
  <si>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</si>
  <si>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</si>
  <si>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</si>
  <si>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</si>
  <si>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</si>
  <si>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</si>
  <si>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</si>
  <si>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</si>
  <si>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</si>
  <si>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</si>
  <si>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</si>
  <si>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</si>
  <si>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</si>
  <si>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</si>
  <si>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</si>
  <si>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</si>
  <si>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</si>
  <si>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</si>
  <si>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</si>
  <si>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</si>
  <si>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</si>
  <si>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</si>
  <si>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</si>
  <si>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</si>
  <si>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</si>
  <si>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</si>
  <si>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</si>
  <si>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</si>
  <si>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</si>
  <si>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</si>
  <si>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</si>
  <si>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</si>
  <si>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</si>
  <si>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</si>
  <si>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</si>
  <si>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</si>
  <si>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</si>
  <si>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</si>
  <si>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</si>
  <si>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</si>
  <si>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</si>
  <si>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</si>
  <si>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</si>
  <si>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</si>
  <si>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</si>
  <si>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</si>
  <si>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</si>
  <si>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</si>
  <si>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</si>
  <si>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</si>
  <si>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</si>
  <si>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</si>
  <si>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</si>
  <si>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</si>
  <si>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</si>
  <si>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</si>
  <si>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</si>
  <si>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</si>
  <si>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</si>
  <si>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</si>
  <si>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</si>
  <si>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</si>
  <si>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</si>
  <si>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</si>
  <si>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</si>
  <si>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</si>
  <si>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</si>
  <si>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</si>
  <si>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</si>
  <si>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</si>
  <si>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</si>
  <si>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</si>
  <si>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</si>
  <si>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</si>
  <si>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</si>
  <si>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</si>
  <si>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</si>
  <si>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</si>
  <si>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</si>
  <si>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</si>
  <si>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</si>
  <si>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</si>
  <si>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</si>
  <si>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</si>
  <si>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</si>
  <si>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</si>
  <si>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</si>
  <si>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</si>
  <si>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</si>
  <si>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</si>
  <si>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</si>
  <si>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</si>
  <si>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</si>
  <si>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</si>
  <si>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</si>
  <si>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</si>
  <si>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</si>
  <si>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</si>
  <si>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</si>
  <si>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</si>
  <si>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</si>
  <si>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</si>
  <si>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</si>
  <si>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</si>
  <si>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</si>
  <si>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</si>
  <si>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</si>
  <si>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</si>
  <si>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</si>
  <si>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</si>
  <si>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</si>
  <si>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</si>
  <si>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</si>
  <si>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</si>
  <si>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</si>
  <si>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</si>
  <si>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</si>
  <si>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</si>
  <si>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</si>
  <si>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</si>
  <si>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</si>
  <si>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</si>
  <si>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</si>
  <si>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</si>
  <si>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</si>
  <si>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</si>
  <si>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</si>
  <si>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</si>
  <si>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</si>
  <si>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</si>
  <si>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</si>
  <si>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</si>
  <si>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</si>
  <si>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</si>
  <si>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</si>
  <si>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</si>
  <si>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</si>
  <si>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</si>
  <si>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</si>
  <si>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</si>
  <si>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</si>
  <si>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</si>
  <si>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</si>
  <si>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</si>
  <si>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</si>
  <si>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</si>
  <si>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</si>
  <si>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</si>
  <si>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</si>
  <si>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</si>
  <si>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</si>
  <si>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</si>
  <si>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</si>
  <si>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</si>
  <si>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</si>
  <si>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</si>
  <si>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</si>
  <si>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</si>
  <si>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</si>
  <si>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</si>
  <si>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</si>
  <si>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</si>
  <si>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</si>
  <si>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</si>
  <si>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</si>
  <si>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</si>
  <si>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</si>
  <si>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</si>
  <si>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</si>
  <si>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</si>
  <si>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</si>
  <si>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</si>
  <si>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</si>
  <si>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</si>
  <si>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</si>
  <si>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</si>
  <si>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</si>
  <si>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</si>
  <si>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</si>
  <si>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</si>
  <si>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</si>
  <si>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</si>
  <si>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</si>
  <si>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</si>
  <si>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</si>
  <si>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</si>
  <si>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</si>
  <si>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</si>
  <si>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</si>
  <si>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</si>
  <si>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</si>
  <si>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</si>
  <si>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</si>
  <si>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</si>
  <si>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</si>
  <si>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</si>
  <si>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</si>
  <si>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</si>
  <si>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</si>
  <si>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</si>
  <si>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</si>
  <si>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</si>
  <si>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</si>
  <si>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</si>
  <si>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</si>
  <si>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</si>
  <si>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</si>
  <si>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</si>
  <si>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</si>
  <si>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</si>
  <si>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</si>
  <si>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</si>
  <si>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</si>
  <si>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</si>
  <si>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</si>
  <si>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</si>
  <si>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</si>
  <si>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</si>
  <si>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</si>
  <si>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</si>
  <si>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</si>
  <si>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</si>
  <si>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</si>
  <si>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</si>
  <si>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</si>
  <si>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</si>
  <si>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</si>
  <si>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</si>
  <si>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</si>
  <si>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</si>
  <si>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</si>
  <si>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</si>
  <si>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</si>
  <si>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</si>
  <si>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</si>
  <si>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</si>
  <si>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</si>
  <si>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</si>
  <si>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</si>
  <si>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</si>
  <si>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</si>
  <si>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</si>
  <si>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</si>
  <si>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</si>
  <si>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</si>
  <si>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</si>
  <si>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</si>
  <si>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</si>
  <si>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</si>
  <si>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</si>
  <si>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</si>
  <si>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</si>
  <si>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</si>
  <si>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</si>
  <si>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</si>
  <si>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</si>
  <si>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</si>
  <si>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</si>
  <si>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</si>
  <si>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</si>
  <si>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</si>
  <si>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</si>
  <si>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</si>
  <si>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</si>
  <si>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</si>
  <si>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</si>
  <si>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</si>
  <si>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</si>
  <si>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</si>
  <si>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</si>
  <si>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</si>
  <si>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</si>
  <si>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</si>
  <si>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</si>
  <si>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</si>
  <si>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</si>
  <si>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</si>
  <si>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</si>
  <si>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</si>
  <si>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</si>
  <si>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</si>
  <si>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</si>
  <si>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</si>
  <si>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</si>
  <si>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</si>
  <si>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</si>
  <si>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</si>
  <si>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</si>
  <si>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</si>
  <si>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</si>
  <si>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</si>
  <si>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</si>
  <si>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</si>
  <si>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</si>
  <si>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</si>
  <si>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</si>
  <si>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</si>
  <si>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</si>
  <si>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</si>
  <si>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</si>
  <si>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</si>
  <si>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</si>
  <si>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</si>
  <si>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</si>
  <si>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</si>
  <si>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</si>
  <si>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</si>
  <si>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</si>
  <si>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</si>
  <si>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</si>
  <si>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</si>
  <si>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</si>
  <si>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</si>
  <si>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</si>
  <si>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</si>
  <si>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</si>
  <si>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</si>
  <si>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</si>
  <si>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</si>
  <si>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</si>
  <si>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</si>
  <si>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</si>
  <si>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</si>
  <si>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</si>
  <si>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</si>
  <si>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</si>
  <si>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</si>
  <si>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</si>
  <si>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</si>
  <si>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</si>
  <si>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</si>
  <si>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</si>
  <si>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</si>
  <si>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</si>
  <si>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</si>
  <si>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</si>
  <si>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</si>
  <si>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</si>
  <si>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</si>
  <si>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</si>
  <si>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</si>
  <si>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</si>
  <si>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</si>
  <si>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</si>
  <si>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</si>
  <si>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</si>
  <si>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</si>
  <si>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</si>
  <si>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</si>
  <si>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</si>
  <si>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</si>
  <si>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</si>
  <si>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</si>
  <si>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</si>
  <si>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</si>
  <si>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</si>
  <si>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</si>
  <si>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</si>
  <si>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</si>
  <si>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</si>
  <si>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</si>
  <si>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</si>
  <si>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</si>
  <si>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</si>
  <si>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</si>
  <si>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</si>
  <si>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</si>
  <si>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</si>
  <si>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</si>
  <si>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</si>
  <si>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</si>
  <si>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</si>
  <si>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</si>
  <si>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</si>
  <si>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</si>
  <si>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</si>
  <si>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</si>
  <si>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</si>
  <si>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</si>
  <si>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</si>
  <si>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</si>
  <si>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</si>
  <si>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</si>
  <si>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</si>
  <si>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</si>
  <si>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</si>
  <si>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</si>
  <si>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</si>
  <si>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</si>
  <si>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</si>
  <si>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</si>
  <si>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</si>
  <si>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</si>
  <si>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</si>
  <si>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</si>
  <si>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</si>
  <si>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</si>
  <si>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</si>
  <si>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</si>
  <si>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</si>
  <si>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</si>
  <si>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</si>
  <si>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</si>
  <si>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</si>
  <si>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</si>
  <si>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</si>
  <si>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</si>
  <si>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</si>
  <si>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</si>
  <si>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</si>
  <si>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</si>
  <si>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</si>
  <si>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</si>
  <si>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</si>
  <si>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</si>
  <si>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</si>
  <si>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</si>
  <si>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</si>
  <si>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</si>
  <si>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</si>
  <si>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</si>
  <si>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</si>
  <si>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</si>
  <si>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</si>
  <si>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</si>
  <si>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</si>
  <si>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</si>
  <si>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</si>
  <si>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</si>
  <si>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</si>
  <si>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</si>
  <si>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</si>
  <si>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</si>
  <si>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</si>
  <si>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</si>
  <si>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</si>
  <si>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</si>
  <si>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</si>
  <si>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</si>
  <si>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</si>
  <si>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</si>
  <si>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</si>
  <si>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</si>
  <si>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</si>
  <si>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</si>
  <si>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</si>
  <si>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</si>
  <si>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</si>
  <si>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</si>
  <si>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</si>
  <si>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</si>
  <si>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</si>
  <si>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</si>
  <si>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</si>
  <si>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</si>
  <si>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</si>
  <si>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</si>
  <si>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</si>
  <si>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</si>
  <si>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</si>
  <si>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</si>
  <si>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</si>
  <si>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</si>
  <si>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</si>
  <si>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</si>
  <si>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</si>
  <si>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</si>
  <si>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</si>
  <si>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</si>
  <si>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</si>
  <si>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</si>
  <si>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</si>
  <si>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</si>
  <si>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</si>
  <si>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</si>
  <si>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</si>
  <si>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</si>
  <si>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</si>
  <si>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</si>
  <si>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</si>
  <si>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</si>
  <si>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</si>
  <si>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</si>
  <si>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</si>
  <si>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</si>
  <si>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</si>
  <si>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</si>
  <si>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900-910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</si>
  <si>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</si>
  <si>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</si>
  <si>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</si>
  <si>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</si>
  <si>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</si>
  <si>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</si>
  <si>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</si>
  <si>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</si>
  <si>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</si>
  <si>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</si>
  <si>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1005-1011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</si>
  <si>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</si>
  <si>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</si>
  <si>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</si>
  <si>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</si>
  <si>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</si>
  <si>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</si>
  <si>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</si>
  <si>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</si>
  <si>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</si>
  <si>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</si>
  <si>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</si>
  <si>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</si>
  <si>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</si>
  <si>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2120-2130</t>
  </si>
  <si>
    <t>2220-2250</t>
  </si>
  <si>
    <t>410-405</t>
  </si>
  <si>
    <t>515-518</t>
  </si>
  <si>
    <t>Profit of Rs.3/-</t>
  </si>
  <si>
    <t>100-120</t>
  </si>
  <si>
    <t>Profit of Rs.19.5/-</t>
  </si>
  <si>
    <t>Part Profit of Rs.107.5/-</t>
  </si>
  <si>
    <t>Loss of Rs.19.5/-</t>
  </si>
  <si>
    <t>925-929</t>
  </si>
  <si>
    <t>980-1000</t>
  </si>
  <si>
    <t>Loss of Rs.30/-</t>
  </si>
  <si>
    <t>NIFTY 11300 PE 10-SEP</t>
  </si>
  <si>
    <t>Profit of Rs.17/-</t>
  </si>
  <si>
    <t>Reliance Indl Infra Ltd</t>
  </si>
  <si>
    <t>155-157</t>
  </si>
  <si>
    <t xml:space="preserve"> HCLTECH </t>
  </si>
  <si>
    <t>Profit of Rs.11.5/-</t>
  </si>
  <si>
    <t>3970-4000</t>
  </si>
  <si>
    <t>TCS 2380 CE SEP</t>
  </si>
  <si>
    <t>38-40</t>
  </si>
  <si>
    <t>Loss of Rs.24/-</t>
  </si>
  <si>
    <t xml:space="preserve">NIFTY 11000 PE 17-SEP </t>
  </si>
  <si>
    <t>58-62</t>
  </si>
  <si>
    <t>120-140</t>
  </si>
  <si>
    <t>CHDCHEM</t>
  </si>
  <si>
    <t>GOYALASS</t>
  </si>
  <si>
    <t>KANUNGO</t>
  </si>
  <si>
    <t>KEVAL SAVANT</t>
  </si>
  <si>
    <t>REGENCY</t>
  </si>
  <si>
    <t>Profit of Rs.86/-</t>
  </si>
  <si>
    <t>Loss of Rs. 35/-</t>
  </si>
  <si>
    <t>Loss of Rs.47.5/-</t>
  </si>
  <si>
    <t xml:space="preserve">NIFTY SEPT FUT </t>
  </si>
  <si>
    <t>11400-11420</t>
  </si>
  <si>
    <t>ACEMEN</t>
  </si>
  <si>
    <t>ASHOK DILIPKUMAR JAIN</t>
  </si>
  <si>
    <t>SHIV PARVATI LEASING PRIVATE LIMITED</t>
  </si>
  <si>
    <t>AJAY BANSAL</t>
  </si>
  <si>
    <t>PRB SECURITIES PVT. LTD.</t>
  </si>
  <si>
    <t>VARSHA AGRAWAL</t>
  </si>
  <si>
    <t>GRMOVER</t>
  </si>
  <si>
    <t>KISHNI DEVI</t>
  </si>
  <si>
    <t>HKG</t>
  </si>
  <si>
    <t>AMBE SECURITIES PRIVATE LIMITED</t>
  </si>
  <si>
    <t>DALMIA CEMENT (BHARAT) LIMITED</t>
  </si>
  <si>
    <t>DCB POWER VENTURES LIMITED</t>
  </si>
  <si>
    <t>VISHAL JITENDRAKUMAR BAROT</t>
  </si>
  <si>
    <t>LAKSELEC</t>
  </si>
  <si>
    <t>NETHRA KUMAR</t>
  </si>
  <si>
    <t>GAGANDEEP CONSULTANCY PRIVATE LIMITED</t>
  </si>
  <si>
    <t>ALPHA LEON ENTERPRISES LLP</t>
  </si>
  <si>
    <t>ADARSH TULSHYAN</t>
  </si>
  <si>
    <t>VISHAL ABROL</t>
  </si>
  <si>
    <t>SKYGOLD</t>
  </si>
  <si>
    <t>ARYAMAN BROKING LIMITED</t>
  </si>
  <si>
    <t>CNETLINGO MARKETING PRIVATE LIMITED</t>
  </si>
  <si>
    <t>DRSDILIP</t>
  </si>
  <si>
    <t>DRS Dilip Roadlines Ltd.</t>
  </si>
  <si>
    <t>ARYAMAN CAPITAL MARKETS LIMITED</t>
  </si>
  <si>
    <t>Future Enterprises Ltd</t>
  </si>
  <si>
    <t>VIJIT TRADING</t>
  </si>
  <si>
    <t>Fut Lifestyle Fash Ltd</t>
  </si>
  <si>
    <t>CHETAN RASIKLAL SHAH</t>
  </si>
  <si>
    <t>Future Supp Chain Sol Ltd</t>
  </si>
  <si>
    <t>MULTIPLIER S AND S ADV PVT LTD</t>
  </si>
  <si>
    <t>PRB SECURITIES PVT LTD</t>
  </si>
  <si>
    <t>GSS Infotech Limited</t>
  </si>
  <si>
    <t>VISHWAMURTE TRAD INVEST PE LTD</t>
  </si>
  <si>
    <t>MAXIND</t>
  </si>
  <si>
    <t>Max India Limited</t>
  </si>
  <si>
    <t>VIJIT ASSET MANAGEMENT PRIVATE LIMITED</t>
  </si>
  <si>
    <t>XTX MARKETS LLP</t>
  </si>
  <si>
    <t>Vertoz Advertising Ltd</t>
  </si>
  <si>
    <t>SHREE SHIVSHAKTI PROJECT CONSULTANT PRIVATE LIMITE</t>
  </si>
  <si>
    <t>EDELWEISS CROSSOVER OPPORTUNITIES FUND</t>
  </si>
  <si>
    <t>DORIC ASIA PACIFIC SMALL CAP MAURITIUS LTD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</si>
</sst>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164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44085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9" sqref="D2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44085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5" t="s">
        <v>16</v>
      </c>
      <c r="B9" s="527" t="s">
        <v>17</v>
      </c>
      <c r="C9" s="527" t="s">
        <v>18</v>
      </c>
      <c r="D9" s="274" t="s">
        <v>19</v>
      </c>
      <c r="E9" s="274" t="s">
        <v>20</v>
      </c>
      <c r="F9" s="522" t="s">
        <v>21</v>
      </c>
      <c r="G9" s="523"/>
      <c r="H9" s="524"/>
      <c r="I9" s="522" t="s">
        <v>22</v>
      </c>
      <c r="J9" s="523"/>
      <c r="K9" s="524"/>
      <c r="L9" s="274"/>
      <c r="M9" s="281"/>
      <c r="N9" s="281"/>
      <c r="O9" s="281"/>
    </row>
    <row r="10" spans="1:15" ht="59.25" customHeight="1">
      <c r="A10" s="526"/>
      <c r="B10" s="528" t="s">
        <v>17</v>
      </c>
      <c r="C10" s="52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22506.6</v>
      </c>
      <c r="E11" s="303">
        <v>22495.016666666666</v>
      </c>
      <c r="F11" s="315">
        <v>22265.033333333333</v>
      </c>
      <c r="G11" s="315">
        <v>22023.466666666667</v>
      </c>
      <c r="H11" s="315">
        <v>21793.483333333334</v>
      </c>
      <c r="I11" s="315">
        <v>22736.583333333332</v>
      </c>
      <c r="J11" s="315">
        <v>22966.566666666662</v>
      </c>
      <c r="K11" s="315">
        <v>23208.133333333331</v>
      </c>
      <c r="L11" s="302">
        <v>22725</v>
      </c>
      <c r="M11" s="302">
        <v>22253.45</v>
      </c>
      <c r="N11" s="319">
        <v>1591550</v>
      </c>
      <c r="O11" s="320">
        <v>-5.952046800904108E-2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11455.35</v>
      </c>
      <c r="E12" s="316">
        <v>11418.233333333332</v>
      </c>
      <c r="F12" s="317">
        <v>11368.466666666664</v>
      </c>
      <c r="G12" s="317">
        <v>11281.583333333332</v>
      </c>
      <c r="H12" s="317">
        <v>11231.816666666664</v>
      </c>
      <c r="I12" s="317">
        <v>11505.116666666663</v>
      </c>
      <c r="J12" s="317">
        <v>11554.88333333333</v>
      </c>
      <c r="K12" s="317">
        <v>11641.766666666663</v>
      </c>
      <c r="L12" s="304">
        <v>11468</v>
      </c>
      <c r="M12" s="304">
        <v>11331.35</v>
      </c>
      <c r="N12" s="319">
        <v>10797375</v>
      </c>
      <c r="O12" s="320">
        <v>1.5289463105707455E-2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1347.1</v>
      </c>
      <c r="E13" s="316">
        <v>1338.2</v>
      </c>
      <c r="F13" s="317">
        <v>1317</v>
      </c>
      <c r="G13" s="317">
        <v>1286.8999999999999</v>
      </c>
      <c r="H13" s="317">
        <v>1265.6999999999998</v>
      </c>
      <c r="I13" s="317">
        <v>1368.3000000000002</v>
      </c>
      <c r="J13" s="317">
        <v>1389.5000000000005</v>
      </c>
      <c r="K13" s="317">
        <v>1419.6000000000004</v>
      </c>
      <c r="L13" s="304">
        <v>1359.4</v>
      </c>
      <c r="M13" s="304">
        <v>1308.0999999999999</v>
      </c>
      <c r="N13" s="319">
        <v>2159000</v>
      </c>
      <c r="O13" s="320">
        <v>7.9365079365079361E-3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299.55</v>
      </c>
      <c r="E14" s="316">
        <v>298.45</v>
      </c>
      <c r="F14" s="317">
        <v>288.39999999999998</v>
      </c>
      <c r="G14" s="317">
        <v>277.25</v>
      </c>
      <c r="H14" s="317">
        <v>267.2</v>
      </c>
      <c r="I14" s="317">
        <v>309.59999999999997</v>
      </c>
      <c r="J14" s="317">
        <v>319.65000000000003</v>
      </c>
      <c r="K14" s="317">
        <v>330.79999999999995</v>
      </c>
      <c r="L14" s="304">
        <v>308.5</v>
      </c>
      <c r="M14" s="304">
        <v>287.3</v>
      </c>
      <c r="N14" s="319">
        <v>17472000</v>
      </c>
      <c r="O14" s="320">
        <v>0.10191725529767912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342.9</v>
      </c>
      <c r="E15" s="316">
        <v>343.2166666666667</v>
      </c>
      <c r="F15" s="317">
        <v>337.18333333333339</v>
      </c>
      <c r="G15" s="317">
        <v>331.4666666666667</v>
      </c>
      <c r="H15" s="317">
        <v>325.43333333333339</v>
      </c>
      <c r="I15" s="317">
        <v>348.93333333333339</v>
      </c>
      <c r="J15" s="317">
        <v>354.9666666666667</v>
      </c>
      <c r="K15" s="317">
        <v>360.68333333333339</v>
      </c>
      <c r="L15" s="304">
        <v>349.25</v>
      </c>
      <c r="M15" s="304">
        <v>337.5</v>
      </c>
      <c r="N15" s="319">
        <v>29447500</v>
      </c>
      <c r="O15" s="320">
        <v>2.5063092855278045E-2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740.25</v>
      </c>
      <c r="E16" s="316">
        <v>737.48333333333323</v>
      </c>
      <c r="F16" s="317">
        <v>729.56666666666649</v>
      </c>
      <c r="G16" s="317">
        <v>718.88333333333321</v>
      </c>
      <c r="H16" s="317">
        <v>710.96666666666647</v>
      </c>
      <c r="I16" s="317">
        <v>748.16666666666652</v>
      </c>
      <c r="J16" s="317">
        <v>756.08333333333326</v>
      </c>
      <c r="K16" s="317">
        <v>766.76666666666654</v>
      </c>
      <c r="L16" s="304">
        <v>745.4</v>
      </c>
      <c r="M16" s="304">
        <v>726.8</v>
      </c>
      <c r="N16" s="319">
        <v>1073000</v>
      </c>
      <c r="O16" s="320">
        <v>-5.7945566286215978E-2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213.3</v>
      </c>
      <c r="E17" s="316">
        <v>211.81666666666669</v>
      </c>
      <c r="F17" s="317">
        <v>209.18333333333339</v>
      </c>
      <c r="G17" s="317">
        <v>205.06666666666669</v>
      </c>
      <c r="H17" s="317">
        <v>202.43333333333339</v>
      </c>
      <c r="I17" s="317">
        <v>215.93333333333339</v>
      </c>
      <c r="J17" s="317">
        <v>218.56666666666666</v>
      </c>
      <c r="K17" s="317">
        <v>222.68333333333339</v>
      </c>
      <c r="L17" s="304">
        <v>214.45</v>
      </c>
      <c r="M17" s="304">
        <v>207.7</v>
      </c>
      <c r="N17" s="319">
        <v>13389000</v>
      </c>
      <c r="O17" s="320">
        <v>-1.9551845342706504E-2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1613</v>
      </c>
      <c r="E18" s="316">
        <v>1607.1000000000001</v>
      </c>
      <c r="F18" s="317">
        <v>1595.9000000000003</v>
      </c>
      <c r="G18" s="317">
        <v>1578.8000000000002</v>
      </c>
      <c r="H18" s="317">
        <v>1567.6000000000004</v>
      </c>
      <c r="I18" s="317">
        <v>1624.2000000000003</v>
      </c>
      <c r="J18" s="317">
        <v>1635.4</v>
      </c>
      <c r="K18" s="317">
        <v>1652.5000000000002</v>
      </c>
      <c r="L18" s="304">
        <v>1618.3</v>
      </c>
      <c r="M18" s="304">
        <v>1590</v>
      </c>
      <c r="N18" s="319">
        <v>1090500</v>
      </c>
      <c r="O18" s="320">
        <v>8.8866699950074887E-2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116.3</v>
      </c>
      <c r="E19" s="316">
        <v>115.73333333333335</v>
      </c>
      <c r="F19" s="317">
        <v>113.9666666666667</v>
      </c>
      <c r="G19" s="317">
        <v>111.63333333333335</v>
      </c>
      <c r="H19" s="317">
        <v>109.8666666666667</v>
      </c>
      <c r="I19" s="317">
        <v>118.06666666666669</v>
      </c>
      <c r="J19" s="317">
        <v>119.83333333333334</v>
      </c>
      <c r="K19" s="317">
        <v>122.16666666666669</v>
      </c>
      <c r="L19" s="304">
        <v>117.5</v>
      </c>
      <c r="M19" s="304">
        <v>113.4</v>
      </c>
      <c r="N19" s="319">
        <v>13905000</v>
      </c>
      <c r="O19" s="320">
        <v>5.5407969639468688E-2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68</v>
      </c>
      <c r="E20" s="316">
        <v>67.316666666666663</v>
      </c>
      <c r="F20" s="317">
        <v>65.98333333333332</v>
      </c>
      <c r="G20" s="317">
        <v>63.966666666666654</v>
      </c>
      <c r="H20" s="317">
        <v>62.633333333333312</v>
      </c>
      <c r="I20" s="317">
        <v>69.333333333333329</v>
      </c>
      <c r="J20" s="317">
        <v>70.666666666666671</v>
      </c>
      <c r="K20" s="317">
        <v>72.683333333333337</v>
      </c>
      <c r="L20" s="304">
        <v>68.650000000000006</v>
      </c>
      <c r="M20" s="304">
        <v>65.3</v>
      </c>
      <c r="N20" s="319">
        <v>36774000</v>
      </c>
      <c r="O20" s="320">
        <v>3.9165818921668365E-2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2059.5500000000002</v>
      </c>
      <c r="E21" s="316">
        <v>2037.9666666666665</v>
      </c>
      <c r="F21" s="317">
        <v>2007.9833333333331</v>
      </c>
      <c r="G21" s="317">
        <v>1956.4166666666667</v>
      </c>
      <c r="H21" s="317">
        <v>1926.4333333333334</v>
      </c>
      <c r="I21" s="317">
        <v>2089.5333333333328</v>
      </c>
      <c r="J21" s="317">
        <v>2119.516666666666</v>
      </c>
      <c r="K21" s="317">
        <v>2171.0833333333326</v>
      </c>
      <c r="L21" s="304">
        <v>2067.9499999999998</v>
      </c>
      <c r="M21" s="304">
        <v>1986.4</v>
      </c>
      <c r="N21" s="319">
        <v>3937800</v>
      </c>
      <c r="O21" s="320">
        <v>0.10674536256323777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805.15</v>
      </c>
      <c r="E22" s="316">
        <v>807.01666666666677</v>
      </c>
      <c r="F22" s="317">
        <v>793.43333333333351</v>
      </c>
      <c r="G22" s="317">
        <v>781.7166666666667</v>
      </c>
      <c r="H22" s="317">
        <v>768.13333333333344</v>
      </c>
      <c r="I22" s="317">
        <v>818.73333333333358</v>
      </c>
      <c r="J22" s="317">
        <v>832.31666666666683</v>
      </c>
      <c r="K22" s="317">
        <v>844.03333333333364</v>
      </c>
      <c r="L22" s="304">
        <v>820.6</v>
      </c>
      <c r="M22" s="304">
        <v>795.3</v>
      </c>
      <c r="N22" s="319">
        <v>14760200</v>
      </c>
      <c r="O22" s="320">
        <v>6.1143110323438193E-3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447.3</v>
      </c>
      <c r="E23" s="316">
        <v>442.58333333333331</v>
      </c>
      <c r="F23" s="317">
        <v>436.26666666666665</v>
      </c>
      <c r="G23" s="317">
        <v>425.23333333333335</v>
      </c>
      <c r="H23" s="317">
        <v>418.91666666666669</v>
      </c>
      <c r="I23" s="317">
        <v>453.61666666666662</v>
      </c>
      <c r="J23" s="317">
        <v>459.93333333333334</v>
      </c>
      <c r="K23" s="317">
        <v>470.96666666666658</v>
      </c>
      <c r="L23" s="304">
        <v>448.9</v>
      </c>
      <c r="M23" s="304">
        <v>431.55</v>
      </c>
      <c r="N23" s="319">
        <v>53086800</v>
      </c>
      <c r="O23" s="320">
        <v>-5.2089136490250695E-2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2925.25</v>
      </c>
      <c r="E24" s="316">
        <v>2912.4833333333336</v>
      </c>
      <c r="F24" s="317">
        <v>2893.2166666666672</v>
      </c>
      <c r="G24" s="317">
        <v>2861.1833333333334</v>
      </c>
      <c r="H24" s="317">
        <v>2841.916666666667</v>
      </c>
      <c r="I24" s="317">
        <v>2944.5166666666673</v>
      </c>
      <c r="J24" s="317">
        <v>2963.7833333333338</v>
      </c>
      <c r="K24" s="317">
        <v>2995.8166666666675</v>
      </c>
      <c r="L24" s="304">
        <v>2931.75</v>
      </c>
      <c r="M24" s="304">
        <v>2880.45</v>
      </c>
      <c r="N24" s="319">
        <v>1662500</v>
      </c>
      <c r="O24" s="320">
        <v>1.0791913664690683E-2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6155.05</v>
      </c>
      <c r="E25" s="316">
        <v>6143.1166666666659</v>
      </c>
      <c r="F25" s="317">
        <v>6066.2333333333318</v>
      </c>
      <c r="G25" s="317">
        <v>5977.4166666666661</v>
      </c>
      <c r="H25" s="317">
        <v>5900.5333333333319</v>
      </c>
      <c r="I25" s="317">
        <v>6231.9333333333316</v>
      </c>
      <c r="J25" s="317">
        <v>6308.8166666666648</v>
      </c>
      <c r="K25" s="317">
        <v>6397.6333333333314</v>
      </c>
      <c r="L25" s="304">
        <v>6220</v>
      </c>
      <c r="M25" s="304">
        <v>6054.3</v>
      </c>
      <c r="N25" s="319">
        <v>740625</v>
      </c>
      <c r="O25" s="320">
        <v>-3.7211569710757231E-2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3491.25</v>
      </c>
      <c r="E26" s="316">
        <v>3475.7000000000003</v>
      </c>
      <c r="F26" s="317">
        <v>3430.4500000000007</v>
      </c>
      <c r="G26" s="317">
        <v>3369.6500000000005</v>
      </c>
      <c r="H26" s="317">
        <v>3324.400000000001</v>
      </c>
      <c r="I26" s="317">
        <v>3536.5000000000005</v>
      </c>
      <c r="J26" s="317">
        <v>3581.7499999999995</v>
      </c>
      <c r="K26" s="317">
        <v>3642.55</v>
      </c>
      <c r="L26" s="304">
        <v>3520.95</v>
      </c>
      <c r="M26" s="304">
        <v>3414.9</v>
      </c>
      <c r="N26" s="319">
        <v>5358000</v>
      </c>
      <c r="O26" s="320">
        <v>-4.5517882025081285E-3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1263.8499999999999</v>
      </c>
      <c r="E27" s="316">
        <v>1267.1833333333334</v>
      </c>
      <c r="F27" s="317">
        <v>1252.1666666666667</v>
      </c>
      <c r="G27" s="317">
        <v>1240.4833333333333</v>
      </c>
      <c r="H27" s="317">
        <v>1225.4666666666667</v>
      </c>
      <c r="I27" s="317">
        <v>1278.8666666666668</v>
      </c>
      <c r="J27" s="317">
        <v>1293.8833333333332</v>
      </c>
      <c r="K27" s="317">
        <v>1305.5666666666668</v>
      </c>
      <c r="L27" s="304">
        <v>1282.2</v>
      </c>
      <c r="M27" s="304">
        <v>1255.5</v>
      </c>
      <c r="N27" s="319">
        <v>1930400</v>
      </c>
      <c r="O27" s="320">
        <v>2.0727580372250424E-2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307.64999999999998</v>
      </c>
      <c r="E28" s="316">
        <v>305.91666666666669</v>
      </c>
      <c r="F28" s="317">
        <v>301.23333333333335</v>
      </c>
      <c r="G28" s="317">
        <v>294.81666666666666</v>
      </c>
      <c r="H28" s="317">
        <v>290.13333333333333</v>
      </c>
      <c r="I28" s="317">
        <v>312.33333333333337</v>
      </c>
      <c r="J28" s="317">
        <v>317.01666666666665</v>
      </c>
      <c r="K28" s="317">
        <v>323.43333333333339</v>
      </c>
      <c r="L28" s="304">
        <v>310.60000000000002</v>
      </c>
      <c r="M28" s="304">
        <v>299.5</v>
      </c>
      <c r="N28" s="319">
        <v>18669600</v>
      </c>
      <c r="O28" s="320">
        <v>-3.4803647868974504E-2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45.6</v>
      </c>
      <c r="E29" s="316">
        <v>44.816666666666663</v>
      </c>
      <c r="F29" s="317">
        <v>43.783333333333324</v>
      </c>
      <c r="G29" s="317">
        <v>41.966666666666661</v>
      </c>
      <c r="H29" s="317">
        <v>40.933333333333323</v>
      </c>
      <c r="I29" s="317">
        <v>46.633333333333326</v>
      </c>
      <c r="J29" s="317">
        <v>47.666666666666657</v>
      </c>
      <c r="K29" s="317">
        <v>49.483333333333327</v>
      </c>
      <c r="L29" s="304">
        <v>45.85</v>
      </c>
      <c r="M29" s="304">
        <v>43</v>
      </c>
      <c r="N29" s="319">
        <v>54161000</v>
      </c>
      <c r="O29" s="320">
        <v>-3.3508925958443077E-2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1270.95</v>
      </c>
      <c r="E30" s="316">
        <v>1280</v>
      </c>
      <c r="F30" s="317">
        <v>1253</v>
      </c>
      <c r="G30" s="317">
        <v>1235.05</v>
      </c>
      <c r="H30" s="317">
        <v>1208.05</v>
      </c>
      <c r="I30" s="317">
        <v>1297.95</v>
      </c>
      <c r="J30" s="317">
        <v>1324.95</v>
      </c>
      <c r="K30" s="317">
        <v>1342.9</v>
      </c>
      <c r="L30" s="304">
        <v>1307</v>
      </c>
      <c r="M30" s="304">
        <v>1262.05</v>
      </c>
      <c r="N30" s="319">
        <v>2220900</v>
      </c>
      <c r="O30" s="320">
        <v>8.9878542510121451E-2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100.65</v>
      </c>
      <c r="E31" s="316">
        <v>100.68333333333334</v>
      </c>
      <c r="F31" s="317">
        <v>97.916666666666671</v>
      </c>
      <c r="G31" s="317">
        <v>95.183333333333337</v>
      </c>
      <c r="H31" s="317">
        <v>92.416666666666671</v>
      </c>
      <c r="I31" s="317">
        <v>103.41666666666667</v>
      </c>
      <c r="J31" s="317">
        <v>106.18333333333332</v>
      </c>
      <c r="K31" s="317">
        <v>108.91666666666667</v>
      </c>
      <c r="L31" s="304">
        <v>103.45</v>
      </c>
      <c r="M31" s="304">
        <v>97.95</v>
      </c>
      <c r="N31" s="319">
        <v>38494000</v>
      </c>
      <c r="O31" s="320">
        <v>-4.3247493611165717E-3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576.85</v>
      </c>
      <c r="E32" s="316">
        <v>572.80000000000007</v>
      </c>
      <c r="F32" s="317">
        <v>566.70000000000016</v>
      </c>
      <c r="G32" s="317">
        <v>556.55000000000007</v>
      </c>
      <c r="H32" s="317">
        <v>550.45000000000016</v>
      </c>
      <c r="I32" s="317">
        <v>582.95000000000016</v>
      </c>
      <c r="J32" s="317">
        <v>589.05000000000007</v>
      </c>
      <c r="K32" s="317">
        <v>599.20000000000016</v>
      </c>
      <c r="L32" s="304">
        <v>578.9</v>
      </c>
      <c r="M32" s="304">
        <v>562.65</v>
      </c>
      <c r="N32" s="319">
        <v>3082200</v>
      </c>
      <c r="O32" s="320">
        <v>3.4711964549483013E-2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463.5</v>
      </c>
      <c r="E33" s="316">
        <v>464.36666666666662</v>
      </c>
      <c r="F33" s="317">
        <v>455.73333333333323</v>
      </c>
      <c r="G33" s="317">
        <v>447.96666666666664</v>
      </c>
      <c r="H33" s="317">
        <v>439.33333333333326</v>
      </c>
      <c r="I33" s="317">
        <v>472.13333333333321</v>
      </c>
      <c r="J33" s="317">
        <v>480.76666666666654</v>
      </c>
      <c r="K33" s="317">
        <v>488.53333333333319</v>
      </c>
      <c r="L33" s="304">
        <v>473</v>
      </c>
      <c r="M33" s="304">
        <v>456.6</v>
      </c>
      <c r="N33" s="319">
        <v>5931000</v>
      </c>
      <c r="O33" s="320">
        <v>5.6089743589743592E-2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499.15</v>
      </c>
      <c r="E34" s="316">
        <v>500.84999999999997</v>
      </c>
      <c r="F34" s="317">
        <v>490.79999999999995</v>
      </c>
      <c r="G34" s="317">
        <v>482.45</v>
      </c>
      <c r="H34" s="317">
        <v>472.4</v>
      </c>
      <c r="I34" s="317">
        <v>509.19999999999993</v>
      </c>
      <c r="J34" s="317">
        <v>519.25</v>
      </c>
      <c r="K34" s="317">
        <v>527.59999999999991</v>
      </c>
      <c r="L34" s="304">
        <v>510.9</v>
      </c>
      <c r="M34" s="304">
        <v>492.5</v>
      </c>
      <c r="N34" s="319">
        <v>123515379</v>
      </c>
      <c r="O34" s="320">
        <v>-2.0002643521170198E-2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37.1</v>
      </c>
      <c r="E35" s="316">
        <v>36.916666666666671</v>
      </c>
      <c r="F35" s="317">
        <v>36.63333333333334</v>
      </c>
      <c r="G35" s="317">
        <v>36.166666666666671</v>
      </c>
      <c r="H35" s="317">
        <v>35.88333333333334</v>
      </c>
      <c r="I35" s="317">
        <v>37.38333333333334</v>
      </c>
      <c r="J35" s="317">
        <v>37.666666666666671</v>
      </c>
      <c r="K35" s="317">
        <v>38.13333333333334</v>
      </c>
      <c r="L35" s="304">
        <v>37.200000000000003</v>
      </c>
      <c r="M35" s="304">
        <v>36.450000000000003</v>
      </c>
      <c r="N35" s="319">
        <v>61257000</v>
      </c>
      <c r="O35" s="320">
        <v>-2.0483546004029549E-2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431.5</v>
      </c>
      <c r="E36" s="316">
        <v>430.63333333333338</v>
      </c>
      <c r="F36" s="317">
        <v>426.91666666666674</v>
      </c>
      <c r="G36" s="317">
        <v>422.33333333333337</v>
      </c>
      <c r="H36" s="317">
        <v>418.61666666666673</v>
      </c>
      <c r="I36" s="317">
        <v>435.21666666666675</v>
      </c>
      <c r="J36" s="317">
        <v>438.93333333333334</v>
      </c>
      <c r="K36" s="317">
        <v>443.51666666666677</v>
      </c>
      <c r="L36" s="304">
        <v>434.35</v>
      </c>
      <c r="M36" s="304">
        <v>426.05</v>
      </c>
      <c r="N36" s="319">
        <v>14158800</v>
      </c>
      <c r="O36" s="320">
        <v>-2.1303656597774244E-2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12980.75</v>
      </c>
      <c r="E37" s="316">
        <v>12918.016666666668</v>
      </c>
      <c r="F37" s="317">
        <v>12778.583333333336</v>
      </c>
      <c r="G37" s="317">
        <v>12576.416666666668</v>
      </c>
      <c r="H37" s="317">
        <v>12436.983333333335</v>
      </c>
      <c r="I37" s="317">
        <v>13120.183333333336</v>
      </c>
      <c r="J37" s="317">
        <v>13259.616666666667</v>
      </c>
      <c r="K37" s="317">
        <v>13461.783333333336</v>
      </c>
      <c r="L37" s="304">
        <v>13057.45</v>
      </c>
      <c r="M37" s="304">
        <v>12715.85</v>
      </c>
      <c r="N37" s="319">
        <v>92550</v>
      </c>
      <c r="O37" s="320">
        <v>1.9834710743801654E-2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431.9</v>
      </c>
      <c r="E38" s="316">
        <v>424.75</v>
      </c>
      <c r="F38" s="317">
        <v>413.8</v>
      </c>
      <c r="G38" s="317">
        <v>395.7</v>
      </c>
      <c r="H38" s="317">
        <v>384.75</v>
      </c>
      <c r="I38" s="317">
        <v>442.85</v>
      </c>
      <c r="J38" s="317">
        <v>453.80000000000007</v>
      </c>
      <c r="K38" s="317">
        <v>471.90000000000003</v>
      </c>
      <c r="L38" s="304">
        <v>435.7</v>
      </c>
      <c r="M38" s="304">
        <v>406.65</v>
      </c>
      <c r="N38" s="319">
        <v>23041800</v>
      </c>
      <c r="O38" s="320">
        <v>8.8798162796631788E-2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3735.5</v>
      </c>
      <c r="E39" s="316">
        <v>3742.3833333333332</v>
      </c>
      <c r="F39" s="317">
        <v>3709.1166666666663</v>
      </c>
      <c r="G39" s="317">
        <v>3682.7333333333331</v>
      </c>
      <c r="H39" s="317">
        <v>3649.4666666666662</v>
      </c>
      <c r="I39" s="317">
        <v>3768.7666666666664</v>
      </c>
      <c r="J39" s="317">
        <v>3802.0333333333328</v>
      </c>
      <c r="K39" s="317">
        <v>3828.4166666666665</v>
      </c>
      <c r="L39" s="304">
        <v>3775.65</v>
      </c>
      <c r="M39" s="304">
        <v>3716</v>
      </c>
      <c r="N39" s="319">
        <v>1075800</v>
      </c>
      <c r="O39" s="320">
        <v>7.3438435442027536E-2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365.35</v>
      </c>
      <c r="E40" s="316">
        <v>367.5</v>
      </c>
      <c r="F40" s="317">
        <v>360</v>
      </c>
      <c r="G40" s="317">
        <v>354.65</v>
      </c>
      <c r="H40" s="317">
        <v>347.15</v>
      </c>
      <c r="I40" s="317">
        <v>372.85</v>
      </c>
      <c r="J40" s="317">
        <v>380.35</v>
      </c>
      <c r="K40" s="317">
        <v>385.70000000000005</v>
      </c>
      <c r="L40" s="304">
        <v>375</v>
      </c>
      <c r="M40" s="304">
        <v>362.15</v>
      </c>
      <c r="N40" s="319">
        <v>10172800</v>
      </c>
      <c r="O40" s="320">
        <v>0.14710989828826593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99.9</v>
      </c>
      <c r="E41" s="316">
        <v>99.783333333333346</v>
      </c>
      <c r="F41" s="317">
        <v>98.966666666666697</v>
      </c>
      <c r="G41" s="317">
        <v>98.033333333333346</v>
      </c>
      <c r="H41" s="317">
        <v>97.216666666666697</v>
      </c>
      <c r="I41" s="317">
        <v>100.7166666666667</v>
      </c>
      <c r="J41" s="317">
        <v>101.53333333333333</v>
      </c>
      <c r="K41" s="317">
        <v>102.4666666666667</v>
      </c>
      <c r="L41" s="304">
        <v>100.6</v>
      </c>
      <c r="M41" s="304">
        <v>98.85</v>
      </c>
      <c r="N41" s="319">
        <v>10895000</v>
      </c>
      <c r="O41" s="320">
        <v>-1.9793072424651371E-2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221.8</v>
      </c>
      <c r="E42" s="316">
        <v>221.48333333333335</v>
      </c>
      <c r="F42" s="317">
        <v>216.9666666666667</v>
      </c>
      <c r="G42" s="317">
        <v>212.13333333333335</v>
      </c>
      <c r="H42" s="317">
        <v>207.6166666666667</v>
      </c>
      <c r="I42" s="317">
        <v>226.31666666666669</v>
      </c>
      <c r="J42" s="317">
        <v>230.83333333333334</v>
      </c>
      <c r="K42" s="317">
        <v>235.66666666666669</v>
      </c>
      <c r="L42" s="304">
        <v>226</v>
      </c>
      <c r="M42" s="304">
        <v>216.65</v>
      </c>
      <c r="N42" s="319">
        <v>5677500</v>
      </c>
      <c r="O42" s="320">
        <v>3.5351303579319489E-3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727.45</v>
      </c>
      <c r="E43" s="316">
        <v>728.18333333333339</v>
      </c>
      <c r="F43" s="317">
        <v>719.46666666666681</v>
      </c>
      <c r="G43" s="317">
        <v>711.48333333333346</v>
      </c>
      <c r="H43" s="317">
        <v>702.76666666666688</v>
      </c>
      <c r="I43" s="317">
        <v>736.16666666666674</v>
      </c>
      <c r="J43" s="317">
        <v>744.88333333333344</v>
      </c>
      <c r="K43" s="317">
        <v>752.86666666666667</v>
      </c>
      <c r="L43" s="304">
        <v>736.9</v>
      </c>
      <c r="M43" s="304">
        <v>720.2</v>
      </c>
      <c r="N43" s="319">
        <v>14537900</v>
      </c>
      <c r="O43" s="320">
        <v>-3.1187732825088799E-2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127.2</v>
      </c>
      <c r="E44" s="316">
        <v>127.14999999999999</v>
      </c>
      <c r="F44" s="317">
        <v>125.85</v>
      </c>
      <c r="G44" s="317">
        <v>124.5</v>
      </c>
      <c r="H44" s="317">
        <v>123.2</v>
      </c>
      <c r="I44" s="317">
        <v>128.5</v>
      </c>
      <c r="J44" s="317">
        <v>129.79999999999995</v>
      </c>
      <c r="K44" s="317">
        <v>131.14999999999998</v>
      </c>
      <c r="L44" s="304">
        <v>128.44999999999999</v>
      </c>
      <c r="M44" s="304">
        <v>125.8</v>
      </c>
      <c r="N44" s="319">
        <v>35486700</v>
      </c>
      <c r="O44" s="320">
        <v>2.8525469168900804E-2</v>
      </c>
    </row>
    <row r="45" spans="1:15" ht="15">
      <c r="A45" s="277">
        <v>35</v>
      </c>
      <c r="B45" s="430" t="s">
        <v>107</v>
      </c>
      <c r="C45" s="277" t="s">
        <v>3643</v>
      </c>
      <c r="D45" s="316">
        <v>1922.8</v>
      </c>
      <c r="E45" s="316">
        <v>1917.9833333333333</v>
      </c>
      <c r="F45" s="317">
        <v>1898.1666666666667</v>
      </c>
      <c r="G45" s="317">
        <v>1873.5333333333333</v>
      </c>
      <c r="H45" s="317">
        <v>1853.7166666666667</v>
      </c>
      <c r="I45" s="317">
        <v>1942.6166666666668</v>
      </c>
      <c r="J45" s="317">
        <v>1962.4333333333334</v>
      </c>
      <c r="K45" s="317">
        <v>1987.0666666666668</v>
      </c>
      <c r="L45" s="304">
        <v>1937.8</v>
      </c>
      <c r="M45" s="304">
        <v>1893.35</v>
      </c>
      <c r="N45" s="319">
        <v>345000</v>
      </c>
      <c r="O45" s="320">
        <v>3.2715376226826608E-3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1402.95</v>
      </c>
      <c r="E46" s="316">
        <v>1391.95</v>
      </c>
      <c r="F46" s="317">
        <v>1374.95</v>
      </c>
      <c r="G46" s="317">
        <v>1346.95</v>
      </c>
      <c r="H46" s="317">
        <v>1329.95</v>
      </c>
      <c r="I46" s="317">
        <v>1419.95</v>
      </c>
      <c r="J46" s="317">
        <v>1436.95</v>
      </c>
      <c r="K46" s="317">
        <v>1464.95</v>
      </c>
      <c r="L46" s="304">
        <v>1408.95</v>
      </c>
      <c r="M46" s="304">
        <v>1363.95</v>
      </c>
      <c r="N46" s="319">
        <v>3098900</v>
      </c>
      <c r="O46" s="320">
        <v>1.9341469030623993E-2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366.3</v>
      </c>
      <c r="E47" s="316">
        <v>368</v>
      </c>
      <c r="F47" s="317">
        <v>360.8</v>
      </c>
      <c r="G47" s="317">
        <v>355.3</v>
      </c>
      <c r="H47" s="317">
        <v>348.1</v>
      </c>
      <c r="I47" s="317">
        <v>373.5</v>
      </c>
      <c r="J47" s="317">
        <v>380.70000000000005</v>
      </c>
      <c r="K47" s="317">
        <v>386.2</v>
      </c>
      <c r="L47" s="304">
        <v>375.2</v>
      </c>
      <c r="M47" s="304">
        <v>362.5</v>
      </c>
      <c r="N47" s="319">
        <v>6994425</v>
      </c>
      <c r="O47" s="320">
        <v>0.17949393779652081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470.25</v>
      </c>
      <c r="E48" s="316">
        <v>466.86666666666662</v>
      </c>
      <c r="F48" s="317">
        <v>461.43333333333322</v>
      </c>
      <c r="G48" s="317">
        <v>452.61666666666662</v>
      </c>
      <c r="H48" s="317">
        <v>447.18333333333322</v>
      </c>
      <c r="I48" s="317">
        <v>475.68333333333322</v>
      </c>
      <c r="J48" s="317">
        <v>481.11666666666662</v>
      </c>
      <c r="K48" s="317">
        <v>489.93333333333322</v>
      </c>
      <c r="L48" s="304">
        <v>472.3</v>
      </c>
      <c r="M48" s="304">
        <v>458.05</v>
      </c>
      <c r="N48" s="319">
        <v>1770000</v>
      </c>
      <c r="O48" s="320">
        <v>4.2402826855123678E-2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495.9</v>
      </c>
      <c r="E49" s="316">
        <v>494.7</v>
      </c>
      <c r="F49" s="317">
        <v>491.4</v>
      </c>
      <c r="G49" s="317">
        <v>486.9</v>
      </c>
      <c r="H49" s="317">
        <v>483.59999999999997</v>
      </c>
      <c r="I49" s="317">
        <v>499.2</v>
      </c>
      <c r="J49" s="317">
        <v>502.50000000000006</v>
      </c>
      <c r="K49" s="317">
        <v>507</v>
      </c>
      <c r="L49" s="304">
        <v>498</v>
      </c>
      <c r="M49" s="304">
        <v>490.2</v>
      </c>
      <c r="N49" s="319">
        <v>10216250</v>
      </c>
      <c r="O49" s="320">
        <v>-2.5980216899058516E-2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3169.15</v>
      </c>
      <c r="E50" s="316">
        <v>3167.1833333333329</v>
      </c>
      <c r="F50" s="317">
        <v>3140.4166666666661</v>
      </c>
      <c r="G50" s="317">
        <v>3111.6833333333329</v>
      </c>
      <c r="H50" s="317">
        <v>3084.9166666666661</v>
      </c>
      <c r="I50" s="317">
        <v>3195.9166666666661</v>
      </c>
      <c r="J50" s="317">
        <v>3222.6833333333334</v>
      </c>
      <c r="K50" s="317">
        <v>3251.4166666666661</v>
      </c>
      <c r="L50" s="304">
        <v>3193.95</v>
      </c>
      <c r="M50" s="304">
        <v>3138.45</v>
      </c>
      <c r="N50" s="319">
        <v>3043200</v>
      </c>
      <c r="O50" s="320">
        <v>7.8926598263614838E-4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149.9</v>
      </c>
      <c r="E51" s="316">
        <v>149.83333333333334</v>
      </c>
      <c r="F51" s="317">
        <v>146.9666666666667</v>
      </c>
      <c r="G51" s="317">
        <v>144.03333333333336</v>
      </c>
      <c r="H51" s="317">
        <v>141.16666666666671</v>
      </c>
      <c r="I51" s="317">
        <v>152.76666666666668</v>
      </c>
      <c r="J51" s="317">
        <v>155.6333333333333</v>
      </c>
      <c r="K51" s="317">
        <v>158.56666666666666</v>
      </c>
      <c r="L51" s="304">
        <v>152.69999999999999</v>
      </c>
      <c r="M51" s="304">
        <v>146.9</v>
      </c>
      <c r="N51" s="319">
        <v>30294000</v>
      </c>
      <c r="O51" s="320">
        <v>1.7851203015855417E-2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4398.6000000000004</v>
      </c>
      <c r="E52" s="316">
        <v>4412.8833333333341</v>
      </c>
      <c r="F52" s="317">
        <v>4345.9166666666679</v>
      </c>
      <c r="G52" s="317">
        <v>4293.2333333333336</v>
      </c>
      <c r="H52" s="317">
        <v>4226.2666666666673</v>
      </c>
      <c r="I52" s="317">
        <v>4465.5666666666684</v>
      </c>
      <c r="J52" s="317">
        <v>4532.5333333333338</v>
      </c>
      <c r="K52" s="317">
        <v>4585.216666666669</v>
      </c>
      <c r="L52" s="304">
        <v>4479.8500000000004</v>
      </c>
      <c r="M52" s="304">
        <v>4360.2</v>
      </c>
      <c r="N52" s="319">
        <v>2824250</v>
      </c>
      <c r="O52" s="320">
        <v>1.8757327080890972E-2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2181.5</v>
      </c>
      <c r="E53" s="316">
        <v>2179.1333333333332</v>
      </c>
      <c r="F53" s="317">
        <v>2157.4666666666662</v>
      </c>
      <c r="G53" s="317">
        <v>2133.4333333333329</v>
      </c>
      <c r="H53" s="317">
        <v>2111.766666666666</v>
      </c>
      <c r="I53" s="317">
        <v>2203.1666666666665</v>
      </c>
      <c r="J53" s="317">
        <v>2224.8333333333335</v>
      </c>
      <c r="K53" s="317">
        <v>2248.8666666666668</v>
      </c>
      <c r="L53" s="304">
        <v>2200.8000000000002</v>
      </c>
      <c r="M53" s="304">
        <v>2155.1</v>
      </c>
      <c r="N53" s="319">
        <v>2301600</v>
      </c>
      <c r="O53" s="320">
        <v>-6.4964496147454295E-3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1196.8</v>
      </c>
      <c r="E54" s="316">
        <v>1198.0833333333333</v>
      </c>
      <c r="F54" s="317">
        <v>1164.1666666666665</v>
      </c>
      <c r="G54" s="317">
        <v>1131.5333333333333</v>
      </c>
      <c r="H54" s="317">
        <v>1097.6166666666666</v>
      </c>
      <c r="I54" s="317">
        <v>1230.7166666666665</v>
      </c>
      <c r="J54" s="317">
        <v>1264.633333333333</v>
      </c>
      <c r="K54" s="317">
        <v>1297.2666666666664</v>
      </c>
      <c r="L54" s="304">
        <v>1232</v>
      </c>
      <c r="M54" s="304">
        <v>1165.45</v>
      </c>
      <c r="N54" s="319">
        <v>2843500</v>
      </c>
      <c r="O54" s="320">
        <v>-4.2947056645686786E-2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156.69999999999999</v>
      </c>
      <c r="E55" s="316">
        <v>156.95000000000002</v>
      </c>
      <c r="F55" s="317">
        <v>154.60000000000002</v>
      </c>
      <c r="G55" s="317">
        <v>152.5</v>
      </c>
      <c r="H55" s="317">
        <v>150.15</v>
      </c>
      <c r="I55" s="317">
        <v>159.05000000000004</v>
      </c>
      <c r="J55" s="317">
        <v>161.4</v>
      </c>
      <c r="K55" s="317">
        <v>163.50000000000006</v>
      </c>
      <c r="L55" s="304">
        <v>159.30000000000001</v>
      </c>
      <c r="M55" s="304">
        <v>154.85</v>
      </c>
      <c r="N55" s="319">
        <v>9453600</v>
      </c>
      <c r="O55" s="320">
        <v>-1.8317757009345795E-2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51.5</v>
      </c>
      <c r="E56" s="316">
        <v>51.583333333333336</v>
      </c>
      <c r="F56" s="317">
        <v>50.56666666666667</v>
      </c>
      <c r="G56" s="317">
        <v>49.633333333333333</v>
      </c>
      <c r="H56" s="317">
        <v>48.616666666666667</v>
      </c>
      <c r="I56" s="317">
        <v>52.516666666666673</v>
      </c>
      <c r="J56" s="317">
        <v>53.533333333333339</v>
      </c>
      <c r="K56" s="317">
        <v>54.466666666666676</v>
      </c>
      <c r="L56" s="304">
        <v>52.6</v>
      </c>
      <c r="M56" s="304">
        <v>50.65</v>
      </c>
      <c r="N56" s="319">
        <v>91766000</v>
      </c>
      <c r="O56" s="320">
        <v>-2.2632627195364838E-2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91.2</v>
      </c>
      <c r="E57" s="316">
        <v>91.283333333333346</v>
      </c>
      <c r="F57" s="317">
        <v>89.966666666666697</v>
      </c>
      <c r="G57" s="317">
        <v>88.733333333333348</v>
      </c>
      <c r="H57" s="317">
        <v>87.4166666666667</v>
      </c>
      <c r="I57" s="317">
        <v>92.516666666666694</v>
      </c>
      <c r="J57" s="317">
        <v>93.833333333333329</v>
      </c>
      <c r="K57" s="317">
        <v>95.066666666666691</v>
      </c>
      <c r="L57" s="304">
        <v>92.6</v>
      </c>
      <c r="M57" s="304">
        <v>90.05</v>
      </c>
      <c r="N57" s="319">
        <v>25821300</v>
      </c>
      <c r="O57" s="320">
        <v>5.4821829055569399E-2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469.7</v>
      </c>
      <c r="E58" s="316">
        <v>469.88333333333338</v>
      </c>
      <c r="F58" s="317">
        <v>462.46666666666675</v>
      </c>
      <c r="G58" s="317">
        <v>455.23333333333335</v>
      </c>
      <c r="H58" s="317">
        <v>447.81666666666672</v>
      </c>
      <c r="I58" s="317">
        <v>477.11666666666679</v>
      </c>
      <c r="J58" s="317">
        <v>484.53333333333342</v>
      </c>
      <c r="K58" s="317">
        <v>491.76666666666682</v>
      </c>
      <c r="L58" s="304">
        <v>477.3</v>
      </c>
      <c r="M58" s="304">
        <v>462.65</v>
      </c>
      <c r="N58" s="319">
        <v>6826400</v>
      </c>
      <c r="O58" s="320">
        <v>-2.4005261427162118E-2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23.2</v>
      </c>
      <c r="E59" s="316">
        <v>23.266666666666669</v>
      </c>
      <c r="F59" s="317">
        <v>22.783333333333339</v>
      </c>
      <c r="G59" s="317">
        <v>22.366666666666671</v>
      </c>
      <c r="H59" s="317">
        <v>21.88333333333334</v>
      </c>
      <c r="I59" s="317">
        <v>23.683333333333337</v>
      </c>
      <c r="J59" s="317">
        <v>24.166666666666664</v>
      </c>
      <c r="K59" s="317">
        <v>24.583333333333336</v>
      </c>
      <c r="L59" s="304">
        <v>23.75</v>
      </c>
      <c r="M59" s="304">
        <v>22.85</v>
      </c>
      <c r="N59" s="319">
        <v>81090000</v>
      </c>
      <c r="O59" s="320">
        <v>1.3498312710911136E-2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674.7</v>
      </c>
      <c r="E60" s="316">
        <v>673.88333333333333</v>
      </c>
      <c r="F60" s="317">
        <v>665.81666666666661</v>
      </c>
      <c r="G60" s="317">
        <v>656.93333333333328</v>
      </c>
      <c r="H60" s="317">
        <v>648.86666666666656</v>
      </c>
      <c r="I60" s="317">
        <v>682.76666666666665</v>
      </c>
      <c r="J60" s="317">
        <v>690.83333333333348</v>
      </c>
      <c r="K60" s="317">
        <v>699.7166666666667</v>
      </c>
      <c r="L60" s="304">
        <v>681.95</v>
      </c>
      <c r="M60" s="304">
        <v>665</v>
      </c>
      <c r="N60" s="319">
        <v>4479000</v>
      </c>
      <c r="O60" s="320">
        <v>-2.2692559458869735E-2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879</v>
      </c>
      <c r="E61" s="316">
        <v>876.9666666666667</v>
      </c>
      <c r="F61" s="317">
        <v>867.13333333333344</v>
      </c>
      <c r="G61" s="317">
        <v>855.26666666666677</v>
      </c>
      <c r="H61" s="317">
        <v>845.43333333333351</v>
      </c>
      <c r="I61" s="317">
        <v>888.83333333333337</v>
      </c>
      <c r="J61" s="317">
        <v>898.66666666666663</v>
      </c>
      <c r="K61" s="317">
        <v>910.5333333333333</v>
      </c>
      <c r="L61" s="304">
        <v>886.8</v>
      </c>
      <c r="M61" s="304">
        <v>865.1</v>
      </c>
      <c r="N61" s="319">
        <v>807950</v>
      </c>
      <c r="O61" s="320">
        <v>-2.6624902114330461E-2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713.4</v>
      </c>
      <c r="E62" s="316">
        <v>704.86666666666679</v>
      </c>
      <c r="F62" s="317">
        <v>692.73333333333358</v>
      </c>
      <c r="G62" s="317">
        <v>672.06666666666683</v>
      </c>
      <c r="H62" s="317">
        <v>659.93333333333362</v>
      </c>
      <c r="I62" s="317">
        <v>725.53333333333353</v>
      </c>
      <c r="J62" s="317">
        <v>737.66666666666674</v>
      </c>
      <c r="K62" s="317">
        <v>758.33333333333348</v>
      </c>
      <c r="L62" s="304">
        <v>717</v>
      </c>
      <c r="M62" s="304">
        <v>684.2</v>
      </c>
      <c r="N62" s="319">
        <v>19988000</v>
      </c>
      <c r="O62" s="320">
        <v>1.1830335673752045E-2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646.20000000000005</v>
      </c>
      <c r="E63" s="316">
        <v>644.75</v>
      </c>
      <c r="F63" s="317">
        <v>638.70000000000005</v>
      </c>
      <c r="G63" s="317">
        <v>631.20000000000005</v>
      </c>
      <c r="H63" s="317">
        <v>625.15000000000009</v>
      </c>
      <c r="I63" s="317">
        <v>652.25</v>
      </c>
      <c r="J63" s="317">
        <v>658.3</v>
      </c>
      <c r="K63" s="317">
        <v>665.8</v>
      </c>
      <c r="L63" s="304">
        <v>650.79999999999995</v>
      </c>
      <c r="M63" s="304">
        <v>637.25</v>
      </c>
      <c r="N63" s="319">
        <v>5226000</v>
      </c>
      <c r="O63" s="320">
        <v>2.6861089792785879E-3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722.75</v>
      </c>
      <c r="E64" s="316">
        <v>721.51666666666677</v>
      </c>
      <c r="F64" s="317">
        <v>715.33333333333348</v>
      </c>
      <c r="G64" s="317">
        <v>707.91666666666674</v>
      </c>
      <c r="H64" s="317">
        <v>701.73333333333346</v>
      </c>
      <c r="I64" s="317">
        <v>728.93333333333351</v>
      </c>
      <c r="J64" s="317">
        <v>735.11666666666667</v>
      </c>
      <c r="K64" s="317">
        <v>742.53333333333353</v>
      </c>
      <c r="L64" s="304">
        <v>727.7</v>
      </c>
      <c r="M64" s="304">
        <v>714.1</v>
      </c>
      <c r="N64" s="319">
        <v>13693400</v>
      </c>
      <c r="O64" s="320">
        <v>5.4481907894736838E-3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1779.25</v>
      </c>
      <c r="E65" s="316">
        <v>1778.8999999999999</v>
      </c>
      <c r="F65" s="317">
        <v>1762.6499999999996</v>
      </c>
      <c r="G65" s="317">
        <v>1746.0499999999997</v>
      </c>
      <c r="H65" s="317">
        <v>1729.7999999999995</v>
      </c>
      <c r="I65" s="317">
        <v>1795.4999999999998</v>
      </c>
      <c r="J65" s="317">
        <v>1811.7500000000002</v>
      </c>
      <c r="K65" s="317">
        <v>1828.35</v>
      </c>
      <c r="L65" s="304">
        <v>1795.15</v>
      </c>
      <c r="M65" s="304">
        <v>1762.3</v>
      </c>
      <c r="N65" s="319">
        <v>26717100</v>
      </c>
      <c r="O65" s="320">
        <v>-3.8478316797351262E-3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1092.55</v>
      </c>
      <c r="E66" s="316">
        <v>1094.4833333333333</v>
      </c>
      <c r="F66" s="317">
        <v>1083.1666666666667</v>
      </c>
      <c r="G66" s="317">
        <v>1073.7833333333333</v>
      </c>
      <c r="H66" s="317">
        <v>1062.4666666666667</v>
      </c>
      <c r="I66" s="317">
        <v>1103.8666666666668</v>
      </c>
      <c r="J66" s="317">
        <v>1115.1833333333334</v>
      </c>
      <c r="K66" s="317">
        <v>1124.5666666666668</v>
      </c>
      <c r="L66" s="304">
        <v>1105.8</v>
      </c>
      <c r="M66" s="304">
        <v>1085.0999999999999</v>
      </c>
      <c r="N66" s="319">
        <v>42009550</v>
      </c>
      <c r="O66" s="320">
        <v>-7.9230039874790565E-3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604.15</v>
      </c>
      <c r="E67" s="316">
        <v>599.26666666666665</v>
      </c>
      <c r="F67" s="317">
        <v>592.68333333333328</v>
      </c>
      <c r="G67" s="317">
        <v>581.21666666666658</v>
      </c>
      <c r="H67" s="317">
        <v>574.63333333333321</v>
      </c>
      <c r="I67" s="317">
        <v>610.73333333333335</v>
      </c>
      <c r="J67" s="317">
        <v>617.31666666666683</v>
      </c>
      <c r="K67" s="317">
        <v>628.78333333333342</v>
      </c>
      <c r="L67" s="304">
        <v>605.85</v>
      </c>
      <c r="M67" s="304">
        <v>587.79999999999995</v>
      </c>
      <c r="N67" s="319">
        <v>10434600</v>
      </c>
      <c r="O67" s="320">
        <v>1.8904403866809881E-2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2951.1</v>
      </c>
      <c r="E68" s="316">
        <v>2934.3333333333335</v>
      </c>
      <c r="F68" s="317">
        <v>2908.7666666666669</v>
      </c>
      <c r="G68" s="317">
        <v>2866.4333333333334</v>
      </c>
      <c r="H68" s="317">
        <v>2840.8666666666668</v>
      </c>
      <c r="I68" s="317">
        <v>2976.666666666667</v>
      </c>
      <c r="J68" s="317">
        <v>3002.2333333333336</v>
      </c>
      <c r="K68" s="317">
        <v>3044.5666666666671</v>
      </c>
      <c r="L68" s="304">
        <v>2959.9</v>
      </c>
      <c r="M68" s="304">
        <v>2892</v>
      </c>
      <c r="N68" s="319">
        <v>1940700</v>
      </c>
      <c r="O68" s="320">
        <v>-2.2957257211901526E-2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177.4</v>
      </c>
      <c r="E69" s="316">
        <v>179</v>
      </c>
      <c r="F69" s="317">
        <v>172.5</v>
      </c>
      <c r="G69" s="317">
        <v>167.6</v>
      </c>
      <c r="H69" s="317">
        <v>161.1</v>
      </c>
      <c r="I69" s="317">
        <v>183.9</v>
      </c>
      <c r="J69" s="317">
        <v>190.4</v>
      </c>
      <c r="K69" s="317">
        <v>195.3</v>
      </c>
      <c r="L69" s="304">
        <v>185.5</v>
      </c>
      <c r="M69" s="304">
        <v>174.1</v>
      </c>
      <c r="N69" s="319">
        <v>26397700</v>
      </c>
      <c r="O69" s="320">
        <v>3.6818105049822664E-2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201.9</v>
      </c>
      <c r="E70" s="316">
        <v>199.98333333333335</v>
      </c>
      <c r="F70" s="317">
        <v>196.9666666666667</v>
      </c>
      <c r="G70" s="317">
        <v>192.03333333333336</v>
      </c>
      <c r="H70" s="317">
        <v>189.01666666666671</v>
      </c>
      <c r="I70" s="317">
        <v>204.91666666666669</v>
      </c>
      <c r="J70" s="317">
        <v>207.93333333333334</v>
      </c>
      <c r="K70" s="317">
        <v>212.86666666666667</v>
      </c>
      <c r="L70" s="304">
        <v>203</v>
      </c>
      <c r="M70" s="304">
        <v>195.05</v>
      </c>
      <c r="N70" s="319">
        <v>33380100</v>
      </c>
      <c r="O70" s="320">
        <v>-2.1140142517814726E-2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2143.1</v>
      </c>
      <c r="E71" s="316">
        <v>2138.8833333333337</v>
      </c>
      <c r="F71" s="317">
        <v>2130.5166666666673</v>
      </c>
      <c r="G71" s="317">
        <v>2117.9333333333338</v>
      </c>
      <c r="H71" s="317">
        <v>2109.5666666666675</v>
      </c>
      <c r="I71" s="317">
        <v>2151.4666666666672</v>
      </c>
      <c r="J71" s="317">
        <v>2159.833333333333</v>
      </c>
      <c r="K71" s="317">
        <v>2172.416666666667</v>
      </c>
      <c r="L71" s="304">
        <v>2147.25</v>
      </c>
      <c r="M71" s="304">
        <v>2126.3000000000002</v>
      </c>
      <c r="N71" s="319">
        <v>14160600</v>
      </c>
      <c r="O71" s="320">
        <v>2.4927259304294958E-2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193.45</v>
      </c>
      <c r="E72" s="316">
        <v>195.56666666666669</v>
      </c>
      <c r="F72" s="317">
        <v>190.88333333333338</v>
      </c>
      <c r="G72" s="317">
        <v>188.31666666666669</v>
      </c>
      <c r="H72" s="317">
        <v>183.63333333333338</v>
      </c>
      <c r="I72" s="317">
        <v>198.13333333333338</v>
      </c>
      <c r="J72" s="317">
        <v>202.81666666666672</v>
      </c>
      <c r="K72" s="317">
        <v>205.38333333333338</v>
      </c>
      <c r="L72" s="304">
        <v>200.25</v>
      </c>
      <c r="M72" s="304">
        <v>193</v>
      </c>
      <c r="N72" s="319">
        <v>17093400</v>
      </c>
      <c r="O72" s="320">
        <v>-1.9559032716927455E-2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371.45</v>
      </c>
      <c r="E73" s="316">
        <v>371</v>
      </c>
      <c r="F73" s="317">
        <v>366.5</v>
      </c>
      <c r="G73" s="317">
        <v>361.55</v>
      </c>
      <c r="H73" s="317">
        <v>357.05</v>
      </c>
      <c r="I73" s="317">
        <v>375.95</v>
      </c>
      <c r="J73" s="317">
        <v>380.45</v>
      </c>
      <c r="K73" s="317">
        <v>385.4</v>
      </c>
      <c r="L73" s="304">
        <v>375.5</v>
      </c>
      <c r="M73" s="304">
        <v>366.05</v>
      </c>
      <c r="N73" s="319">
        <v>115971625</v>
      </c>
      <c r="O73" s="320">
        <v>-1.3543701243260313E-2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448.5</v>
      </c>
      <c r="E74" s="316">
        <v>445.36666666666662</v>
      </c>
      <c r="F74" s="317">
        <v>439.73333333333323</v>
      </c>
      <c r="G74" s="317">
        <v>430.96666666666664</v>
      </c>
      <c r="H74" s="317">
        <v>425.33333333333326</v>
      </c>
      <c r="I74" s="317">
        <v>454.13333333333321</v>
      </c>
      <c r="J74" s="317">
        <v>459.76666666666654</v>
      </c>
      <c r="K74" s="317">
        <v>468.53333333333319</v>
      </c>
      <c r="L74" s="304">
        <v>451</v>
      </c>
      <c r="M74" s="304">
        <v>436.6</v>
      </c>
      <c r="N74" s="319">
        <v>7837500</v>
      </c>
      <c r="O74" s="320">
        <v>2.7936258115286248E-2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11.35</v>
      </c>
      <c r="E75" s="316">
        <v>11.266666666666666</v>
      </c>
      <c r="F75" s="317">
        <v>11.083333333333332</v>
      </c>
      <c r="G75" s="317">
        <v>10.816666666666666</v>
      </c>
      <c r="H75" s="317">
        <v>10.633333333333333</v>
      </c>
      <c r="I75" s="317">
        <v>11.533333333333331</v>
      </c>
      <c r="J75" s="317">
        <v>11.716666666666665</v>
      </c>
      <c r="K75" s="317">
        <v>11.983333333333331</v>
      </c>
      <c r="L75" s="304">
        <v>11.45</v>
      </c>
      <c r="M75" s="304">
        <v>11</v>
      </c>
      <c r="N75" s="319">
        <v>345240000</v>
      </c>
      <c r="O75" s="320">
        <v>-1.201923076923077E-2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30.55</v>
      </c>
      <c r="E76" s="316">
        <v>30.266666666666666</v>
      </c>
      <c r="F76" s="317">
        <v>29.833333333333332</v>
      </c>
      <c r="G76" s="317">
        <v>29.116666666666667</v>
      </c>
      <c r="H76" s="317">
        <v>28.683333333333334</v>
      </c>
      <c r="I76" s="317">
        <v>30.983333333333331</v>
      </c>
      <c r="J76" s="317">
        <v>31.416666666666668</v>
      </c>
      <c r="K76" s="317">
        <v>32.133333333333326</v>
      </c>
      <c r="L76" s="304">
        <v>30.7</v>
      </c>
      <c r="M76" s="304">
        <v>29.55</v>
      </c>
      <c r="N76" s="319">
        <v>172349000</v>
      </c>
      <c r="O76" s="320">
        <v>-1.6160520607375273E-2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387.25</v>
      </c>
      <c r="E77" s="316">
        <v>388.81666666666666</v>
      </c>
      <c r="F77" s="317">
        <v>380.63333333333333</v>
      </c>
      <c r="G77" s="317">
        <v>374.01666666666665</v>
      </c>
      <c r="H77" s="317">
        <v>365.83333333333331</v>
      </c>
      <c r="I77" s="317">
        <v>395.43333333333334</v>
      </c>
      <c r="J77" s="317">
        <v>403.61666666666662</v>
      </c>
      <c r="K77" s="317">
        <v>410.23333333333335</v>
      </c>
      <c r="L77" s="304">
        <v>397</v>
      </c>
      <c r="M77" s="304">
        <v>382.2</v>
      </c>
      <c r="N77" s="319">
        <v>7823750</v>
      </c>
      <c r="O77" s="320">
        <v>2.5779700739138274E-2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1253.2</v>
      </c>
      <c r="E78" s="316">
        <v>1260</v>
      </c>
      <c r="F78" s="317">
        <v>1239.05</v>
      </c>
      <c r="G78" s="317">
        <v>1224.8999999999999</v>
      </c>
      <c r="H78" s="317">
        <v>1203.9499999999998</v>
      </c>
      <c r="I78" s="317">
        <v>1274.1500000000001</v>
      </c>
      <c r="J78" s="317">
        <v>1295.0999999999999</v>
      </c>
      <c r="K78" s="317">
        <v>1309.2500000000002</v>
      </c>
      <c r="L78" s="304">
        <v>1280.95</v>
      </c>
      <c r="M78" s="304">
        <v>1245.8499999999999</v>
      </c>
      <c r="N78" s="319">
        <v>2672000</v>
      </c>
      <c r="O78" s="320">
        <v>3.8476486591527401E-2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620.9</v>
      </c>
      <c r="E79" s="316">
        <v>620.1</v>
      </c>
      <c r="F79" s="317">
        <v>611.20000000000005</v>
      </c>
      <c r="G79" s="317">
        <v>601.5</v>
      </c>
      <c r="H79" s="317">
        <v>592.6</v>
      </c>
      <c r="I79" s="317">
        <v>629.80000000000007</v>
      </c>
      <c r="J79" s="317">
        <v>638.69999999999993</v>
      </c>
      <c r="K79" s="317">
        <v>648.40000000000009</v>
      </c>
      <c r="L79" s="304">
        <v>629</v>
      </c>
      <c r="M79" s="304">
        <v>610.4</v>
      </c>
      <c r="N79" s="319">
        <v>28469600</v>
      </c>
      <c r="O79" s="320">
        <v>1.0965597568250902E-2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200.75</v>
      </c>
      <c r="E80" s="316">
        <v>204.56666666666669</v>
      </c>
      <c r="F80" s="317">
        <v>195.03333333333339</v>
      </c>
      <c r="G80" s="317">
        <v>189.31666666666669</v>
      </c>
      <c r="H80" s="317">
        <v>179.78333333333339</v>
      </c>
      <c r="I80" s="317">
        <v>210.28333333333339</v>
      </c>
      <c r="J80" s="317">
        <v>219.81666666666669</v>
      </c>
      <c r="K80" s="317">
        <v>225.53333333333339</v>
      </c>
      <c r="L80" s="304">
        <v>214.1</v>
      </c>
      <c r="M80" s="304">
        <v>198.85</v>
      </c>
      <c r="N80" s="319">
        <v>17477600</v>
      </c>
      <c r="O80" s="320">
        <v>0.11843755599354955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940.7</v>
      </c>
      <c r="E81" s="316">
        <v>937.35</v>
      </c>
      <c r="F81" s="317">
        <v>932.45</v>
      </c>
      <c r="G81" s="317">
        <v>924.2</v>
      </c>
      <c r="H81" s="317">
        <v>919.30000000000007</v>
      </c>
      <c r="I81" s="317">
        <v>945.6</v>
      </c>
      <c r="J81" s="317">
        <v>950.49999999999989</v>
      </c>
      <c r="K81" s="317">
        <v>958.75</v>
      </c>
      <c r="L81" s="304">
        <v>942.25</v>
      </c>
      <c r="M81" s="304">
        <v>929.1</v>
      </c>
      <c r="N81" s="319">
        <v>41582400</v>
      </c>
      <c r="O81" s="320">
        <v>-5.5388147510403215E-3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83.95</v>
      </c>
      <c r="E82" s="316">
        <v>83.066666666666663</v>
      </c>
      <c r="F82" s="317">
        <v>81.933333333333323</v>
      </c>
      <c r="G82" s="317">
        <v>79.916666666666657</v>
      </c>
      <c r="H82" s="317">
        <v>78.783333333333317</v>
      </c>
      <c r="I82" s="317">
        <v>85.083333333333329</v>
      </c>
      <c r="J82" s="317">
        <v>86.216666666666654</v>
      </c>
      <c r="K82" s="317">
        <v>88.233333333333334</v>
      </c>
      <c r="L82" s="304">
        <v>84.2</v>
      </c>
      <c r="M82" s="304">
        <v>81.05</v>
      </c>
      <c r="N82" s="319">
        <v>63298500</v>
      </c>
      <c r="O82" s="320">
        <v>-2.8518939725308372E-2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185.75</v>
      </c>
      <c r="E83" s="316">
        <v>185.19999999999996</v>
      </c>
      <c r="F83" s="317">
        <v>184.24999999999991</v>
      </c>
      <c r="G83" s="317">
        <v>182.74999999999994</v>
      </c>
      <c r="H83" s="317">
        <v>181.7999999999999</v>
      </c>
      <c r="I83" s="317">
        <v>186.69999999999993</v>
      </c>
      <c r="J83" s="317">
        <v>187.64999999999998</v>
      </c>
      <c r="K83" s="317">
        <v>189.14999999999995</v>
      </c>
      <c r="L83" s="304">
        <v>186.15</v>
      </c>
      <c r="M83" s="304">
        <v>183.7</v>
      </c>
      <c r="N83" s="319">
        <v>97417600</v>
      </c>
      <c r="O83" s="320">
        <v>-5.9103970741901778E-3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197.7</v>
      </c>
      <c r="E84" s="316">
        <v>197.26666666666665</v>
      </c>
      <c r="F84" s="317">
        <v>194.3833333333333</v>
      </c>
      <c r="G84" s="317">
        <v>191.06666666666663</v>
      </c>
      <c r="H84" s="317">
        <v>188.18333333333328</v>
      </c>
      <c r="I84" s="317">
        <v>200.58333333333331</v>
      </c>
      <c r="J84" s="317">
        <v>203.46666666666664</v>
      </c>
      <c r="K84" s="317">
        <v>206.78333333333333</v>
      </c>
      <c r="L84" s="304">
        <v>200.15</v>
      </c>
      <c r="M84" s="304">
        <v>193.95</v>
      </c>
      <c r="N84" s="319">
        <v>23135000</v>
      </c>
      <c r="O84" s="320">
        <v>-8.5708163702592679E-3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286.05</v>
      </c>
      <c r="E85" s="316">
        <v>285.53333333333336</v>
      </c>
      <c r="F85" s="317">
        <v>280.11666666666673</v>
      </c>
      <c r="G85" s="317">
        <v>274.18333333333339</v>
      </c>
      <c r="H85" s="317">
        <v>268.76666666666677</v>
      </c>
      <c r="I85" s="317">
        <v>291.4666666666667</v>
      </c>
      <c r="J85" s="317">
        <v>296.88333333333333</v>
      </c>
      <c r="K85" s="317">
        <v>302.81666666666666</v>
      </c>
      <c r="L85" s="304">
        <v>290.95</v>
      </c>
      <c r="M85" s="304">
        <v>279.60000000000002</v>
      </c>
      <c r="N85" s="319">
        <v>43440300</v>
      </c>
      <c r="O85" s="320">
        <v>-2.0038981605554878E-2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2267.75</v>
      </c>
      <c r="E86" s="316">
        <v>2269.9166666666665</v>
      </c>
      <c r="F86" s="317">
        <v>2235.833333333333</v>
      </c>
      <c r="G86" s="317">
        <v>2203.9166666666665</v>
      </c>
      <c r="H86" s="317">
        <v>2169.833333333333</v>
      </c>
      <c r="I86" s="317">
        <v>2301.833333333333</v>
      </c>
      <c r="J86" s="317">
        <v>2335.9166666666661</v>
      </c>
      <c r="K86" s="317">
        <v>2367.833333333333</v>
      </c>
      <c r="L86" s="304">
        <v>2304</v>
      </c>
      <c r="M86" s="304">
        <v>2238</v>
      </c>
      <c r="N86" s="319">
        <v>2359000</v>
      </c>
      <c r="O86" s="320">
        <v>-2.6011560693641619E-2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1322.8</v>
      </c>
      <c r="E87" s="316">
        <v>1328.15</v>
      </c>
      <c r="F87" s="317">
        <v>1311.8000000000002</v>
      </c>
      <c r="G87" s="317">
        <v>1300.8000000000002</v>
      </c>
      <c r="H87" s="317">
        <v>1284.4500000000003</v>
      </c>
      <c r="I87" s="317">
        <v>1339.15</v>
      </c>
      <c r="J87" s="317">
        <v>1355.5</v>
      </c>
      <c r="K87" s="317">
        <v>1366.5</v>
      </c>
      <c r="L87" s="304">
        <v>1344.5</v>
      </c>
      <c r="M87" s="304">
        <v>1317.15</v>
      </c>
      <c r="N87" s="319">
        <v>12236800</v>
      </c>
      <c r="O87" s="320">
        <v>1.8850329714247653E-2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62.75</v>
      </c>
      <c r="E88" s="316">
        <v>62.566666666666663</v>
      </c>
      <c r="F88" s="317">
        <v>61.283333333333324</v>
      </c>
      <c r="G88" s="317">
        <v>59.816666666666663</v>
      </c>
      <c r="H88" s="317">
        <v>58.533333333333324</v>
      </c>
      <c r="I88" s="317">
        <v>64.033333333333331</v>
      </c>
      <c r="J88" s="317">
        <v>65.316666666666663</v>
      </c>
      <c r="K88" s="317">
        <v>66.783333333333331</v>
      </c>
      <c r="L88" s="304">
        <v>63.85</v>
      </c>
      <c r="M88" s="304">
        <v>61.1</v>
      </c>
      <c r="N88" s="319">
        <v>30273600</v>
      </c>
      <c r="O88" s="320">
        <v>-1.8734846815076041E-2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288.25</v>
      </c>
      <c r="E89" s="316">
        <v>287.06666666666666</v>
      </c>
      <c r="F89" s="317">
        <v>282.73333333333335</v>
      </c>
      <c r="G89" s="317">
        <v>277.2166666666667</v>
      </c>
      <c r="H89" s="317">
        <v>272.88333333333338</v>
      </c>
      <c r="I89" s="317">
        <v>292.58333333333331</v>
      </c>
      <c r="J89" s="317">
        <v>296.91666666666669</v>
      </c>
      <c r="K89" s="317">
        <v>302.43333333333328</v>
      </c>
      <c r="L89" s="304">
        <v>291.39999999999998</v>
      </c>
      <c r="M89" s="304">
        <v>281.55</v>
      </c>
      <c r="N89" s="319">
        <v>10554000</v>
      </c>
      <c r="O89" s="320">
        <v>-6.519043401240035E-2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922.4</v>
      </c>
      <c r="E90" s="316">
        <v>919.98333333333323</v>
      </c>
      <c r="F90" s="317">
        <v>915.56666666666649</v>
      </c>
      <c r="G90" s="317">
        <v>908.73333333333323</v>
      </c>
      <c r="H90" s="317">
        <v>904.31666666666649</v>
      </c>
      <c r="I90" s="317">
        <v>926.81666666666649</v>
      </c>
      <c r="J90" s="317">
        <v>931.23333333333323</v>
      </c>
      <c r="K90" s="317">
        <v>938.06666666666649</v>
      </c>
      <c r="L90" s="304">
        <v>924.4</v>
      </c>
      <c r="M90" s="304">
        <v>913.15</v>
      </c>
      <c r="N90" s="319">
        <v>13311100</v>
      </c>
      <c r="O90" s="320">
        <v>-2.4785194976867153E-4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962.95</v>
      </c>
      <c r="E91" s="316">
        <v>955.9666666666667</v>
      </c>
      <c r="F91" s="317">
        <v>945.33333333333337</v>
      </c>
      <c r="G91" s="317">
        <v>927.7166666666667</v>
      </c>
      <c r="H91" s="317">
        <v>917.08333333333337</v>
      </c>
      <c r="I91" s="317">
        <v>973.58333333333337</v>
      </c>
      <c r="J91" s="317">
        <v>984.21666666666658</v>
      </c>
      <c r="K91" s="317">
        <v>1001.8333333333334</v>
      </c>
      <c r="L91" s="304">
        <v>966.6</v>
      </c>
      <c r="M91" s="304">
        <v>938.35</v>
      </c>
      <c r="N91" s="319">
        <v>7001450</v>
      </c>
      <c r="O91" s="320">
        <v>-4.5538818076477403E-2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616.95000000000005</v>
      </c>
      <c r="E92" s="316">
        <v>618.66666666666663</v>
      </c>
      <c r="F92" s="317">
        <v>612.58333333333326</v>
      </c>
      <c r="G92" s="317">
        <v>608.21666666666658</v>
      </c>
      <c r="H92" s="317">
        <v>602.13333333333321</v>
      </c>
      <c r="I92" s="317">
        <v>623.0333333333333</v>
      </c>
      <c r="J92" s="317">
        <v>629.11666666666656</v>
      </c>
      <c r="K92" s="317">
        <v>633.48333333333335</v>
      </c>
      <c r="L92" s="304">
        <v>624.75</v>
      </c>
      <c r="M92" s="304">
        <v>614.29999999999995</v>
      </c>
      <c r="N92" s="319">
        <v>13987400</v>
      </c>
      <c r="O92" s="320">
        <v>-3.4909235986435266E-3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130.94999999999999</v>
      </c>
      <c r="E93" s="316">
        <v>131.33333333333334</v>
      </c>
      <c r="F93" s="317">
        <v>128.16666666666669</v>
      </c>
      <c r="G93" s="317">
        <v>125.38333333333335</v>
      </c>
      <c r="H93" s="317">
        <v>122.2166666666667</v>
      </c>
      <c r="I93" s="317">
        <v>134.11666666666667</v>
      </c>
      <c r="J93" s="317">
        <v>137.28333333333336</v>
      </c>
      <c r="K93" s="317">
        <v>140.06666666666666</v>
      </c>
      <c r="L93" s="304">
        <v>134.5</v>
      </c>
      <c r="M93" s="304">
        <v>128.55000000000001</v>
      </c>
      <c r="N93" s="319">
        <v>15408456</v>
      </c>
      <c r="O93" s="320">
        <v>-1.0614772224679346E-2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147.4</v>
      </c>
      <c r="E94" s="316">
        <v>146.78333333333333</v>
      </c>
      <c r="F94" s="317">
        <v>145.11666666666667</v>
      </c>
      <c r="G94" s="317">
        <v>142.83333333333334</v>
      </c>
      <c r="H94" s="317">
        <v>141.16666666666669</v>
      </c>
      <c r="I94" s="317">
        <v>149.06666666666666</v>
      </c>
      <c r="J94" s="317">
        <v>150.73333333333335</v>
      </c>
      <c r="K94" s="317">
        <v>153.01666666666665</v>
      </c>
      <c r="L94" s="304">
        <v>148.44999999999999</v>
      </c>
      <c r="M94" s="304">
        <v>144.5</v>
      </c>
      <c r="N94" s="319">
        <v>18180000</v>
      </c>
      <c r="O94" s="320">
        <v>-2.2580645161290321E-2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364.85</v>
      </c>
      <c r="E95" s="316">
        <v>365.2166666666667</v>
      </c>
      <c r="F95" s="317">
        <v>361.33333333333337</v>
      </c>
      <c r="G95" s="317">
        <v>357.81666666666666</v>
      </c>
      <c r="H95" s="317">
        <v>353.93333333333334</v>
      </c>
      <c r="I95" s="317">
        <v>368.73333333333341</v>
      </c>
      <c r="J95" s="317">
        <v>372.61666666666673</v>
      </c>
      <c r="K95" s="317">
        <v>376.13333333333344</v>
      </c>
      <c r="L95" s="304">
        <v>369.1</v>
      </c>
      <c r="M95" s="304">
        <v>361.7</v>
      </c>
      <c r="N95" s="319">
        <v>9196000</v>
      </c>
      <c r="O95" s="320">
        <v>1.1661166116611662E-2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7260.85</v>
      </c>
      <c r="E96" s="316">
        <v>7254.9333333333334</v>
      </c>
      <c r="F96" s="317">
        <v>7191.916666666667</v>
      </c>
      <c r="G96" s="317">
        <v>7122.9833333333336</v>
      </c>
      <c r="H96" s="317">
        <v>7059.9666666666672</v>
      </c>
      <c r="I96" s="317">
        <v>7323.8666666666668</v>
      </c>
      <c r="J96" s="317">
        <v>7386.8833333333332</v>
      </c>
      <c r="K96" s="317">
        <v>7455.8166666666666</v>
      </c>
      <c r="L96" s="304">
        <v>7317.95</v>
      </c>
      <c r="M96" s="304">
        <v>7186</v>
      </c>
      <c r="N96" s="319">
        <v>1923300</v>
      </c>
      <c r="O96" s="320">
        <v>-5.7896097182734557E-3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551.29999999999995</v>
      </c>
      <c r="E97" s="316">
        <v>552.93333333333328</v>
      </c>
      <c r="F97" s="317">
        <v>546.86666666666656</v>
      </c>
      <c r="G97" s="317">
        <v>542.43333333333328</v>
      </c>
      <c r="H97" s="317">
        <v>536.36666666666656</v>
      </c>
      <c r="I97" s="317">
        <v>557.36666666666656</v>
      </c>
      <c r="J97" s="317">
        <v>563.43333333333339</v>
      </c>
      <c r="K97" s="317">
        <v>567.86666666666656</v>
      </c>
      <c r="L97" s="304">
        <v>559</v>
      </c>
      <c r="M97" s="304">
        <v>548.5</v>
      </c>
      <c r="N97" s="319">
        <v>15665000</v>
      </c>
      <c r="O97" s="320">
        <v>4.5691382765531063E-3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591.9</v>
      </c>
      <c r="E98" s="316">
        <v>591.81666666666672</v>
      </c>
      <c r="F98" s="317">
        <v>582.13333333333344</v>
      </c>
      <c r="G98" s="317">
        <v>572.36666666666667</v>
      </c>
      <c r="H98" s="317">
        <v>562.68333333333339</v>
      </c>
      <c r="I98" s="317">
        <v>601.58333333333348</v>
      </c>
      <c r="J98" s="317">
        <v>611.26666666666665</v>
      </c>
      <c r="K98" s="317">
        <v>621.03333333333353</v>
      </c>
      <c r="L98" s="304">
        <v>601.5</v>
      </c>
      <c r="M98" s="304">
        <v>582.04999999999995</v>
      </c>
      <c r="N98" s="319">
        <v>1964300</v>
      </c>
      <c r="O98" s="320">
        <v>1.3253810470510272E-3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873.15</v>
      </c>
      <c r="E99" s="316">
        <v>873.05000000000007</v>
      </c>
      <c r="F99" s="317">
        <v>862.10000000000014</v>
      </c>
      <c r="G99" s="317">
        <v>851.05000000000007</v>
      </c>
      <c r="H99" s="317">
        <v>840.10000000000014</v>
      </c>
      <c r="I99" s="317">
        <v>884.10000000000014</v>
      </c>
      <c r="J99" s="317">
        <v>895.05000000000018</v>
      </c>
      <c r="K99" s="317">
        <v>906.10000000000014</v>
      </c>
      <c r="L99" s="304">
        <v>884</v>
      </c>
      <c r="M99" s="304">
        <v>862</v>
      </c>
      <c r="N99" s="319">
        <v>2053800</v>
      </c>
      <c r="O99" s="320">
        <v>-1.9478659409911201E-2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1178.4000000000001</v>
      </c>
      <c r="E100" s="316">
        <v>1178.5833333333333</v>
      </c>
      <c r="F100" s="317">
        <v>1167.1666666666665</v>
      </c>
      <c r="G100" s="317">
        <v>1155.9333333333332</v>
      </c>
      <c r="H100" s="317">
        <v>1144.5166666666664</v>
      </c>
      <c r="I100" s="317">
        <v>1189.8166666666666</v>
      </c>
      <c r="J100" s="317">
        <v>1201.2333333333331</v>
      </c>
      <c r="K100" s="317">
        <v>1212.4666666666667</v>
      </c>
      <c r="L100" s="304">
        <v>1190</v>
      </c>
      <c r="M100" s="304">
        <v>1167.3499999999999</v>
      </c>
      <c r="N100" s="319">
        <v>1833600</v>
      </c>
      <c r="O100" s="320">
        <v>-2.6109660574412533E-3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112.05</v>
      </c>
      <c r="E101" s="316">
        <v>111.86666666666667</v>
      </c>
      <c r="F101" s="317">
        <v>110.43333333333335</v>
      </c>
      <c r="G101" s="317">
        <v>108.81666666666668</v>
      </c>
      <c r="H101" s="317">
        <v>107.38333333333335</v>
      </c>
      <c r="I101" s="317">
        <v>113.48333333333335</v>
      </c>
      <c r="J101" s="317">
        <v>114.91666666666669</v>
      </c>
      <c r="K101" s="317">
        <v>116.53333333333335</v>
      </c>
      <c r="L101" s="304">
        <v>113.3</v>
      </c>
      <c r="M101" s="304">
        <v>110.25</v>
      </c>
      <c r="N101" s="319">
        <v>24304000</v>
      </c>
      <c r="O101" s="320">
        <v>2.3094688221709007E-3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59284.65</v>
      </c>
      <c r="E102" s="316">
        <v>59144.066666666673</v>
      </c>
      <c r="F102" s="317">
        <v>58838.333333333343</v>
      </c>
      <c r="G102" s="317">
        <v>58392.01666666667</v>
      </c>
      <c r="H102" s="317">
        <v>58086.28333333334</v>
      </c>
      <c r="I102" s="317">
        <v>59590.383333333346</v>
      </c>
      <c r="J102" s="317">
        <v>59896.116666666669</v>
      </c>
      <c r="K102" s="317">
        <v>60342.433333333349</v>
      </c>
      <c r="L102" s="304">
        <v>59449.8</v>
      </c>
      <c r="M102" s="304">
        <v>58697.75</v>
      </c>
      <c r="N102" s="319">
        <v>44030</v>
      </c>
      <c r="O102" s="320">
        <v>-5.6971514242878558E-2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1103.8499999999999</v>
      </c>
      <c r="E103" s="316">
        <v>1101.2</v>
      </c>
      <c r="F103" s="317">
        <v>1086.4000000000001</v>
      </c>
      <c r="G103" s="317">
        <v>1068.95</v>
      </c>
      <c r="H103" s="317">
        <v>1054.1500000000001</v>
      </c>
      <c r="I103" s="317">
        <v>1118.6500000000001</v>
      </c>
      <c r="J103" s="317">
        <v>1133.4499999999998</v>
      </c>
      <c r="K103" s="317">
        <v>1150.9000000000001</v>
      </c>
      <c r="L103" s="304">
        <v>1116</v>
      </c>
      <c r="M103" s="304">
        <v>1083.75</v>
      </c>
      <c r="N103" s="319">
        <v>3984750</v>
      </c>
      <c r="O103" s="320">
        <v>1.9573978123200921E-2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34.450000000000003</v>
      </c>
      <c r="E104" s="316">
        <v>34.383333333333333</v>
      </c>
      <c r="F104" s="317">
        <v>33.816666666666663</v>
      </c>
      <c r="G104" s="317">
        <v>33.18333333333333</v>
      </c>
      <c r="H104" s="317">
        <v>32.61666666666666</v>
      </c>
      <c r="I104" s="317">
        <v>35.016666666666666</v>
      </c>
      <c r="J104" s="317">
        <v>35.583333333333343</v>
      </c>
      <c r="K104" s="317">
        <v>36.216666666666669</v>
      </c>
      <c r="L104" s="304">
        <v>34.950000000000003</v>
      </c>
      <c r="M104" s="304">
        <v>33.75</v>
      </c>
      <c r="N104" s="319">
        <v>39457000</v>
      </c>
      <c r="O104" s="320">
        <v>-3.5328345802161265E-2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3395.2</v>
      </c>
      <c r="E105" s="316">
        <v>3355.7166666666667</v>
      </c>
      <c r="F105" s="317">
        <v>3294.4833333333336</v>
      </c>
      <c r="G105" s="317">
        <v>3193.7666666666669</v>
      </c>
      <c r="H105" s="317">
        <v>3132.5333333333338</v>
      </c>
      <c r="I105" s="317">
        <v>3456.4333333333334</v>
      </c>
      <c r="J105" s="317">
        <v>3517.6666666666661</v>
      </c>
      <c r="K105" s="317">
        <v>3618.3833333333332</v>
      </c>
      <c r="L105" s="304">
        <v>3416.95</v>
      </c>
      <c r="M105" s="304">
        <v>3255</v>
      </c>
      <c r="N105" s="319">
        <v>618250</v>
      </c>
      <c r="O105" s="320">
        <v>1.4772260976610586E-2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16434.400000000001</v>
      </c>
      <c r="E106" s="316">
        <v>16370.133333333333</v>
      </c>
      <c r="F106" s="317">
        <v>16288.366666666665</v>
      </c>
      <c r="G106" s="317">
        <v>16142.333333333332</v>
      </c>
      <c r="H106" s="317">
        <v>16060.566666666664</v>
      </c>
      <c r="I106" s="317">
        <v>16516.166666666664</v>
      </c>
      <c r="J106" s="317">
        <v>16597.933333333334</v>
      </c>
      <c r="K106" s="317">
        <v>16743.966666666667</v>
      </c>
      <c r="L106" s="304">
        <v>16451.900000000001</v>
      </c>
      <c r="M106" s="304">
        <v>16224.1</v>
      </c>
      <c r="N106" s="319">
        <v>425100</v>
      </c>
      <c r="O106" s="320">
        <v>-1.8698060941828253E-2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89.95</v>
      </c>
      <c r="E107" s="316">
        <v>90.55</v>
      </c>
      <c r="F107" s="317">
        <v>88.1</v>
      </c>
      <c r="G107" s="317">
        <v>86.25</v>
      </c>
      <c r="H107" s="317">
        <v>83.8</v>
      </c>
      <c r="I107" s="317">
        <v>92.399999999999991</v>
      </c>
      <c r="J107" s="317">
        <v>94.850000000000009</v>
      </c>
      <c r="K107" s="317">
        <v>96.699999999999989</v>
      </c>
      <c r="L107" s="304">
        <v>93</v>
      </c>
      <c r="M107" s="304">
        <v>88.7</v>
      </c>
      <c r="N107" s="319">
        <v>32890300</v>
      </c>
      <c r="O107" s="320">
        <v>2.8924753720394047E-2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90.95</v>
      </c>
      <c r="E108" s="316">
        <v>90.8</v>
      </c>
      <c r="F108" s="317">
        <v>89.8</v>
      </c>
      <c r="G108" s="317">
        <v>88.65</v>
      </c>
      <c r="H108" s="317">
        <v>87.65</v>
      </c>
      <c r="I108" s="317">
        <v>91.949999999999989</v>
      </c>
      <c r="J108" s="317">
        <v>92.949999999999989</v>
      </c>
      <c r="K108" s="317">
        <v>94.09999999999998</v>
      </c>
      <c r="L108" s="304">
        <v>91.8</v>
      </c>
      <c r="M108" s="304">
        <v>89.65</v>
      </c>
      <c r="N108" s="319">
        <v>50821200</v>
      </c>
      <c r="O108" s="320">
        <v>8.7113926914809368E-3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74</v>
      </c>
      <c r="E109" s="316">
        <v>73.733333333333334</v>
      </c>
      <c r="F109" s="317">
        <v>72.866666666666674</v>
      </c>
      <c r="G109" s="317">
        <v>71.733333333333334</v>
      </c>
      <c r="H109" s="317">
        <v>70.866666666666674</v>
      </c>
      <c r="I109" s="317">
        <v>74.866666666666674</v>
      </c>
      <c r="J109" s="317">
        <v>75.73333333333332</v>
      </c>
      <c r="K109" s="317">
        <v>76.866666666666674</v>
      </c>
      <c r="L109" s="304">
        <v>74.599999999999994</v>
      </c>
      <c r="M109" s="304">
        <v>72.599999999999994</v>
      </c>
      <c r="N109" s="319">
        <v>61415200</v>
      </c>
      <c r="O109" s="320">
        <v>-8.6999751429281628E-3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18494.599999999999</v>
      </c>
      <c r="E110" s="316">
        <v>18522.883333333331</v>
      </c>
      <c r="F110" s="317">
        <v>18290.916666666664</v>
      </c>
      <c r="G110" s="317">
        <v>18087.233333333334</v>
      </c>
      <c r="H110" s="317">
        <v>17855.266666666666</v>
      </c>
      <c r="I110" s="317">
        <v>18726.566666666662</v>
      </c>
      <c r="J110" s="317">
        <v>18958.533333333329</v>
      </c>
      <c r="K110" s="317">
        <v>19162.21666666666</v>
      </c>
      <c r="L110" s="304">
        <v>18754.849999999999</v>
      </c>
      <c r="M110" s="304">
        <v>18319.2</v>
      </c>
      <c r="N110" s="319">
        <v>142230</v>
      </c>
      <c r="O110" s="320">
        <v>-4.9899799599198394E-2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1315.45</v>
      </c>
      <c r="E111" s="316">
        <v>1316.6333333333334</v>
      </c>
      <c r="F111" s="317">
        <v>1288.8666666666668</v>
      </c>
      <c r="G111" s="317">
        <v>1262.2833333333333</v>
      </c>
      <c r="H111" s="317">
        <v>1234.5166666666667</v>
      </c>
      <c r="I111" s="317">
        <v>1343.2166666666669</v>
      </c>
      <c r="J111" s="317">
        <v>1370.9833333333338</v>
      </c>
      <c r="K111" s="317">
        <v>1397.5666666666671</v>
      </c>
      <c r="L111" s="304">
        <v>1344.4</v>
      </c>
      <c r="M111" s="304">
        <v>1290.05</v>
      </c>
      <c r="N111" s="319">
        <v>3269750</v>
      </c>
      <c r="O111" s="320">
        <v>5.0488051161225178E-4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237.35</v>
      </c>
      <c r="E112" s="316">
        <v>237</v>
      </c>
      <c r="F112" s="317">
        <v>234.85</v>
      </c>
      <c r="G112" s="317">
        <v>232.35</v>
      </c>
      <c r="H112" s="317">
        <v>230.2</v>
      </c>
      <c r="I112" s="317">
        <v>239.5</v>
      </c>
      <c r="J112" s="317">
        <v>241.64999999999998</v>
      </c>
      <c r="K112" s="317">
        <v>244.15</v>
      </c>
      <c r="L112" s="304">
        <v>239.15</v>
      </c>
      <c r="M112" s="304">
        <v>234.5</v>
      </c>
      <c r="N112" s="319">
        <v>10248000</v>
      </c>
      <c r="O112" s="320">
        <v>2.0310633213859019E-2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91.35</v>
      </c>
      <c r="E113" s="316">
        <v>90.683333333333337</v>
      </c>
      <c r="F113" s="317">
        <v>89.416666666666671</v>
      </c>
      <c r="G113" s="317">
        <v>87.483333333333334</v>
      </c>
      <c r="H113" s="317">
        <v>86.216666666666669</v>
      </c>
      <c r="I113" s="317">
        <v>92.616666666666674</v>
      </c>
      <c r="J113" s="317">
        <v>93.883333333333326</v>
      </c>
      <c r="K113" s="317">
        <v>95.816666666666677</v>
      </c>
      <c r="L113" s="304">
        <v>91.95</v>
      </c>
      <c r="M113" s="304">
        <v>88.75</v>
      </c>
      <c r="N113" s="319">
        <v>48136800</v>
      </c>
      <c r="O113" s="320">
        <v>-1.3719512195121951E-2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1481.8</v>
      </c>
      <c r="E114" s="316">
        <v>1480.0166666666664</v>
      </c>
      <c r="F114" s="317">
        <v>1468.1333333333328</v>
      </c>
      <c r="G114" s="317">
        <v>1454.4666666666662</v>
      </c>
      <c r="H114" s="317">
        <v>1442.5833333333326</v>
      </c>
      <c r="I114" s="317">
        <v>1493.6833333333329</v>
      </c>
      <c r="J114" s="317">
        <v>1505.5666666666666</v>
      </c>
      <c r="K114" s="317">
        <v>1519.2333333333331</v>
      </c>
      <c r="L114" s="304">
        <v>1491.9</v>
      </c>
      <c r="M114" s="304">
        <v>1466.35</v>
      </c>
      <c r="N114" s="319">
        <v>3122500</v>
      </c>
      <c r="O114" s="320">
        <v>2.1259198691741619E-2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33.549999999999997</v>
      </c>
      <c r="E115" s="316">
        <v>33.466666666666669</v>
      </c>
      <c r="F115" s="317">
        <v>33.333333333333336</v>
      </c>
      <c r="G115" s="317">
        <v>33.116666666666667</v>
      </c>
      <c r="H115" s="317">
        <v>32.983333333333334</v>
      </c>
      <c r="I115" s="317">
        <v>33.683333333333337</v>
      </c>
      <c r="J115" s="317">
        <v>33.816666666666663</v>
      </c>
      <c r="K115" s="317">
        <v>34.033333333333339</v>
      </c>
      <c r="L115" s="304">
        <v>33.6</v>
      </c>
      <c r="M115" s="304">
        <v>33.25</v>
      </c>
      <c r="N115" s="319">
        <v>51296000</v>
      </c>
      <c r="O115" s="320">
        <v>-1.1066126855600539E-2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177.8</v>
      </c>
      <c r="E116" s="316">
        <v>176.83333333333334</v>
      </c>
      <c r="F116" s="317">
        <v>175.36666666666667</v>
      </c>
      <c r="G116" s="317">
        <v>172.93333333333334</v>
      </c>
      <c r="H116" s="317">
        <v>171.46666666666667</v>
      </c>
      <c r="I116" s="317">
        <v>179.26666666666668</v>
      </c>
      <c r="J116" s="317">
        <v>180.73333333333332</v>
      </c>
      <c r="K116" s="317">
        <v>183.16666666666669</v>
      </c>
      <c r="L116" s="304">
        <v>178.3</v>
      </c>
      <c r="M116" s="304">
        <v>174.4</v>
      </c>
      <c r="N116" s="319">
        <v>11912000</v>
      </c>
      <c r="O116" s="320">
        <v>1.8467852257181942E-2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1288.25</v>
      </c>
      <c r="E117" s="316">
        <v>1290.2833333333333</v>
      </c>
      <c r="F117" s="317">
        <v>1265.6166666666666</v>
      </c>
      <c r="G117" s="317">
        <v>1242.9833333333333</v>
      </c>
      <c r="H117" s="317">
        <v>1218.3166666666666</v>
      </c>
      <c r="I117" s="317">
        <v>1312.9166666666665</v>
      </c>
      <c r="J117" s="317">
        <v>1337.5833333333335</v>
      </c>
      <c r="K117" s="317">
        <v>1360.2166666666665</v>
      </c>
      <c r="L117" s="304">
        <v>1314.95</v>
      </c>
      <c r="M117" s="304">
        <v>1267.6500000000001</v>
      </c>
      <c r="N117" s="319">
        <v>1628000</v>
      </c>
      <c r="O117" s="320">
        <v>-9.410599306587419E-3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701.9</v>
      </c>
      <c r="E118" s="316">
        <v>698.43333333333328</v>
      </c>
      <c r="F118" s="317">
        <v>687.06666666666661</v>
      </c>
      <c r="G118" s="317">
        <v>672.23333333333335</v>
      </c>
      <c r="H118" s="317">
        <v>660.86666666666667</v>
      </c>
      <c r="I118" s="317">
        <v>713.26666666666654</v>
      </c>
      <c r="J118" s="317">
        <v>724.6333333333331</v>
      </c>
      <c r="K118" s="317">
        <v>739.46666666666647</v>
      </c>
      <c r="L118" s="304">
        <v>709.8</v>
      </c>
      <c r="M118" s="304">
        <v>683.6</v>
      </c>
      <c r="N118" s="319">
        <v>1292850</v>
      </c>
      <c r="O118" s="320">
        <v>-3.0592734225621414E-2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180.3</v>
      </c>
      <c r="E119" s="316">
        <v>180.33333333333334</v>
      </c>
      <c r="F119" s="317">
        <v>176.76666666666668</v>
      </c>
      <c r="G119" s="317">
        <v>173.23333333333335</v>
      </c>
      <c r="H119" s="317">
        <v>169.66666666666669</v>
      </c>
      <c r="I119" s="317">
        <v>183.86666666666667</v>
      </c>
      <c r="J119" s="317">
        <v>187.43333333333334</v>
      </c>
      <c r="K119" s="317">
        <v>190.96666666666667</v>
      </c>
      <c r="L119" s="304">
        <v>183.9</v>
      </c>
      <c r="M119" s="304">
        <v>176.8</v>
      </c>
      <c r="N119" s="319">
        <v>20948200</v>
      </c>
      <c r="O119" s="320">
        <v>-3.5864457086322039E-3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107.5</v>
      </c>
      <c r="E120" s="316">
        <v>107.3</v>
      </c>
      <c r="F120" s="317">
        <v>105.89999999999999</v>
      </c>
      <c r="G120" s="317">
        <v>104.3</v>
      </c>
      <c r="H120" s="317">
        <v>102.89999999999999</v>
      </c>
      <c r="I120" s="317">
        <v>108.89999999999999</v>
      </c>
      <c r="J120" s="317">
        <v>110.3</v>
      </c>
      <c r="K120" s="317">
        <v>111.89999999999999</v>
      </c>
      <c r="L120" s="304">
        <v>108.7</v>
      </c>
      <c r="M120" s="304">
        <v>105.7</v>
      </c>
      <c r="N120" s="319">
        <v>16860000</v>
      </c>
      <c r="O120" s="320">
        <v>-6.3649222065063652E-3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2316.3000000000002</v>
      </c>
      <c r="E121" s="316">
        <v>2281.4</v>
      </c>
      <c r="F121" s="317">
        <v>2216.9</v>
      </c>
      <c r="G121" s="317">
        <v>2117.5</v>
      </c>
      <c r="H121" s="317">
        <v>2053</v>
      </c>
      <c r="I121" s="317">
        <v>2380.8000000000002</v>
      </c>
      <c r="J121" s="317">
        <v>2445.3000000000002</v>
      </c>
      <c r="K121" s="317">
        <v>2544.7000000000003</v>
      </c>
      <c r="L121" s="304">
        <v>2345.9</v>
      </c>
      <c r="M121" s="304">
        <v>2182</v>
      </c>
      <c r="N121" s="319">
        <v>35875705</v>
      </c>
      <c r="O121" s="320">
        <v>1.468298744518875E-2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38.6</v>
      </c>
      <c r="E122" s="316">
        <v>38.766666666666666</v>
      </c>
      <c r="F122" s="317">
        <v>37.533333333333331</v>
      </c>
      <c r="G122" s="317">
        <v>36.466666666666669</v>
      </c>
      <c r="H122" s="317">
        <v>35.233333333333334</v>
      </c>
      <c r="I122" s="317">
        <v>39.833333333333329</v>
      </c>
      <c r="J122" s="317">
        <v>41.066666666666663</v>
      </c>
      <c r="K122" s="317">
        <v>42.133333333333326</v>
      </c>
      <c r="L122" s="304">
        <v>40</v>
      </c>
      <c r="M122" s="304">
        <v>37.700000000000003</v>
      </c>
      <c r="N122" s="319">
        <v>45239000</v>
      </c>
      <c r="O122" s="320">
        <v>4.7975352112676055E-2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846.7</v>
      </c>
      <c r="E123" s="316">
        <v>843.48333333333323</v>
      </c>
      <c r="F123" s="317">
        <v>836.31666666666649</v>
      </c>
      <c r="G123" s="317">
        <v>825.93333333333328</v>
      </c>
      <c r="H123" s="317">
        <v>818.76666666666654</v>
      </c>
      <c r="I123" s="317">
        <v>853.86666666666645</v>
      </c>
      <c r="J123" s="317">
        <v>861.03333333333319</v>
      </c>
      <c r="K123" s="317">
        <v>871.4166666666664</v>
      </c>
      <c r="L123" s="304">
        <v>850.65</v>
      </c>
      <c r="M123" s="304">
        <v>833.1</v>
      </c>
      <c r="N123" s="319">
        <v>6521250</v>
      </c>
      <c r="O123" s="320">
        <v>-1.2380736029077691E-2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198.55</v>
      </c>
      <c r="E124" s="316">
        <v>198.63333333333333</v>
      </c>
      <c r="F124" s="317">
        <v>195.51666666666665</v>
      </c>
      <c r="G124" s="317">
        <v>192.48333333333332</v>
      </c>
      <c r="H124" s="317">
        <v>189.36666666666665</v>
      </c>
      <c r="I124" s="317">
        <v>201.66666666666666</v>
      </c>
      <c r="J124" s="317">
        <v>204.78333333333333</v>
      </c>
      <c r="K124" s="317">
        <v>207.81666666666666</v>
      </c>
      <c r="L124" s="304">
        <v>201.75</v>
      </c>
      <c r="M124" s="304">
        <v>195.6</v>
      </c>
      <c r="N124" s="319">
        <v>112095000</v>
      </c>
      <c r="O124" s="320">
        <v>-1.8028435520748468E-2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19736.2</v>
      </c>
      <c r="E125" s="316">
        <v>19637.566666666669</v>
      </c>
      <c r="F125" s="317">
        <v>19450.483333333337</v>
      </c>
      <c r="G125" s="317">
        <v>19164.766666666666</v>
      </c>
      <c r="H125" s="317">
        <v>18977.683333333334</v>
      </c>
      <c r="I125" s="317">
        <v>19923.28333333334</v>
      </c>
      <c r="J125" s="317">
        <v>20110.366666666676</v>
      </c>
      <c r="K125" s="317">
        <v>20396.083333333343</v>
      </c>
      <c r="L125" s="304">
        <v>19824.650000000001</v>
      </c>
      <c r="M125" s="304">
        <v>19351.849999999999</v>
      </c>
      <c r="N125" s="319">
        <v>194200</v>
      </c>
      <c r="O125" s="320">
        <v>-2.5740025740025738E-4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1217.5</v>
      </c>
      <c r="E126" s="316">
        <v>1213.5</v>
      </c>
      <c r="F126" s="317">
        <v>1204</v>
      </c>
      <c r="G126" s="317">
        <v>1190.5</v>
      </c>
      <c r="H126" s="317">
        <v>1181</v>
      </c>
      <c r="I126" s="317">
        <v>1227</v>
      </c>
      <c r="J126" s="317">
        <v>1236.5</v>
      </c>
      <c r="K126" s="317">
        <v>1250</v>
      </c>
      <c r="L126" s="304">
        <v>1223</v>
      </c>
      <c r="M126" s="304">
        <v>1200</v>
      </c>
      <c r="N126" s="319">
        <v>1657700</v>
      </c>
      <c r="O126" s="320">
        <v>-1.7601043024771838E-2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4139.05</v>
      </c>
      <c r="E127" s="316">
        <v>4156.416666666667</v>
      </c>
      <c r="F127" s="317">
        <v>4083.9833333333336</v>
      </c>
      <c r="G127" s="317">
        <v>4028.916666666667</v>
      </c>
      <c r="H127" s="317">
        <v>3956.4833333333336</v>
      </c>
      <c r="I127" s="317">
        <v>4211.4833333333336</v>
      </c>
      <c r="J127" s="317">
        <v>4283.9166666666661</v>
      </c>
      <c r="K127" s="317">
        <v>4338.9833333333336</v>
      </c>
      <c r="L127" s="304">
        <v>4228.8500000000004</v>
      </c>
      <c r="M127" s="304">
        <v>4101.3500000000004</v>
      </c>
      <c r="N127" s="319">
        <v>634500</v>
      </c>
      <c r="O127" s="320">
        <v>1.6826923076923076E-2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632.15</v>
      </c>
      <c r="E128" s="316">
        <v>637.51666666666677</v>
      </c>
      <c r="F128" s="317">
        <v>617.28333333333353</v>
      </c>
      <c r="G128" s="317">
        <v>602.41666666666674</v>
      </c>
      <c r="H128" s="317">
        <v>582.18333333333351</v>
      </c>
      <c r="I128" s="317">
        <v>652.38333333333355</v>
      </c>
      <c r="J128" s="317">
        <v>672.6166666666669</v>
      </c>
      <c r="K128" s="317">
        <v>687.48333333333358</v>
      </c>
      <c r="L128" s="304">
        <v>657.75</v>
      </c>
      <c r="M128" s="304">
        <v>622.65</v>
      </c>
      <c r="N128" s="319">
        <v>5205935</v>
      </c>
      <c r="O128" s="320">
        <v>2.6163555088088351E-2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509.8</v>
      </c>
      <c r="E129" s="316">
        <v>511</v>
      </c>
      <c r="F129" s="317">
        <v>504</v>
      </c>
      <c r="G129" s="317">
        <v>498.2</v>
      </c>
      <c r="H129" s="317">
        <v>491.2</v>
      </c>
      <c r="I129" s="317">
        <v>516.79999999999995</v>
      </c>
      <c r="J129" s="317">
        <v>523.79999999999995</v>
      </c>
      <c r="K129" s="317">
        <v>529.6</v>
      </c>
      <c r="L129" s="304">
        <v>518</v>
      </c>
      <c r="M129" s="304">
        <v>505.2</v>
      </c>
      <c r="N129" s="319">
        <v>36204000</v>
      </c>
      <c r="O129" s="320">
        <v>1.066948059561496E-2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482</v>
      </c>
      <c r="E130" s="316">
        <v>484.90000000000003</v>
      </c>
      <c r="F130" s="317">
        <v>467.90000000000009</v>
      </c>
      <c r="G130" s="317">
        <v>453.80000000000007</v>
      </c>
      <c r="H130" s="317">
        <v>436.80000000000013</v>
      </c>
      <c r="I130" s="317">
        <v>499.00000000000006</v>
      </c>
      <c r="J130" s="317">
        <v>516</v>
      </c>
      <c r="K130" s="317">
        <v>530.1</v>
      </c>
      <c r="L130" s="304">
        <v>501.9</v>
      </c>
      <c r="M130" s="304">
        <v>470.8</v>
      </c>
      <c r="N130" s="319">
        <v>5059500</v>
      </c>
      <c r="O130" s="320">
        <v>-2.0899854862119014E-2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289.39999999999998</v>
      </c>
      <c r="E131" s="316">
        <v>289.48333333333335</v>
      </c>
      <c r="F131" s="317">
        <v>285.2166666666667</v>
      </c>
      <c r="G131" s="317">
        <v>281.03333333333336</v>
      </c>
      <c r="H131" s="317">
        <v>276.76666666666671</v>
      </c>
      <c r="I131" s="317">
        <v>293.66666666666669</v>
      </c>
      <c r="J131" s="317">
        <v>297.93333333333334</v>
      </c>
      <c r="K131" s="317">
        <v>302.11666666666667</v>
      </c>
      <c r="L131" s="304">
        <v>293.75</v>
      </c>
      <c r="M131" s="304">
        <v>285.3</v>
      </c>
      <c r="N131" s="319">
        <v>7776000</v>
      </c>
      <c r="O131" s="320">
        <v>-2.4096385542168676E-2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548.45000000000005</v>
      </c>
      <c r="E132" s="316">
        <v>544.98333333333335</v>
      </c>
      <c r="F132" s="317">
        <v>538.9666666666667</v>
      </c>
      <c r="G132" s="317">
        <v>529.48333333333335</v>
      </c>
      <c r="H132" s="317">
        <v>523.4666666666667</v>
      </c>
      <c r="I132" s="317">
        <v>554.4666666666667</v>
      </c>
      <c r="J132" s="317">
        <v>560.48333333333335</v>
      </c>
      <c r="K132" s="317">
        <v>569.9666666666667</v>
      </c>
      <c r="L132" s="304">
        <v>551</v>
      </c>
      <c r="M132" s="304">
        <v>535.5</v>
      </c>
      <c r="N132" s="319">
        <v>13427100</v>
      </c>
      <c r="O132" s="320">
        <v>-2.9469164715066356E-2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143.65</v>
      </c>
      <c r="E133" s="316">
        <v>142.1</v>
      </c>
      <c r="F133" s="317">
        <v>139.69999999999999</v>
      </c>
      <c r="G133" s="317">
        <v>135.75</v>
      </c>
      <c r="H133" s="317">
        <v>133.35</v>
      </c>
      <c r="I133" s="317">
        <v>146.04999999999998</v>
      </c>
      <c r="J133" s="317">
        <v>148.45000000000002</v>
      </c>
      <c r="K133" s="317">
        <v>152.39999999999998</v>
      </c>
      <c r="L133" s="304">
        <v>144.5</v>
      </c>
      <c r="M133" s="304">
        <v>138.15</v>
      </c>
      <c r="N133" s="319">
        <v>73581300</v>
      </c>
      <c r="O133" s="320">
        <v>-5.1633785450061649E-3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55.55</v>
      </c>
      <c r="E134" s="316">
        <v>55.85</v>
      </c>
      <c r="F134" s="317">
        <v>54.45</v>
      </c>
      <c r="G134" s="317">
        <v>53.35</v>
      </c>
      <c r="H134" s="317">
        <v>51.95</v>
      </c>
      <c r="I134" s="317">
        <v>56.95</v>
      </c>
      <c r="J134" s="317">
        <v>58.349999999999994</v>
      </c>
      <c r="K134" s="317">
        <v>59.45</v>
      </c>
      <c r="L134" s="304">
        <v>57.25</v>
      </c>
      <c r="M134" s="304">
        <v>54.75</v>
      </c>
      <c r="N134" s="319">
        <v>79528500</v>
      </c>
      <c r="O134" s="320">
        <v>-6.0895903076677825E-2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409</v>
      </c>
      <c r="E135" s="316">
        <v>411.88333333333338</v>
      </c>
      <c r="F135" s="317">
        <v>397.51666666666677</v>
      </c>
      <c r="G135" s="317">
        <v>386.03333333333336</v>
      </c>
      <c r="H135" s="317">
        <v>371.66666666666674</v>
      </c>
      <c r="I135" s="317">
        <v>423.36666666666679</v>
      </c>
      <c r="J135" s="317">
        <v>437.73333333333346</v>
      </c>
      <c r="K135" s="317">
        <v>449.21666666666681</v>
      </c>
      <c r="L135" s="304">
        <v>426.25</v>
      </c>
      <c r="M135" s="304">
        <v>400.4</v>
      </c>
      <c r="N135" s="319">
        <v>23701400</v>
      </c>
      <c r="O135" s="320">
        <v>-1.7269331077747235E-2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2335.65</v>
      </c>
      <c r="E136" s="316">
        <v>2338.2833333333333</v>
      </c>
      <c r="F136" s="317">
        <v>2323.6666666666665</v>
      </c>
      <c r="G136" s="317">
        <v>2311.6833333333334</v>
      </c>
      <c r="H136" s="317">
        <v>2297.0666666666666</v>
      </c>
      <c r="I136" s="317">
        <v>2350.2666666666664</v>
      </c>
      <c r="J136" s="317">
        <v>2364.8833333333332</v>
      </c>
      <c r="K136" s="317">
        <v>2376.8666666666663</v>
      </c>
      <c r="L136" s="304">
        <v>2352.9</v>
      </c>
      <c r="M136" s="304">
        <v>2326.3000000000002</v>
      </c>
      <c r="N136" s="319">
        <v>10349400</v>
      </c>
      <c r="O136" s="320">
        <v>-5.9932000230507694E-3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753.15</v>
      </c>
      <c r="E137" s="316">
        <v>751.79999999999984</v>
      </c>
      <c r="F137" s="317">
        <v>743.89999999999964</v>
      </c>
      <c r="G137" s="317">
        <v>734.64999999999975</v>
      </c>
      <c r="H137" s="317">
        <v>726.74999999999955</v>
      </c>
      <c r="I137" s="317">
        <v>761.04999999999973</v>
      </c>
      <c r="J137" s="317">
        <v>768.95</v>
      </c>
      <c r="K137" s="317">
        <v>778.19999999999982</v>
      </c>
      <c r="L137" s="304">
        <v>759.7</v>
      </c>
      <c r="M137" s="304">
        <v>742.55</v>
      </c>
      <c r="N137" s="319">
        <v>9570000</v>
      </c>
      <c r="O137" s="320">
        <v>2.2304832713754646E-2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1159.25</v>
      </c>
      <c r="E138" s="316">
        <v>1156.7</v>
      </c>
      <c r="F138" s="317">
        <v>1145.8500000000001</v>
      </c>
      <c r="G138" s="317">
        <v>1132.45</v>
      </c>
      <c r="H138" s="317">
        <v>1121.6000000000001</v>
      </c>
      <c r="I138" s="317">
        <v>1170.1000000000001</v>
      </c>
      <c r="J138" s="317">
        <v>1180.95</v>
      </c>
      <c r="K138" s="317">
        <v>1194.3500000000001</v>
      </c>
      <c r="L138" s="304">
        <v>1167.55</v>
      </c>
      <c r="M138" s="304">
        <v>1143.3</v>
      </c>
      <c r="N138" s="319">
        <v>5271000</v>
      </c>
      <c r="O138" s="320">
        <v>-2.0897185845639453E-2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2818.15</v>
      </c>
      <c r="E139" s="316">
        <v>2825.0499999999997</v>
      </c>
      <c r="F139" s="317">
        <v>2794.0999999999995</v>
      </c>
      <c r="G139" s="317">
        <v>2770.0499999999997</v>
      </c>
      <c r="H139" s="317">
        <v>2739.0999999999995</v>
      </c>
      <c r="I139" s="317">
        <v>2849.0999999999995</v>
      </c>
      <c r="J139" s="317">
        <v>2880.0499999999993</v>
      </c>
      <c r="K139" s="317">
        <v>2904.0999999999995</v>
      </c>
      <c r="L139" s="304">
        <v>2856</v>
      </c>
      <c r="M139" s="304">
        <v>2801</v>
      </c>
      <c r="N139" s="319">
        <v>918000</v>
      </c>
      <c r="O139" s="320">
        <v>-9.4227923038973857E-2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326.14999999999998</v>
      </c>
      <c r="E140" s="316">
        <v>326.13333333333338</v>
      </c>
      <c r="F140" s="317">
        <v>322.71666666666675</v>
      </c>
      <c r="G140" s="317">
        <v>319.28333333333336</v>
      </c>
      <c r="H140" s="317">
        <v>315.86666666666673</v>
      </c>
      <c r="I140" s="317">
        <v>329.56666666666678</v>
      </c>
      <c r="J140" s="317">
        <v>332.98333333333341</v>
      </c>
      <c r="K140" s="317">
        <v>336.4166666666668</v>
      </c>
      <c r="L140" s="304">
        <v>329.55</v>
      </c>
      <c r="M140" s="304">
        <v>322.7</v>
      </c>
      <c r="N140" s="319">
        <v>2202000</v>
      </c>
      <c r="O140" s="320">
        <v>1.3812154696132596E-2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436.85</v>
      </c>
      <c r="E141" s="316">
        <v>436.39999999999992</v>
      </c>
      <c r="F141" s="317">
        <v>430.09999999999985</v>
      </c>
      <c r="G141" s="317">
        <v>423.34999999999991</v>
      </c>
      <c r="H141" s="317">
        <v>417.04999999999984</v>
      </c>
      <c r="I141" s="317">
        <v>443.14999999999986</v>
      </c>
      <c r="J141" s="317">
        <v>449.44999999999993</v>
      </c>
      <c r="K141" s="317">
        <v>456.19999999999987</v>
      </c>
      <c r="L141" s="304">
        <v>442.7</v>
      </c>
      <c r="M141" s="304">
        <v>429.65</v>
      </c>
      <c r="N141" s="319">
        <v>5476800</v>
      </c>
      <c r="O141" s="320">
        <v>4.3200000000000002E-2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1071.05</v>
      </c>
      <c r="E142" s="316">
        <v>1075.9333333333332</v>
      </c>
      <c r="F142" s="317">
        <v>1049.5166666666664</v>
      </c>
      <c r="G142" s="317">
        <v>1027.9833333333333</v>
      </c>
      <c r="H142" s="317">
        <v>1001.5666666666666</v>
      </c>
      <c r="I142" s="317">
        <v>1097.4666666666662</v>
      </c>
      <c r="J142" s="317">
        <v>1123.8833333333328</v>
      </c>
      <c r="K142" s="317">
        <v>1145.4166666666661</v>
      </c>
      <c r="L142" s="304">
        <v>1102.3499999999999</v>
      </c>
      <c r="M142" s="304">
        <v>1054.4000000000001</v>
      </c>
      <c r="N142" s="319">
        <v>1144500</v>
      </c>
      <c r="O142" s="320">
        <v>3.9415130324221233E-2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3926.6</v>
      </c>
      <c r="E143" s="316">
        <v>3903.2166666666672</v>
      </c>
      <c r="F143" s="317">
        <v>3859.4333333333343</v>
      </c>
      <c r="G143" s="317">
        <v>3792.2666666666673</v>
      </c>
      <c r="H143" s="317">
        <v>3748.4833333333345</v>
      </c>
      <c r="I143" s="317">
        <v>3970.3833333333341</v>
      </c>
      <c r="J143" s="317">
        <v>4014.166666666667</v>
      </c>
      <c r="K143" s="317">
        <v>4081.3333333333339</v>
      </c>
      <c r="L143" s="304">
        <v>3947</v>
      </c>
      <c r="M143" s="304">
        <v>3836.05</v>
      </c>
      <c r="N143" s="319">
        <v>1972000</v>
      </c>
      <c r="O143" s="320">
        <v>-8.107012565869477E-4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493</v>
      </c>
      <c r="E144" s="316">
        <v>492.01666666666671</v>
      </c>
      <c r="F144" s="317">
        <v>487.08333333333343</v>
      </c>
      <c r="G144" s="317">
        <v>481.16666666666674</v>
      </c>
      <c r="H144" s="317">
        <v>476.23333333333346</v>
      </c>
      <c r="I144" s="317">
        <v>497.93333333333339</v>
      </c>
      <c r="J144" s="317">
        <v>502.86666666666667</v>
      </c>
      <c r="K144" s="317">
        <v>508.78333333333336</v>
      </c>
      <c r="L144" s="304">
        <v>496.95</v>
      </c>
      <c r="M144" s="304">
        <v>486.1</v>
      </c>
      <c r="N144" s="319">
        <v>9781200</v>
      </c>
      <c r="O144" s="320">
        <v>1.0611148421759571E-2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131.05000000000001</v>
      </c>
      <c r="E145" s="316">
        <v>130.4</v>
      </c>
      <c r="F145" s="317">
        <v>129.15</v>
      </c>
      <c r="G145" s="317">
        <v>127.25</v>
      </c>
      <c r="H145" s="317">
        <v>126</v>
      </c>
      <c r="I145" s="317">
        <v>132.30000000000001</v>
      </c>
      <c r="J145" s="317">
        <v>133.55000000000001</v>
      </c>
      <c r="K145" s="317">
        <v>135.45000000000002</v>
      </c>
      <c r="L145" s="304">
        <v>131.65</v>
      </c>
      <c r="M145" s="304">
        <v>128.5</v>
      </c>
      <c r="N145" s="319">
        <v>121327800</v>
      </c>
      <c r="O145" s="320">
        <v>4.1735427202555228E-2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650</v>
      </c>
      <c r="E146" s="316">
        <v>650.86666666666667</v>
      </c>
      <c r="F146" s="317">
        <v>642.7833333333333</v>
      </c>
      <c r="G146" s="317">
        <v>635.56666666666661</v>
      </c>
      <c r="H146" s="317">
        <v>627.48333333333323</v>
      </c>
      <c r="I146" s="317">
        <v>658.08333333333337</v>
      </c>
      <c r="J146" s="317">
        <v>666.16666666666663</v>
      </c>
      <c r="K146" s="317">
        <v>673.38333333333344</v>
      </c>
      <c r="L146" s="304">
        <v>658.95</v>
      </c>
      <c r="M146" s="304">
        <v>643.65</v>
      </c>
      <c r="N146" s="319">
        <v>2092000</v>
      </c>
      <c r="O146" s="320">
        <v>-7.8007933010136629E-2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285.3</v>
      </c>
      <c r="E147" s="316">
        <v>284.68333333333334</v>
      </c>
      <c r="F147" s="317">
        <v>282.26666666666665</v>
      </c>
      <c r="G147" s="317">
        <v>279.23333333333329</v>
      </c>
      <c r="H147" s="317">
        <v>276.81666666666661</v>
      </c>
      <c r="I147" s="317">
        <v>287.7166666666667</v>
      </c>
      <c r="J147" s="317">
        <v>290.13333333333333</v>
      </c>
      <c r="K147" s="317">
        <v>293.16666666666674</v>
      </c>
      <c r="L147" s="304">
        <v>287.10000000000002</v>
      </c>
      <c r="M147" s="304">
        <v>281.64999999999998</v>
      </c>
      <c r="N147" s="319">
        <v>25510400</v>
      </c>
      <c r="O147" s="320">
        <v>1.5412049420455994E-2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223.1</v>
      </c>
      <c r="E148" s="316">
        <v>223.91666666666666</v>
      </c>
      <c r="F148" s="317">
        <v>218.83333333333331</v>
      </c>
      <c r="G148" s="317">
        <v>214.56666666666666</v>
      </c>
      <c r="H148" s="317">
        <v>209.48333333333332</v>
      </c>
      <c r="I148" s="317">
        <v>228.18333333333331</v>
      </c>
      <c r="J148" s="317">
        <v>233.26666666666662</v>
      </c>
      <c r="K148" s="317">
        <v>237.5333333333333</v>
      </c>
      <c r="L148" s="304">
        <v>229</v>
      </c>
      <c r="M148" s="304">
        <v>219.65</v>
      </c>
      <c r="N148" s="319">
        <v>27990000</v>
      </c>
      <c r="O148" s="320">
        <v>6.7261496225120107E-2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44085</v>
      </c>
    </row>
    <row r="7" spans="1:15">
      <c r="A7"/>
    </row>
    <row r="8" spans="1:15" ht="28.5" customHeight="1">
      <c r="A8" s="530" t="s">
        <v>16</v>
      </c>
      <c r="B8" s="531" t="s">
        <v>18</v>
      </c>
      <c r="C8" s="529" t="s">
        <v>19</v>
      </c>
      <c r="D8" s="529" t="s">
        <v>20</v>
      </c>
      <c r="E8" s="529" t="s">
        <v>21</v>
      </c>
      <c r="F8" s="529"/>
      <c r="G8" s="529"/>
      <c r="H8" s="529" t="s">
        <v>22</v>
      </c>
      <c r="I8" s="529"/>
      <c r="J8" s="529"/>
      <c r="K8" s="274"/>
      <c r="L8" s="282"/>
      <c r="M8" s="282"/>
    </row>
    <row r="9" spans="1:15" ht="36" customHeight="1">
      <c r="A9" s="525"/>
      <c r="B9" s="527"/>
      <c r="C9" s="532" t="s">
        <v>23</v>
      </c>
      <c r="D9" s="53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11449.25</v>
      </c>
      <c r="D10" s="303">
        <v>11413.566666666666</v>
      </c>
      <c r="E10" s="303">
        <v>11363.083333333332</v>
      </c>
      <c r="F10" s="303">
        <v>11276.916666666666</v>
      </c>
      <c r="G10" s="303">
        <v>11226.433333333332</v>
      </c>
      <c r="H10" s="303">
        <v>11499.733333333332</v>
      </c>
      <c r="I10" s="303">
        <v>11550.216666666665</v>
      </c>
      <c r="J10" s="303">
        <v>11636.383333333331</v>
      </c>
      <c r="K10" s="302">
        <v>11464.05</v>
      </c>
      <c r="L10" s="302">
        <v>11327.4</v>
      </c>
      <c r="M10" s="307"/>
    </row>
    <row r="11" spans="1:15">
      <c r="A11" s="301">
        <v>2</v>
      </c>
      <c r="B11" s="277" t="s">
        <v>220</v>
      </c>
      <c r="C11" s="304">
        <v>22466.2</v>
      </c>
      <c r="D11" s="279">
        <v>22456.7</v>
      </c>
      <c r="E11" s="279">
        <v>22234.75</v>
      </c>
      <c r="F11" s="279">
        <v>22003.3</v>
      </c>
      <c r="G11" s="279">
        <v>21781.35</v>
      </c>
      <c r="H11" s="279">
        <v>22688.15</v>
      </c>
      <c r="I11" s="279">
        <v>22910.100000000006</v>
      </c>
      <c r="J11" s="279">
        <v>23141.550000000003</v>
      </c>
      <c r="K11" s="304">
        <v>22678.65</v>
      </c>
      <c r="L11" s="304">
        <v>22225.25</v>
      </c>
      <c r="M11" s="307"/>
    </row>
    <row r="12" spans="1:15">
      <c r="A12" s="301">
        <v>3</v>
      </c>
      <c r="B12" s="285" t="s">
        <v>221</v>
      </c>
      <c r="C12" s="304">
        <v>1419.25</v>
      </c>
      <c r="D12" s="279">
        <v>1416.1166666666668</v>
      </c>
      <c r="E12" s="279">
        <v>1406.4833333333336</v>
      </c>
      <c r="F12" s="279">
        <v>1393.7166666666667</v>
      </c>
      <c r="G12" s="279">
        <v>1384.0833333333335</v>
      </c>
      <c r="H12" s="279">
        <v>1428.8833333333337</v>
      </c>
      <c r="I12" s="279">
        <v>1438.5166666666669</v>
      </c>
      <c r="J12" s="279">
        <v>1451.2833333333338</v>
      </c>
      <c r="K12" s="304">
        <v>1425.75</v>
      </c>
      <c r="L12" s="304">
        <v>1403.35</v>
      </c>
      <c r="M12" s="307"/>
    </row>
    <row r="13" spans="1:15">
      <c r="A13" s="301">
        <v>4</v>
      </c>
      <c r="B13" s="277" t="s">
        <v>222</v>
      </c>
      <c r="C13" s="304">
        <v>3204.25</v>
      </c>
      <c r="D13" s="279">
        <v>3188.6833333333329</v>
      </c>
      <c r="E13" s="279">
        <v>3165.9166666666661</v>
      </c>
      <c r="F13" s="279">
        <v>3127.583333333333</v>
      </c>
      <c r="G13" s="279">
        <v>3104.8166666666662</v>
      </c>
      <c r="H13" s="279">
        <v>3227.016666666666</v>
      </c>
      <c r="I13" s="279">
        <v>3249.7833333333333</v>
      </c>
      <c r="J13" s="279">
        <v>3288.1166666666659</v>
      </c>
      <c r="K13" s="304">
        <v>3211.45</v>
      </c>
      <c r="L13" s="304">
        <v>3150.35</v>
      </c>
      <c r="M13" s="307"/>
    </row>
    <row r="14" spans="1:15">
      <c r="A14" s="301">
        <v>5</v>
      </c>
      <c r="B14" s="277" t="s">
        <v>223</v>
      </c>
      <c r="C14" s="304">
        <v>18395.849999999999</v>
      </c>
      <c r="D14" s="279">
        <v>18343.233333333334</v>
      </c>
      <c r="E14" s="279">
        <v>18269.716666666667</v>
      </c>
      <c r="F14" s="279">
        <v>18143.583333333332</v>
      </c>
      <c r="G14" s="279">
        <v>18070.066666666666</v>
      </c>
      <c r="H14" s="279">
        <v>18469.366666666669</v>
      </c>
      <c r="I14" s="279">
        <v>18542.883333333339</v>
      </c>
      <c r="J14" s="279">
        <v>18669.01666666667</v>
      </c>
      <c r="K14" s="304">
        <v>18416.75</v>
      </c>
      <c r="L14" s="304">
        <v>18217.099999999999</v>
      </c>
      <c r="M14" s="307"/>
    </row>
    <row r="15" spans="1:15">
      <c r="A15" s="301">
        <v>6</v>
      </c>
      <c r="B15" s="277" t="s">
        <v>224</v>
      </c>
      <c r="C15" s="304">
        <v>2473.6</v>
      </c>
      <c r="D15" s="279">
        <v>2464.6833333333329</v>
      </c>
      <c r="E15" s="279">
        <v>2450.516666666666</v>
      </c>
      <c r="F15" s="279">
        <v>2427.4333333333329</v>
      </c>
      <c r="G15" s="279">
        <v>2413.266666666666</v>
      </c>
      <c r="H15" s="279">
        <v>2487.766666666666</v>
      </c>
      <c r="I15" s="279">
        <v>2501.9333333333329</v>
      </c>
      <c r="J15" s="279">
        <v>2525.016666666666</v>
      </c>
      <c r="K15" s="304">
        <v>2478.85</v>
      </c>
      <c r="L15" s="304">
        <v>2441.6</v>
      </c>
      <c r="M15" s="307"/>
    </row>
    <row r="16" spans="1:15">
      <c r="A16" s="301">
        <v>7</v>
      </c>
      <c r="B16" s="277" t="s">
        <v>225</v>
      </c>
      <c r="C16" s="304">
        <v>4603.05</v>
      </c>
      <c r="D16" s="279">
        <v>4591.5333333333338</v>
      </c>
      <c r="E16" s="279">
        <v>4555.8666666666677</v>
      </c>
      <c r="F16" s="279">
        <v>4508.6833333333343</v>
      </c>
      <c r="G16" s="279">
        <v>4473.0166666666682</v>
      </c>
      <c r="H16" s="279">
        <v>4638.7166666666672</v>
      </c>
      <c r="I16" s="279">
        <v>4674.3833333333332</v>
      </c>
      <c r="J16" s="279">
        <v>4721.5666666666666</v>
      </c>
      <c r="K16" s="304">
        <v>4627.2</v>
      </c>
      <c r="L16" s="304">
        <v>4544.3500000000004</v>
      </c>
      <c r="M16" s="307"/>
    </row>
    <row r="17" spans="1:13">
      <c r="A17" s="301">
        <v>8</v>
      </c>
      <c r="B17" s="277" t="s">
        <v>803</v>
      </c>
      <c r="C17" s="277">
        <v>1039.5</v>
      </c>
      <c r="D17" s="279">
        <v>1037.8333333333333</v>
      </c>
      <c r="E17" s="279">
        <v>1022.6666666666665</v>
      </c>
      <c r="F17" s="279">
        <v>1005.8333333333333</v>
      </c>
      <c r="G17" s="279">
        <v>990.66666666666652</v>
      </c>
      <c r="H17" s="279">
        <v>1054.6666666666665</v>
      </c>
      <c r="I17" s="279">
        <v>1069.833333333333</v>
      </c>
      <c r="J17" s="279">
        <v>1086.6666666666665</v>
      </c>
      <c r="K17" s="277">
        <v>1053</v>
      </c>
      <c r="L17" s="277">
        <v>1021</v>
      </c>
      <c r="M17" s="277">
        <v>2.4173100000000001</v>
      </c>
    </row>
    <row r="18" spans="1:13">
      <c r="A18" s="301">
        <v>9</v>
      </c>
      <c r="B18" s="277" t="s">
        <v>295</v>
      </c>
      <c r="C18" s="277">
        <v>16526.099999999999</v>
      </c>
      <c r="D18" s="279">
        <v>16595.850000000002</v>
      </c>
      <c r="E18" s="279">
        <v>16410.250000000004</v>
      </c>
      <c r="F18" s="279">
        <v>16294.400000000001</v>
      </c>
      <c r="G18" s="279">
        <v>16108.800000000003</v>
      </c>
      <c r="H18" s="279">
        <v>16711.700000000004</v>
      </c>
      <c r="I18" s="279">
        <v>16897.300000000003</v>
      </c>
      <c r="J18" s="279">
        <v>17013.150000000005</v>
      </c>
      <c r="K18" s="277">
        <v>16781.45</v>
      </c>
      <c r="L18" s="277">
        <v>16480</v>
      </c>
      <c r="M18" s="277">
        <v>5.6759999999999998E-2</v>
      </c>
    </row>
    <row r="19" spans="1:13">
      <c r="A19" s="301">
        <v>10</v>
      </c>
      <c r="B19" s="277" t="s">
        <v>227</v>
      </c>
      <c r="C19" s="277">
        <v>71.3</v>
      </c>
      <c r="D19" s="279">
        <v>70.88333333333334</v>
      </c>
      <c r="E19" s="279">
        <v>69.51666666666668</v>
      </c>
      <c r="F19" s="279">
        <v>67.733333333333334</v>
      </c>
      <c r="G19" s="279">
        <v>66.366666666666674</v>
      </c>
      <c r="H19" s="279">
        <v>72.666666666666686</v>
      </c>
      <c r="I19" s="279">
        <v>74.033333333333331</v>
      </c>
      <c r="J19" s="279">
        <v>75.816666666666691</v>
      </c>
      <c r="K19" s="277">
        <v>72.25</v>
      </c>
      <c r="L19" s="277">
        <v>69.099999999999994</v>
      </c>
      <c r="M19" s="277">
        <v>35.29674</v>
      </c>
    </row>
    <row r="20" spans="1:13">
      <c r="A20" s="301">
        <v>11</v>
      </c>
      <c r="B20" s="277" t="s">
        <v>228</v>
      </c>
      <c r="C20" s="277">
        <v>132.25</v>
      </c>
      <c r="D20" s="279">
        <v>132.5</v>
      </c>
      <c r="E20" s="279">
        <v>130</v>
      </c>
      <c r="F20" s="279">
        <v>127.75</v>
      </c>
      <c r="G20" s="279">
        <v>125.25</v>
      </c>
      <c r="H20" s="279">
        <v>134.75</v>
      </c>
      <c r="I20" s="279">
        <v>137.25</v>
      </c>
      <c r="J20" s="279">
        <v>139.5</v>
      </c>
      <c r="K20" s="277">
        <v>135</v>
      </c>
      <c r="L20" s="277">
        <v>130.25</v>
      </c>
      <c r="M20" s="277">
        <v>11.557180000000001</v>
      </c>
    </row>
    <row r="21" spans="1:13">
      <c r="A21" s="301">
        <v>12</v>
      </c>
      <c r="B21" s="277" t="s">
        <v>38</v>
      </c>
      <c r="C21" s="277">
        <v>1343.25</v>
      </c>
      <c r="D21" s="279">
        <v>1335.2166666666667</v>
      </c>
      <c r="E21" s="279">
        <v>1315.0333333333333</v>
      </c>
      <c r="F21" s="279">
        <v>1286.8166666666666</v>
      </c>
      <c r="G21" s="279">
        <v>1266.6333333333332</v>
      </c>
      <c r="H21" s="279">
        <v>1363.4333333333334</v>
      </c>
      <c r="I21" s="279">
        <v>1383.6166666666668</v>
      </c>
      <c r="J21" s="279">
        <v>1411.8333333333335</v>
      </c>
      <c r="K21" s="277">
        <v>1355.4</v>
      </c>
      <c r="L21" s="277">
        <v>1307</v>
      </c>
      <c r="M21" s="277">
        <v>6.7782200000000001</v>
      </c>
    </row>
    <row r="22" spans="1:13">
      <c r="A22" s="301">
        <v>13</v>
      </c>
      <c r="B22" s="277" t="s">
        <v>296</v>
      </c>
      <c r="C22" s="277">
        <v>208.3</v>
      </c>
      <c r="D22" s="279">
        <v>206.4666666666667</v>
      </c>
      <c r="E22" s="279">
        <v>202.03333333333339</v>
      </c>
      <c r="F22" s="279">
        <v>195.76666666666668</v>
      </c>
      <c r="G22" s="279">
        <v>191.33333333333337</v>
      </c>
      <c r="H22" s="279">
        <v>212.73333333333341</v>
      </c>
      <c r="I22" s="279">
        <v>217.16666666666669</v>
      </c>
      <c r="J22" s="279">
        <v>223.43333333333342</v>
      </c>
      <c r="K22" s="277">
        <v>210.9</v>
      </c>
      <c r="L22" s="277">
        <v>200.2</v>
      </c>
      <c r="M22" s="277">
        <v>81.045879999999997</v>
      </c>
    </row>
    <row r="23" spans="1:13">
      <c r="A23" s="301">
        <v>14</v>
      </c>
      <c r="B23" s="277" t="s">
        <v>41</v>
      </c>
      <c r="C23" s="277">
        <v>341.6</v>
      </c>
      <c r="D23" s="279">
        <v>342.38333333333338</v>
      </c>
      <c r="E23" s="279">
        <v>335.81666666666678</v>
      </c>
      <c r="F23" s="279">
        <v>330.03333333333342</v>
      </c>
      <c r="G23" s="279">
        <v>323.46666666666681</v>
      </c>
      <c r="H23" s="279">
        <v>348.16666666666674</v>
      </c>
      <c r="I23" s="279">
        <v>354.73333333333335</v>
      </c>
      <c r="J23" s="279">
        <v>360.51666666666671</v>
      </c>
      <c r="K23" s="277">
        <v>348.95</v>
      </c>
      <c r="L23" s="277">
        <v>336.6</v>
      </c>
      <c r="M23" s="277">
        <v>38.931260000000002</v>
      </c>
    </row>
    <row r="24" spans="1:13">
      <c r="A24" s="301">
        <v>15</v>
      </c>
      <c r="B24" s="277" t="s">
        <v>43</v>
      </c>
      <c r="C24" s="277">
        <v>37.65</v>
      </c>
      <c r="D24" s="279">
        <v>37.68333333333333</v>
      </c>
      <c r="E24" s="279">
        <v>37.216666666666661</v>
      </c>
      <c r="F24" s="279">
        <v>36.783333333333331</v>
      </c>
      <c r="G24" s="279">
        <v>36.316666666666663</v>
      </c>
      <c r="H24" s="279">
        <v>38.11666666666666</v>
      </c>
      <c r="I24" s="279">
        <v>38.583333333333329</v>
      </c>
      <c r="J24" s="279">
        <v>39.016666666666659</v>
      </c>
      <c r="K24" s="277">
        <v>38.15</v>
      </c>
      <c r="L24" s="277">
        <v>37.25</v>
      </c>
      <c r="M24" s="277">
        <v>33.189459999999997</v>
      </c>
    </row>
    <row r="25" spans="1:13">
      <c r="A25" s="301">
        <v>16</v>
      </c>
      <c r="B25" s="277" t="s">
        <v>298</v>
      </c>
      <c r="C25" s="277">
        <v>272.10000000000002</v>
      </c>
      <c r="D25" s="279">
        <v>272.05</v>
      </c>
      <c r="E25" s="279">
        <v>265.05</v>
      </c>
      <c r="F25" s="279">
        <v>258</v>
      </c>
      <c r="G25" s="279">
        <v>251</v>
      </c>
      <c r="H25" s="279">
        <v>279.10000000000002</v>
      </c>
      <c r="I25" s="279">
        <v>286.10000000000002</v>
      </c>
      <c r="J25" s="279">
        <v>293.15000000000003</v>
      </c>
      <c r="K25" s="277">
        <v>279.05</v>
      </c>
      <c r="L25" s="277">
        <v>265</v>
      </c>
      <c r="M25" s="277">
        <v>9.2190300000000001</v>
      </c>
    </row>
    <row r="26" spans="1:13">
      <c r="A26" s="301">
        <v>17</v>
      </c>
      <c r="B26" s="277" t="s">
        <v>229</v>
      </c>
      <c r="C26" s="277">
        <v>1509</v>
      </c>
      <c r="D26" s="279">
        <v>1515.6666666666667</v>
      </c>
      <c r="E26" s="279">
        <v>1493.3333333333335</v>
      </c>
      <c r="F26" s="279">
        <v>1477.6666666666667</v>
      </c>
      <c r="G26" s="279">
        <v>1455.3333333333335</v>
      </c>
      <c r="H26" s="279">
        <v>1531.3333333333335</v>
      </c>
      <c r="I26" s="279">
        <v>1553.666666666667</v>
      </c>
      <c r="J26" s="279">
        <v>1569.3333333333335</v>
      </c>
      <c r="K26" s="277">
        <v>1538</v>
      </c>
      <c r="L26" s="277">
        <v>1500</v>
      </c>
      <c r="M26" s="277">
        <v>0.97624</v>
      </c>
    </row>
    <row r="27" spans="1:13">
      <c r="A27" s="301">
        <v>18</v>
      </c>
      <c r="B27" s="277" t="s">
        <v>230</v>
      </c>
      <c r="C27" s="277">
        <v>2923.6</v>
      </c>
      <c r="D27" s="279">
        <v>2907.7833333333333</v>
      </c>
      <c r="E27" s="279">
        <v>2868.2166666666667</v>
      </c>
      <c r="F27" s="279">
        <v>2812.8333333333335</v>
      </c>
      <c r="G27" s="279">
        <v>2773.2666666666669</v>
      </c>
      <c r="H27" s="279">
        <v>2963.1666666666665</v>
      </c>
      <c r="I27" s="279">
        <v>3002.7333333333331</v>
      </c>
      <c r="J27" s="279">
        <v>3058.1166666666663</v>
      </c>
      <c r="K27" s="277">
        <v>2947.35</v>
      </c>
      <c r="L27" s="277">
        <v>2852.4</v>
      </c>
      <c r="M27" s="277">
        <v>2.1299600000000001</v>
      </c>
    </row>
    <row r="28" spans="1:13">
      <c r="A28" s="301">
        <v>19</v>
      </c>
      <c r="B28" s="277" t="s">
        <v>45</v>
      </c>
      <c r="C28" s="277">
        <v>741.5</v>
      </c>
      <c r="D28" s="279">
        <v>739.1</v>
      </c>
      <c r="E28" s="279">
        <v>730.7</v>
      </c>
      <c r="F28" s="279">
        <v>719.9</v>
      </c>
      <c r="G28" s="279">
        <v>711.5</v>
      </c>
      <c r="H28" s="279">
        <v>749.90000000000009</v>
      </c>
      <c r="I28" s="279">
        <v>758.3</v>
      </c>
      <c r="J28" s="279">
        <v>769.10000000000014</v>
      </c>
      <c r="K28" s="277">
        <v>747.5</v>
      </c>
      <c r="L28" s="277">
        <v>728.3</v>
      </c>
      <c r="M28" s="277">
        <v>4.7412099999999997</v>
      </c>
    </row>
    <row r="29" spans="1:13">
      <c r="A29" s="301">
        <v>20</v>
      </c>
      <c r="B29" s="277" t="s">
        <v>46</v>
      </c>
      <c r="C29" s="277">
        <v>212.95</v>
      </c>
      <c r="D29" s="279">
        <v>211.56666666666669</v>
      </c>
      <c r="E29" s="279">
        <v>208.68333333333339</v>
      </c>
      <c r="F29" s="279">
        <v>204.41666666666671</v>
      </c>
      <c r="G29" s="279">
        <v>201.53333333333342</v>
      </c>
      <c r="H29" s="279">
        <v>215.83333333333337</v>
      </c>
      <c r="I29" s="279">
        <v>218.71666666666664</v>
      </c>
      <c r="J29" s="279">
        <v>222.98333333333335</v>
      </c>
      <c r="K29" s="277">
        <v>214.45</v>
      </c>
      <c r="L29" s="277">
        <v>207.3</v>
      </c>
      <c r="M29" s="277">
        <v>25.91779</v>
      </c>
    </row>
    <row r="30" spans="1:13">
      <c r="A30" s="301">
        <v>21</v>
      </c>
      <c r="B30" s="277" t="s">
        <v>47</v>
      </c>
      <c r="C30" s="277">
        <v>1608.9</v>
      </c>
      <c r="D30" s="279">
        <v>1602.9833333333333</v>
      </c>
      <c r="E30" s="279">
        <v>1590.9666666666667</v>
      </c>
      <c r="F30" s="279">
        <v>1573.0333333333333</v>
      </c>
      <c r="G30" s="279">
        <v>1561.0166666666667</v>
      </c>
      <c r="H30" s="279">
        <v>1620.9166666666667</v>
      </c>
      <c r="I30" s="279">
        <v>1632.9333333333336</v>
      </c>
      <c r="J30" s="279">
        <v>1650.8666666666668</v>
      </c>
      <c r="K30" s="277">
        <v>1615</v>
      </c>
      <c r="L30" s="277">
        <v>1585.05</v>
      </c>
      <c r="M30" s="277">
        <v>9.3689800000000005</v>
      </c>
    </row>
    <row r="31" spans="1:13">
      <c r="A31" s="301">
        <v>22</v>
      </c>
      <c r="B31" s="277" t="s">
        <v>48</v>
      </c>
      <c r="C31" s="277">
        <v>116.25</v>
      </c>
      <c r="D31" s="279">
        <v>115.66666666666667</v>
      </c>
      <c r="E31" s="279">
        <v>113.88333333333334</v>
      </c>
      <c r="F31" s="279">
        <v>111.51666666666667</v>
      </c>
      <c r="G31" s="279">
        <v>109.73333333333333</v>
      </c>
      <c r="H31" s="279">
        <v>118.03333333333335</v>
      </c>
      <c r="I31" s="279">
        <v>119.81666666666668</v>
      </c>
      <c r="J31" s="279">
        <v>122.18333333333335</v>
      </c>
      <c r="K31" s="277">
        <v>117.45</v>
      </c>
      <c r="L31" s="277">
        <v>113.3</v>
      </c>
      <c r="M31" s="277">
        <v>90.995609999999999</v>
      </c>
    </row>
    <row r="32" spans="1:13">
      <c r="A32" s="301">
        <v>23</v>
      </c>
      <c r="B32" s="277" t="s">
        <v>49</v>
      </c>
      <c r="C32" s="277">
        <v>67.75</v>
      </c>
      <c r="D32" s="279">
        <v>67.166666666666671</v>
      </c>
      <c r="E32" s="279">
        <v>65.933333333333337</v>
      </c>
      <c r="F32" s="279">
        <v>64.11666666666666</v>
      </c>
      <c r="G32" s="279">
        <v>62.883333333333326</v>
      </c>
      <c r="H32" s="279">
        <v>68.983333333333348</v>
      </c>
      <c r="I32" s="279">
        <v>70.216666666666669</v>
      </c>
      <c r="J32" s="279">
        <v>72.03333333333336</v>
      </c>
      <c r="K32" s="277">
        <v>68.400000000000006</v>
      </c>
      <c r="L32" s="277">
        <v>65.349999999999994</v>
      </c>
      <c r="M32" s="277">
        <v>306.28662000000003</v>
      </c>
    </row>
    <row r="33" spans="1:13">
      <c r="A33" s="301">
        <v>24</v>
      </c>
      <c r="B33" s="277" t="s">
        <v>51</v>
      </c>
      <c r="C33" s="277">
        <v>2056.5500000000002</v>
      </c>
      <c r="D33" s="279">
        <v>2035.75</v>
      </c>
      <c r="E33" s="279">
        <v>2001.8000000000002</v>
      </c>
      <c r="F33" s="279">
        <v>1947.0500000000002</v>
      </c>
      <c r="G33" s="279">
        <v>1913.1000000000004</v>
      </c>
      <c r="H33" s="279">
        <v>2090.5</v>
      </c>
      <c r="I33" s="279">
        <v>2124.4499999999998</v>
      </c>
      <c r="J33" s="279">
        <v>2179.1999999999998</v>
      </c>
      <c r="K33" s="277">
        <v>2069.6999999999998</v>
      </c>
      <c r="L33" s="277">
        <v>1981</v>
      </c>
      <c r="M33" s="277">
        <v>50.812539999999998</v>
      </c>
    </row>
    <row r="34" spans="1:13">
      <c r="A34" s="301">
        <v>25</v>
      </c>
      <c r="B34" s="277" t="s">
        <v>226</v>
      </c>
      <c r="C34" s="277">
        <v>657.85</v>
      </c>
      <c r="D34" s="279">
        <v>655.36666666666667</v>
      </c>
      <c r="E34" s="279">
        <v>644.98333333333335</v>
      </c>
      <c r="F34" s="279">
        <v>632.11666666666667</v>
      </c>
      <c r="G34" s="279">
        <v>621.73333333333335</v>
      </c>
      <c r="H34" s="279">
        <v>668.23333333333335</v>
      </c>
      <c r="I34" s="279">
        <v>678.61666666666679</v>
      </c>
      <c r="J34" s="279">
        <v>691.48333333333335</v>
      </c>
      <c r="K34" s="277">
        <v>665.75</v>
      </c>
      <c r="L34" s="277">
        <v>642.5</v>
      </c>
      <c r="M34" s="277">
        <v>2.34728</v>
      </c>
    </row>
    <row r="35" spans="1:13">
      <c r="A35" s="301">
        <v>26</v>
      </c>
      <c r="B35" s="277" t="s">
        <v>53</v>
      </c>
      <c r="C35" s="277">
        <v>802.75</v>
      </c>
      <c r="D35" s="279">
        <v>805.44999999999993</v>
      </c>
      <c r="E35" s="279">
        <v>791.94999999999982</v>
      </c>
      <c r="F35" s="279">
        <v>781.14999999999986</v>
      </c>
      <c r="G35" s="279">
        <v>767.64999999999975</v>
      </c>
      <c r="H35" s="279">
        <v>816.24999999999989</v>
      </c>
      <c r="I35" s="279">
        <v>829.75000000000011</v>
      </c>
      <c r="J35" s="279">
        <v>840.55</v>
      </c>
      <c r="K35" s="277">
        <v>818.95</v>
      </c>
      <c r="L35" s="277">
        <v>794.65</v>
      </c>
      <c r="M35" s="277">
        <v>34.819360000000003</v>
      </c>
    </row>
    <row r="36" spans="1:13">
      <c r="A36" s="301">
        <v>27</v>
      </c>
      <c r="B36" s="277" t="s">
        <v>55</v>
      </c>
      <c r="C36" s="277">
        <v>446.85</v>
      </c>
      <c r="D36" s="279">
        <v>442.09999999999997</v>
      </c>
      <c r="E36" s="279">
        <v>435.49999999999994</v>
      </c>
      <c r="F36" s="279">
        <v>424.15</v>
      </c>
      <c r="G36" s="279">
        <v>417.54999999999995</v>
      </c>
      <c r="H36" s="279">
        <v>453.44999999999993</v>
      </c>
      <c r="I36" s="279">
        <v>460.04999999999995</v>
      </c>
      <c r="J36" s="279">
        <v>471.39999999999992</v>
      </c>
      <c r="K36" s="277">
        <v>448.7</v>
      </c>
      <c r="L36" s="277">
        <v>430.75</v>
      </c>
      <c r="M36" s="277">
        <v>344.35021999999998</v>
      </c>
    </row>
    <row r="37" spans="1:13">
      <c r="A37" s="301">
        <v>28</v>
      </c>
      <c r="B37" s="277" t="s">
        <v>56</v>
      </c>
      <c r="C37" s="277">
        <v>2914.7</v>
      </c>
      <c r="D37" s="279">
        <v>2903.5166666666664</v>
      </c>
      <c r="E37" s="279">
        <v>2882.6833333333329</v>
      </c>
      <c r="F37" s="279">
        <v>2850.6666666666665</v>
      </c>
      <c r="G37" s="279">
        <v>2829.833333333333</v>
      </c>
      <c r="H37" s="279">
        <v>2935.5333333333328</v>
      </c>
      <c r="I37" s="279">
        <v>2956.3666666666668</v>
      </c>
      <c r="J37" s="279">
        <v>2988.3833333333328</v>
      </c>
      <c r="K37" s="277">
        <v>2924.35</v>
      </c>
      <c r="L37" s="277">
        <v>2871.5</v>
      </c>
      <c r="M37" s="277">
        <v>6.8607100000000001</v>
      </c>
    </row>
    <row r="38" spans="1:13">
      <c r="A38" s="301">
        <v>29</v>
      </c>
      <c r="B38" s="277" t="s">
        <v>58</v>
      </c>
      <c r="C38" s="277">
        <v>6129.25</v>
      </c>
      <c r="D38" s="279">
        <v>6121.3666666666659</v>
      </c>
      <c r="E38" s="279">
        <v>6050.7333333333318</v>
      </c>
      <c r="F38" s="279">
        <v>5972.2166666666662</v>
      </c>
      <c r="G38" s="279">
        <v>5901.5833333333321</v>
      </c>
      <c r="H38" s="279">
        <v>6199.8833333333314</v>
      </c>
      <c r="I38" s="279">
        <v>6270.5166666666646</v>
      </c>
      <c r="J38" s="279">
        <v>6349.033333333331</v>
      </c>
      <c r="K38" s="277">
        <v>6192</v>
      </c>
      <c r="L38" s="277">
        <v>6042.85</v>
      </c>
      <c r="M38" s="277">
        <v>5.31609</v>
      </c>
    </row>
    <row r="39" spans="1:13">
      <c r="A39" s="301">
        <v>30</v>
      </c>
      <c r="B39" s="277" t="s">
        <v>232</v>
      </c>
      <c r="C39" s="277">
        <v>2472.0500000000002</v>
      </c>
      <c r="D39" s="279">
        <v>2473.1833333333334</v>
      </c>
      <c r="E39" s="279">
        <v>2441.3666666666668</v>
      </c>
      <c r="F39" s="279">
        <v>2410.6833333333334</v>
      </c>
      <c r="G39" s="279">
        <v>2378.8666666666668</v>
      </c>
      <c r="H39" s="279">
        <v>2503.8666666666668</v>
      </c>
      <c r="I39" s="279">
        <v>2535.6833333333334</v>
      </c>
      <c r="J39" s="279">
        <v>2566.3666666666668</v>
      </c>
      <c r="K39" s="277">
        <v>2505</v>
      </c>
      <c r="L39" s="277">
        <v>2442.5</v>
      </c>
      <c r="M39" s="277">
        <v>0.21648999999999999</v>
      </c>
    </row>
    <row r="40" spans="1:13">
      <c r="A40" s="301">
        <v>31</v>
      </c>
      <c r="B40" s="277" t="s">
        <v>59</v>
      </c>
      <c r="C40" s="277">
        <v>3498.7</v>
      </c>
      <c r="D40" s="279">
        <v>3480.0499999999997</v>
      </c>
      <c r="E40" s="279">
        <v>3436.6499999999996</v>
      </c>
      <c r="F40" s="279">
        <v>3374.6</v>
      </c>
      <c r="G40" s="279">
        <v>3331.2</v>
      </c>
      <c r="H40" s="279">
        <v>3542.0999999999995</v>
      </c>
      <c r="I40" s="279">
        <v>3585.5</v>
      </c>
      <c r="J40" s="279">
        <v>3647.5499999999993</v>
      </c>
      <c r="K40" s="277">
        <v>3523.45</v>
      </c>
      <c r="L40" s="277">
        <v>3418</v>
      </c>
      <c r="M40" s="277">
        <v>47.623019999999997</v>
      </c>
    </row>
    <row r="41" spans="1:13">
      <c r="A41" s="301">
        <v>32</v>
      </c>
      <c r="B41" s="277" t="s">
        <v>60</v>
      </c>
      <c r="C41" s="277">
        <v>1258.4000000000001</v>
      </c>
      <c r="D41" s="279">
        <v>1263.1499999999999</v>
      </c>
      <c r="E41" s="279">
        <v>1246.2999999999997</v>
      </c>
      <c r="F41" s="279">
        <v>1234.1999999999998</v>
      </c>
      <c r="G41" s="279">
        <v>1217.3499999999997</v>
      </c>
      <c r="H41" s="279">
        <v>1275.2499999999998</v>
      </c>
      <c r="I41" s="279">
        <v>1292.0999999999997</v>
      </c>
      <c r="J41" s="279">
        <v>1304.1999999999998</v>
      </c>
      <c r="K41" s="277">
        <v>1280</v>
      </c>
      <c r="L41" s="277">
        <v>1251.05</v>
      </c>
      <c r="M41" s="277">
        <v>3.9159099999999998</v>
      </c>
    </row>
    <row r="42" spans="1:13">
      <c r="A42" s="301">
        <v>33</v>
      </c>
      <c r="B42" s="277" t="s">
        <v>233</v>
      </c>
      <c r="C42" s="277">
        <v>307.05</v>
      </c>
      <c r="D42" s="279">
        <v>305.16666666666669</v>
      </c>
      <c r="E42" s="279">
        <v>300.88333333333338</v>
      </c>
      <c r="F42" s="279">
        <v>294.7166666666667</v>
      </c>
      <c r="G42" s="279">
        <v>290.43333333333339</v>
      </c>
      <c r="H42" s="279">
        <v>311.33333333333337</v>
      </c>
      <c r="I42" s="279">
        <v>315.61666666666667</v>
      </c>
      <c r="J42" s="279">
        <v>321.78333333333336</v>
      </c>
      <c r="K42" s="277">
        <v>309.45</v>
      </c>
      <c r="L42" s="277">
        <v>299</v>
      </c>
      <c r="M42" s="277">
        <v>84.801990000000004</v>
      </c>
    </row>
    <row r="43" spans="1:13">
      <c r="A43" s="301">
        <v>34</v>
      </c>
      <c r="B43" s="277" t="s">
        <v>61</v>
      </c>
      <c r="C43" s="277">
        <v>45.6</v>
      </c>
      <c r="D43" s="279">
        <v>45.333333333333336</v>
      </c>
      <c r="E43" s="279">
        <v>44.866666666666674</v>
      </c>
      <c r="F43" s="279">
        <v>44.13333333333334</v>
      </c>
      <c r="G43" s="279">
        <v>43.666666666666679</v>
      </c>
      <c r="H43" s="279">
        <v>46.06666666666667</v>
      </c>
      <c r="I43" s="279">
        <v>46.533333333333324</v>
      </c>
      <c r="J43" s="279">
        <v>47.266666666666666</v>
      </c>
      <c r="K43" s="277">
        <v>45.8</v>
      </c>
      <c r="L43" s="277">
        <v>44.6</v>
      </c>
      <c r="M43" s="277">
        <v>175.29918000000001</v>
      </c>
    </row>
    <row r="44" spans="1:13">
      <c r="A44" s="301">
        <v>35</v>
      </c>
      <c r="B44" s="277" t="s">
        <v>62</v>
      </c>
      <c r="C44" s="277">
        <v>48.9</v>
      </c>
      <c r="D44" s="279">
        <v>48.033333333333339</v>
      </c>
      <c r="E44" s="279">
        <v>46.566666666666677</v>
      </c>
      <c r="F44" s="279">
        <v>44.233333333333341</v>
      </c>
      <c r="G44" s="279">
        <v>42.76666666666668</v>
      </c>
      <c r="H44" s="279">
        <v>50.366666666666674</v>
      </c>
      <c r="I44" s="279">
        <v>51.833333333333329</v>
      </c>
      <c r="J44" s="279">
        <v>54.166666666666671</v>
      </c>
      <c r="K44" s="277">
        <v>49.5</v>
      </c>
      <c r="L44" s="277">
        <v>45.7</v>
      </c>
      <c r="M44" s="277">
        <v>45.625920000000001</v>
      </c>
    </row>
    <row r="45" spans="1:13">
      <c r="A45" s="301">
        <v>36</v>
      </c>
      <c r="B45" s="277" t="s">
        <v>63</v>
      </c>
      <c r="C45" s="277">
        <v>1265.1500000000001</v>
      </c>
      <c r="D45" s="279">
        <v>1275.8166666666666</v>
      </c>
      <c r="E45" s="279">
        <v>1246.7833333333333</v>
      </c>
      <c r="F45" s="279">
        <v>1228.4166666666667</v>
      </c>
      <c r="G45" s="279">
        <v>1199.3833333333334</v>
      </c>
      <c r="H45" s="279">
        <v>1294.1833333333332</v>
      </c>
      <c r="I45" s="279">
        <v>1323.2166666666665</v>
      </c>
      <c r="J45" s="279">
        <v>1341.583333333333</v>
      </c>
      <c r="K45" s="277">
        <v>1304.8499999999999</v>
      </c>
      <c r="L45" s="277">
        <v>1257.45</v>
      </c>
      <c r="M45" s="277">
        <v>9.6368600000000004</v>
      </c>
    </row>
    <row r="46" spans="1:13">
      <c r="A46" s="301">
        <v>37</v>
      </c>
      <c r="B46" s="277" t="s">
        <v>234</v>
      </c>
      <c r="C46" s="277">
        <v>1343.15</v>
      </c>
      <c r="D46" s="279">
        <v>1347.3000000000002</v>
      </c>
      <c r="E46" s="279">
        <v>1329.1500000000003</v>
      </c>
      <c r="F46" s="279">
        <v>1315.15</v>
      </c>
      <c r="G46" s="279">
        <v>1297.0000000000002</v>
      </c>
      <c r="H46" s="279">
        <v>1361.3000000000004</v>
      </c>
      <c r="I46" s="279">
        <v>1379.45</v>
      </c>
      <c r="J46" s="279">
        <v>1393.4500000000005</v>
      </c>
      <c r="K46" s="277">
        <v>1365.45</v>
      </c>
      <c r="L46" s="277">
        <v>1333.3</v>
      </c>
      <c r="M46" s="277">
        <v>0.76170000000000004</v>
      </c>
    </row>
    <row r="47" spans="1:13">
      <c r="A47" s="301">
        <v>38</v>
      </c>
      <c r="B47" s="277" t="s">
        <v>65</v>
      </c>
      <c r="C47" s="277">
        <v>101.6</v>
      </c>
      <c r="D47" s="279">
        <v>101.10000000000001</v>
      </c>
      <c r="E47" s="279">
        <v>99.500000000000014</v>
      </c>
      <c r="F47" s="279">
        <v>97.4</v>
      </c>
      <c r="G47" s="279">
        <v>95.800000000000011</v>
      </c>
      <c r="H47" s="279">
        <v>103.20000000000002</v>
      </c>
      <c r="I47" s="279">
        <v>104.80000000000001</v>
      </c>
      <c r="J47" s="279">
        <v>106.90000000000002</v>
      </c>
      <c r="K47" s="277">
        <v>102.7</v>
      </c>
      <c r="L47" s="277">
        <v>99</v>
      </c>
      <c r="M47" s="277">
        <v>79.027140000000003</v>
      </c>
    </row>
    <row r="48" spans="1:13">
      <c r="A48" s="301">
        <v>39</v>
      </c>
      <c r="B48" s="277" t="s">
        <v>66</v>
      </c>
      <c r="C48" s="277">
        <v>574.54999999999995</v>
      </c>
      <c r="D48" s="279">
        <v>571.25</v>
      </c>
      <c r="E48" s="279">
        <v>565.5</v>
      </c>
      <c r="F48" s="279">
        <v>556.45000000000005</v>
      </c>
      <c r="G48" s="279">
        <v>550.70000000000005</v>
      </c>
      <c r="H48" s="279">
        <v>580.29999999999995</v>
      </c>
      <c r="I48" s="279">
        <v>586.04999999999995</v>
      </c>
      <c r="J48" s="279">
        <v>595.09999999999991</v>
      </c>
      <c r="K48" s="277">
        <v>577</v>
      </c>
      <c r="L48" s="277">
        <v>562.20000000000005</v>
      </c>
      <c r="M48" s="277">
        <v>30.009920000000001</v>
      </c>
    </row>
    <row r="49" spans="1:13">
      <c r="A49" s="301">
        <v>40</v>
      </c>
      <c r="B49" s="277" t="s">
        <v>67</v>
      </c>
      <c r="C49" s="277">
        <v>461.45</v>
      </c>
      <c r="D49" s="279">
        <v>462.60000000000008</v>
      </c>
      <c r="E49" s="279">
        <v>453.20000000000016</v>
      </c>
      <c r="F49" s="279">
        <v>444.9500000000001</v>
      </c>
      <c r="G49" s="279">
        <v>435.55000000000018</v>
      </c>
      <c r="H49" s="279">
        <v>470.85000000000014</v>
      </c>
      <c r="I49" s="279">
        <v>480.25000000000011</v>
      </c>
      <c r="J49" s="279">
        <v>488.50000000000011</v>
      </c>
      <c r="K49" s="277">
        <v>472</v>
      </c>
      <c r="L49" s="277">
        <v>454.35</v>
      </c>
      <c r="M49" s="277">
        <v>22.707979999999999</v>
      </c>
    </row>
    <row r="50" spans="1:13">
      <c r="A50" s="301">
        <v>41</v>
      </c>
      <c r="B50" s="277" t="s">
        <v>69</v>
      </c>
      <c r="C50" s="277">
        <v>497.35</v>
      </c>
      <c r="D50" s="279">
        <v>498.84999999999997</v>
      </c>
      <c r="E50" s="279">
        <v>489.69999999999993</v>
      </c>
      <c r="F50" s="279">
        <v>482.04999999999995</v>
      </c>
      <c r="G50" s="279">
        <v>472.89999999999992</v>
      </c>
      <c r="H50" s="279">
        <v>506.49999999999994</v>
      </c>
      <c r="I50" s="279">
        <v>515.64999999999986</v>
      </c>
      <c r="J50" s="279">
        <v>523.29999999999995</v>
      </c>
      <c r="K50" s="277">
        <v>508</v>
      </c>
      <c r="L50" s="277">
        <v>491.2</v>
      </c>
      <c r="M50" s="277">
        <v>210.05767</v>
      </c>
    </row>
    <row r="51" spans="1:13">
      <c r="A51" s="301">
        <v>42</v>
      </c>
      <c r="B51" s="277" t="s">
        <v>70</v>
      </c>
      <c r="C51" s="277">
        <v>37.049999999999997</v>
      </c>
      <c r="D51" s="279">
        <v>36.9</v>
      </c>
      <c r="E51" s="279">
        <v>36.5</v>
      </c>
      <c r="F51" s="279">
        <v>35.950000000000003</v>
      </c>
      <c r="G51" s="279">
        <v>35.550000000000004</v>
      </c>
      <c r="H51" s="279">
        <v>37.449999999999996</v>
      </c>
      <c r="I51" s="279">
        <v>37.849999999999987</v>
      </c>
      <c r="J51" s="279">
        <v>38.399999999999991</v>
      </c>
      <c r="K51" s="277">
        <v>37.299999999999997</v>
      </c>
      <c r="L51" s="277">
        <v>36.35</v>
      </c>
      <c r="M51" s="277">
        <v>183.27538999999999</v>
      </c>
    </row>
    <row r="52" spans="1:13">
      <c r="A52" s="301">
        <v>43</v>
      </c>
      <c r="B52" s="277" t="s">
        <v>71</v>
      </c>
      <c r="C52" s="277">
        <v>430.65</v>
      </c>
      <c r="D52" s="279">
        <v>429.84999999999997</v>
      </c>
      <c r="E52" s="279">
        <v>425.79999999999995</v>
      </c>
      <c r="F52" s="279">
        <v>420.95</v>
      </c>
      <c r="G52" s="279">
        <v>416.9</v>
      </c>
      <c r="H52" s="279">
        <v>434.69999999999993</v>
      </c>
      <c r="I52" s="279">
        <v>438.75</v>
      </c>
      <c r="J52" s="279">
        <v>443.59999999999991</v>
      </c>
      <c r="K52" s="277">
        <v>433.9</v>
      </c>
      <c r="L52" s="277">
        <v>425</v>
      </c>
      <c r="M52" s="277">
        <v>39.752870000000001</v>
      </c>
    </row>
    <row r="53" spans="1:13">
      <c r="A53" s="301">
        <v>44</v>
      </c>
      <c r="B53" s="277" t="s">
        <v>72</v>
      </c>
      <c r="C53" s="277">
        <v>12951.2</v>
      </c>
      <c r="D53" s="279">
        <v>12897.133333333333</v>
      </c>
      <c r="E53" s="279">
        <v>12770.066666666666</v>
      </c>
      <c r="F53" s="279">
        <v>12588.933333333332</v>
      </c>
      <c r="G53" s="279">
        <v>12461.866666666665</v>
      </c>
      <c r="H53" s="279">
        <v>13078.266666666666</v>
      </c>
      <c r="I53" s="279">
        <v>13205.333333333336</v>
      </c>
      <c r="J53" s="279">
        <v>13386.466666666667</v>
      </c>
      <c r="K53" s="277">
        <v>13024.2</v>
      </c>
      <c r="L53" s="277">
        <v>12716</v>
      </c>
      <c r="M53" s="277">
        <v>0.54847000000000001</v>
      </c>
    </row>
    <row r="54" spans="1:13">
      <c r="A54" s="301">
        <v>45</v>
      </c>
      <c r="B54" s="277" t="s">
        <v>74</v>
      </c>
      <c r="C54" s="277">
        <v>430.3</v>
      </c>
      <c r="D54" s="279">
        <v>423.09999999999997</v>
      </c>
      <c r="E54" s="279">
        <v>412.69999999999993</v>
      </c>
      <c r="F54" s="279">
        <v>395.09999999999997</v>
      </c>
      <c r="G54" s="279">
        <v>384.69999999999993</v>
      </c>
      <c r="H54" s="279">
        <v>440.69999999999993</v>
      </c>
      <c r="I54" s="279">
        <v>451.09999999999991</v>
      </c>
      <c r="J54" s="279">
        <v>468.69999999999993</v>
      </c>
      <c r="K54" s="277">
        <v>433.5</v>
      </c>
      <c r="L54" s="277">
        <v>405.5</v>
      </c>
      <c r="M54" s="277">
        <v>254.17581999999999</v>
      </c>
    </row>
    <row r="55" spans="1:13">
      <c r="A55" s="301">
        <v>46</v>
      </c>
      <c r="B55" s="277" t="s">
        <v>75</v>
      </c>
      <c r="C55" s="277">
        <v>3719.25</v>
      </c>
      <c r="D55" s="279">
        <v>3728.2666666666664</v>
      </c>
      <c r="E55" s="279">
        <v>3691.0333333333328</v>
      </c>
      <c r="F55" s="279">
        <v>3662.8166666666666</v>
      </c>
      <c r="G55" s="279">
        <v>3625.583333333333</v>
      </c>
      <c r="H55" s="279">
        <v>3756.4833333333327</v>
      </c>
      <c r="I55" s="279">
        <v>3793.7166666666662</v>
      </c>
      <c r="J55" s="279">
        <v>3821.9333333333325</v>
      </c>
      <c r="K55" s="277">
        <v>3765.5</v>
      </c>
      <c r="L55" s="277">
        <v>3700.05</v>
      </c>
      <c r="M55" s="277">
        <v>3.5792700000000002</v>
      </c>
    </row>
    <row r="56" spans="1:13">
      <c r="A56" s="301">
        <v>47</v>
      </c>
      <c r="B56" s="277" t="s">
        <v>76</v>
      </c>
      <c r="C56" s="277">
        <v>363.75</v>
      </c>
      <c r="D56" s="279">
        <v>366.36666666666662</v>
      </c>
      <c r="E56" s="279">
        <v>357.78333333333325</v>
      </c>
      <c r="F56" s="279">
        <v>351.81666666666661</v>
      </c>
      <c r="G56" s="279">
        <v>343.23333333333323</v>
      </c>
      <c r="H56" s="279">
        <v>372.33333333333326</v>
      </c>
      <c r="I56" s="279">
        <v>380.91666666666663</v>
      </c>
      <c r="J56" s="279">
        <v>386.88333333333327</v>
      </c>
      <c r="K56" s="277">
        <v>374.95</v>
      </c>
      <c r="L56" s="277">
        <v>360.4</v>
      </c>
      <c r="M56" s="277">
        <v>52.326160000000002</v>
      </c>
    </row>
    <row r="57" spans="1:13">
      <c r="A57" s="301">
        <v>48</v>
      </c>
      <c r="B57" s="277" t="s">
        <v>77</v>
      </c>
      <c r="C57" s="277">
        <v>100.35</v>
      </c>
      <c r="D57" s="279">
        <v>99.8</v>
      </c>
      <c r="E57" s="279">
        <v>98.699999999999989</v>
      </c>
      <c r="F57" s="279">
        <v>97.05</v>
      </c>
      <c r="G57" s="279">
        <v>95.949999999999989</v>
      </c>
      <c r="H57" s="279">
        <v>101.44999999999999</v>
      </c>
      <c r="I57" s="279">
        <v>102.54999999999998</v>
      </c>
      <c r="J57" s="279">
        <v>104.19999999999999</v>
      </c>
      <c r="K57" s="277">
        <v>100.9</v>
      </c>
      <c r="L57" s="277">
        <v>98.15</v>
      </c>
      <c r="M57" s="277">
        <v>58.118229999999997</v>
      </c>
    </row>
    <row r="58" spans="1:13">
      <c r="A58" s="301">
        <v>49</v>
      </c>
      <c r="B58" s="277" t="s">
        <v>78</v>
      </c>
      <c r="C58" s="277">
        <v>118.85</v>
      </c>
      <c r="D58" s="279">
        <v>119.25</v>
      </c>
      <c r="E58" s="279">
        <v>118</v>
      </c>
      <c r="F58" s="279">
        <v>117.15</v>
      </c>
      <c r="G58" s="279">
        <v>115.9</v>
      </c>
      <c r="H58" s="279">
        <v>120.1</v>
      </c>
      <c r="I58" s="279">
        <v>121.35</v>
      </c>
      <c r="J58" s="279">
        <v>122.19999999999999</v>
      </c>
      <c r="K58" s="277">
        <v>120.5</v>
      </c>
      <c r="L58" s="277">
        <v>118.4</v>
      </c>
      <c r="M58" s="277">
        <v>11.15936</v>
      </c>
    </row>
    <row r="59" spans="1:13">
      <c r="A59" s="301">
        <v>50</v>
      </c>
      <c r="B59" s="277" t="s">
        <v>81</v>
      </c>
      <c r="C59" s="277">
        <v>630</v>
      </c>
      <c r="D59" s="279">
        <v>628.16666666666663</v>
      </c>
      <c r="E59" s="279">
        <v>621.33333333333326</v>
      </c>
      <c r="F59" s="279">
        <v>612.66666666666663</v>
      </c>
      <c r="G59" s="279">
        <v>605.83333333333326</v>
      </c>
      <c r="H59" s="279">
        <v>636.83333333333326</v>
      </c>
      <c r="I59" s="279">
        <v>643.66666666666652</v>
      </c>
      <c r="J59" s="279">
        <v>652.33333333333326</v>
      </c>
      <c r="K59" s="277">
        <v>635</v>
      </c>
      <c r="L59" s="277">
        <v>619.5</v>
      </c>
      <c r="M59" s="277">
        <v>4.19062</v>
      </c>
    </row>
    <row r="60" spans="1:13">
      <c r="A60" s="301">
        <v>51</v>
      </c>
      <c r="B60" s="277" t="s">
        <v>82</v>
      </c>
      <c r="C60" s="277">
        <v>221.25</v>
      </c>
      <c r="D60" s="279">
        <v>221.38333333333335</v>
      </c>
      <c r="E60" s="279">
        <v>216.91666666666671</v>
      </c>
      <c r="F60" s="279">
        <v>212.58333333333337</v>
      </c>
      <c r="G60" s="279">
        <v>208.11666666666673</v>
      </c>
      <c r="H60" s="279">
        <v>225.7166666666667</v>
      </c>
      <c r="I60" s="279">
        <v>230.18333333333334</v>
      </c>
      <c r="J60" s="279">
        <v>234.51666666666668</v>
      </c>
      <c r="K60" s="277">
        <v>225.85</v>
      </c>
      <c r="L60" s="277">
        <v>217.05</v>
      </c>
      <c r="M60" s="277">
        <v>33.212110000000003</v>
      </c>
    </row>
    <row r="61" spans="1:13">
      <c r="A61" s="301">
        <v>52</v>
      </c>
      <c r="B61" s="277" t="s">
        <v>83</v>
      </c>
      <c r="C61" s="277">
        <v>726.8</v>
      </c>
      <c r="D61" s="279">
        <v>727.31666666666661</v>
      </c>
      <c r="E61" s="279">
        <v>718.73333333333323</v>
      </c>
      <c r="F61" s="279">
        <v>710.66666666666663</v>
      </c>
      <c r="G61" s="279">
        <v>702.08333333333326</v>
      </c>
      <c r="H61" s="279">
        <v>735.38333333333321</v>
      </c>
      <c r="I61" s="279">
        <v>743.9666666666667</v>
      </c>
      <c r="J61" s="279">
        <v>752.03333333333319</v>
      </c>
      <c r="K61" s="277">
        <v>735.9</v>
      </c>
      <c r="L61" s="277">
        <v>719.25</v>
      </c>
      <c r="M61" s="277">
        <v>45.711669999999998</v>
      </c>
    </row>
    <row r="62" spans="1:13">
      <c r="A62" s="301">
        <v>53</v>
      </c>
      <c r="B62" s="277" t="s">
        <v>84</v>
      </c>
      <c r="C62" s="277">
        <v>126.65</v>
      </c>
      <c r="D62" s="279">
        <v>126.81666666666668</v>
      </c>
      <c r="E62" s="279">
        <v>125.33333333333334</v>
      </c>
      <c r="F62" s="279">
        <v>124.01666666666667</v>
      </c>
      <c r="G62" s="279">
        <v>122.53333333333333</v>
      </c>
      <c r="H62" s="279">
        <v>128.13333333333335</v>
      </c>
      <c r="I62" s="279">
        <v>129.61666666666667</v>
      </c>
      <c r="J62" s="279">
        <v>130.93333333333337</v>
      </c>
      <c r="K62" s="277">
        <v>128.30000000000001</v>
      </c>
      <c r="L62" s="277">
        <v>125.5</v>
      </c>
      <c r="M62" s="277">
        <v>120.07586000000001</v>
      </c>
    </row>
    <row r="63" spans="1:13">
      <c r="A63" s="301">
        <v>54</v>
      </c>
      <c r="B63" s="277" t="s">
        <v>3643</v>
      </c>
      <c r="C63" s="277">
        <v>1911.75</v>
      </c>
      <c r="D63" s="279">
        <v>1910.9333333333334</v>
      </c>
      <c r="E63" s="279">
        <v>1888.7166666666667</v>
      </c>
      <c r="F63" s="279">
        <v>1865.6833333333334</v>
      </c>
      <c r="G63" s="279">
        <v>1843.4666666666667</v>
      </c>
      <c r="H63" s="279">
        <v>1933.9666666666667</v>
      </c>
      <c r="I63" s="279">
        <v>1956.1833333333334</v>
      </c>
      <c r="J63" s="279">
        <v>1979.2166666666667</v>
      </c>
      <c r="K63" s="277">
        <v>1933.15</v>
      </c>
      <c r="L63" s="277">
        <v>1887.9</v>
      </c>
      <c r="M63" s="277">
        <v>0.8609</v>
      </c>
    </row>
    <row r="64" spans="1:13">
      <c r="A64" s="301">
        <v>55</v>
      </c>
      <c r="B64" s="277" t="s">
        <v>85</v>
      </c>
      <c r="C64" s="277">
        <v>1397.3</v>
      </c>
      <c r="D64" s="279">
        <v>1387.1666666666667</v>
      </c>
      <c r="E64" s="279">
        <v>1370.2333333333336</v>
      </c>
      <c r="F64" s="279">
        <v>1343.1666666666667</v>
      </c>
      <c r="G64" s="279">
        <v>1326.2333333333336</v>
      </c>
      <c r="H64" s="279">
        <v>1414.2333333333336</v>
      </c>
      <c r="I64" s="279">
        <v>1431.1666666666665</v>
      </c>
      <c r="J64" s="279">
        <v>1458.2333333333336</v>
      </c>
      <c r="K64" s="277">
        <v>1404.1</v>
      </c>
      <c r="L64" s="277">
        <v>1360.1</v>
      </c>
      <c r="M64" s="277">
        <v>6.8457100000000004</v>
      </c>
    </row>
    <row r="65" spans="1:13">
      <c r="A65" s="301">
        <v>56</v>
      </c>
      <c r="B65" s="277" t="s">
        <v>86</v>
      </c>
      <c r="C65" s="277">
        <v>367.55</v>
      </c>
      <c r="D65" s="279">
        <v>369.66666666666669</v>
      </c>
      <c r="E65" s="279">
        <v>361.88333333333338</v>
      </c>
      <c r="F65" s="279">
        <v>356.2166666666667</v>
      </c>
      <c r="G65" s="279">
        <v>348.43333333333339</v>
      </c>
      <c r="H65" s="279">
        <v>375.33333333333337</v>
      </c>
      <c r="I65" s="279">
        <v>383.11666666666667</v>
      </c>
      <c r="J65" s="279">
        <v>388.78333333333336</v>
      </c>
      <c r="K65" s="277">
        <v>377.45</v>
      </c>
      <c r="L65" s="277">
        <v>364</v>
      </c>
      <c r="M65" s="277">
        <v>44.854190000000003</v>
      </c>
    </row>
    <row r="66" spans="1:13">
      <c r="A66" s="301">
        <v>57</v>
      </c>
      <c r="B66" s="277" t="s">
        <v>236</v>
      </c>
      <c r="C66" s="277">
        <v>729.05</v>
      </c>
      <c r="D66" s="279">
        <v>722.75</v>
      </c>
      <c r="E66" s="279">
        <v>712.35</v>
      </c>
      <c r="F66" s="279">
        <v>695.65</v>
      </c>
      <c r="G66" s="279">
        <v>685.25</v>
      </c>
      <c r="H66" s="279">
        <v>739.45</v>
      </c>
      <c r="I66" s="279">
        <v>749.85000000000014</v>
      </c>
      <c r="J66" s="279">
        <v>766.55000000000007</v>
      </c>
      <c r="K66" s="277">
        <v>733.15</v>
      </c>
      <c r="L66" s="277">
        <v>706.05</v>
      </c>
      <c r="M66" s="277">
        <v>3.8125599999999999</v>
      </c>
    </row>
    <row r="67" spans="1:13">
      <c r="A67" s="301">
        <v>58</v>
      </c>
      <c r="B67" s="277" t="s">
        <v>237</v>
      </c>
      <c r="C67" s="277">
        <v>250.3</v>
      </c>
      <c r="D67" s="279">
        <v>251.65</v>
      </c>
      <c r="E67" s="279">
        <v>247.65</v>
      </c>
      <c r="F67" s="279">
        <v>245</v>
      </c>
      <c r="G67" s="279">
        <v>241</v>
      </c>
      <c r="H67" s="279">
        <v>254.3</v>
      </c>
      <c r="I67" s="279">
        <v>258.3</v>
      </c>
      <c r="J67" s="279">
        <v>260.95000000000005</v>
      </c>
      <c r="K67" s="277">
        <v>255.65</v>
      </c>
      <c r="L67" s="277">
        <v>249</v>
      </c>
      <c r="M67" s="277">
        <v>2.0712799999999998</v>
      </c>
    </row>
    <row r="68" spans="1:13">
      <c r="A68" s="301">
        <v>59</v>
      </c>
      <c r="B68" s="277" t="s">
        <v>235</v>
      </c>
      <c r="C68" s="277">
        <v>133.69999999999999</v>
      </c>
      <c r="D68" s="279">
        <v>133.1</v>
      </c>
      <c r="E68" s="279">
        <v>131.69999999999999</v>
      </c>
      <c r="F68" s="279">
        <v>129.69999999999999</v>
      </c>
      <c r="G68" s="279">
        <v>128.29999999999998</v>
      </c>
      <c r="H68" s="279">
        <v>135.1</v>
      </c>
      <c r="I68" s="279">
        <v>136.50000000000003</v>
      </c>
      <c r="J68" s="279">
        <v>138.5</v>
      </c>
      <c r="K68" s="277">
        <v>134.5</v>
      </c>
      <c r="L68" s="277">
        <v>131.1</v>
      </c>
      <c r="M68" s="277">
        <v>11.818849999999999</v>
      </c>
    </row>
    <row r="69" spans="1:13">
      <c r="A69" s="301">
        <v>60</v>
      </c>
      <c r="B69" s="277" t="s">
        <v>87</v>
      </c>
      <c r="C69" s="277">
        <v>470.45</v>
      </c>
      <c r="D69" s="279">
        <v>467.11666666666662</v>
      </c>
      <c r="E69" s="279">
        <v>461.83333333333326</v>
      </c>
      <c r="F69" s="279">
        <v>453.21666666666664</v>
      </c>
      <c r="G69" s="279">
        <v>447.93333333333328</v>
      </c>
      <c r="H69" s="279">
        <v>475.73333333333323</v>
      </c>
      <c r="I69" s="279">
        <v>481.01666666666665</v>
      </c>
      <c r="J69" s="279">
        <v>489.63333333333321</v>
      </c>
      <c r="K69" s="277">
        <v>472.4</v>
      </c>
      <c r="L69" s="277">
        <v>458.5</v>
      </c>
      <c r="M69" s="277">
        <v>8.93431</v>
      </c>
    </row>
    <row r="70" spans="1:13">
      <c r="A70" s="301">
        <v>61</v>
      </c>
      <c r="B70" s="277" t="s">
        <v>88</v>
      </c>
      <c r="C70" s="277">
        <v>495.5</v>
      </c>
      <c r="D70" s="279">
        <v>494.2</v>
      </c>
      <c r="E70" s="279">
        <v>490.9</v>
      </c>
      <c r="F70" s="279">
        <v>486.3</v>
      </c>
      <c r="G70" s="279">
        <v>483</v>
      </c>
      <c r="H70" s="279">
        <v>498.79999999999995</v>
      </c>
      <c r="I70" s="279">
        <v>502.1</v>
      </c>
      <c r="J70" s="279">
        <v>506.69999999999993</v>
      </c>
      <c r="K70" s="277">
        <v>497.5</v>
      </c>
      <c r="L70" s="277">
        <v>489.6</v>
      </c>
      <c r="M70" s="277">
        <v>25.004339999999999</v>
      </c>
    </row>
    <row r="71" spans="1:13">
      <c r="A71" s="301">
        <v>62</v>
      </c>
      <c r="B71" s="277" t="s">
        <v>238</v>
      </c>
      <c r="C71" s="277">
        <v>710.5</v>
      </c>
      <c r="D71" s="279">
        <v>704.83333333333337</v>
      </c>
      <c r="E71" s="279">
        <v>694.66666666666674</v>
      </c>
      <c r="F71" s="279">
        <v>678.83333333333337</v>
      </c>
      <c r="G71" s="279">
        <v>668.66666666666674</v>
      </c>
      <c r="H71" s="279">
        <v>720.66666666666674</v>
      </c>
      <c r="I71" s="279">
        <v>730.83333333333348</v>
      </c>
      <c r="J71" s="279">
        <v>746.66666666666674</v>
      </c>
      <c r="K71" s="277">
        <v>715</v>
      </c>
      <c r="L71" s="277">
        <v>689</v>
      </c>
      <c r="M71" s="277">
        <v>2.0898599999999998</v>
      </c>
    </row>
    <row r="72" spans="1:13">
      <c r="A72" s="301">
        <v>63</v>
      </c>
      <c r="B72" s="277" t="s">
        <v>91</v>
      </c>
      <c r="C72" s="277">
        <v>3156.55</v>
      </c>
      <c r="D72" s="279">
        <v>3155.5333333333333</v>
      </c>
      <c r="E72" s="279">
        <v>3126.0666666666666</v>
      </c>
      <c r="F72" s="279">
        <v>3095.5833333333335</v>
      </c>
      <c r="G72" s="279">
        <v>3066.1166666666668</v>
      </c>
      <c r="H72" s="279">
        <v>3186.0166666666664</v>
      </c>
      <c r="I72" s="279">
        <v>3215.4833333333327</v>
      </c>
      <c r="J72" s="279">
        <v>3245.9666666666662</v>
      </c>
      <c r="K72" s="277">
        <v>3185</v>
      </c>
      <c r="L72" s="277">
        <v>3125.05</v>
      </c>
      <c r="M72" s="277">
        <v>5.0334300000000001</v>
      </c>
    </row>
    <row r="73" spans="1:13">
      <c r="A73" s="301">
        <v>64</v>
      </c>
      <c r="B73" s="277" t="s">
        <v>93</v>
      </c>
      <c r="C73" s="277">
        <v>150.19999999999999</v>
      </c>
      <c r="D73" s="279">
        <v>150.31666666666666</v>
      </c>
      <c r="E73" s="279">
        <v>147.38333333333333</v>
      </c>
      <c r="F73" s="279">
        <v>144.56666666666666</v>
      </c>
      <c r="G73" s="279">
        <v>141.63333333333333</v>
      </c>
      <c r="H73" s="279">
        <v>153.13333333333333</v>
      </c>
      <c r="I73" s="279">
        <v>156.06666666666666</v>
      </c>
      <c r="J73" s="279">
        <v>158.88333333333333</v>
      </c>
      <c r="K73" s="277">
        <v>153.25</v>
      </c>
      <c r="L73" s="277">
        <v>147.5</v>
      </c>
      <c r="M73" s="277">
        <v>97.230950000000007</v>
      </c>
    </row>
    <row r="74" spans="1:13">
      <c r="A74" s="301">
        <v>65</v>
      </c>
      <c r="B74" s="277" t="s">
        <v>231</v>
      </c>
      <c r="C74" s="277">
        <v>2237.75</v>
      </c>
      <c r="D74" s="279">
        <v>2232.5666666666666</v>
      </c>
      <c r="E74" s="279">
        <v>2220.1833333333334</v>
      </c>
      <c r="F74" s="279">
        <v>2202.6166666666668</v>
      </c>
      <c r="G74" s="279">
        <v>2190.2333333333336</v>
      </c>
      <c r="H74" s="279">
        <v>2250.1333333333332</v>
      </c>
      <c r="I74" s="279">
        <v>2262.5166666666664</v>
      </c>
      <c r="J74" s="279">
        <v>2280.083333333333</v>
      </c>
      <c r="K74" s="277">
        <v>2244.9499999999998</v>
      </c>
      <c r="L74" s="277">
        <v>2215</v>
      </c>
      <c r="M74" s="277">
        <v>3.1635399999999998</v>
      </c>
    </row>
    <row r="75" spans="1:13">
      <c r="A75" s="301">
        <v>66</v>
      </c>
      <c r="B75" s="277" t="s">
        <v>94</v>
      </c>
      <c r="C75" s="277">
        <v>4380.1499999999996</v>
      </c>
      <c r="D75" s="279">
        <v>4394.2333333333336</v>
      </c>
      <c r="E75" s="279">
        <v>4326.4666666666672</v>
      </c>
      <c r="F75" s="279">
        <v>4272.7833333333338</v>
      </c>
      <c r="G75" s="279">
        <v>4205.0166666666673</v>
      </c>
      <c r="H75" s="279">
        <v>4447.916666666667</v>
      </c>
      <c r="I75" s="279">
        <v>4515.6833333333334</v>
      </c>
      <c r="J75" s="279">
        <v>4569.3666666666668</v>
      </c>
      <c r="K75" s="277">
        <v>4462</v>
      </c>
      <c r="L75" s="277">
        <v>4340.55</v>
      </c>
      <c r="M75" s="277">
        <v>8.7116900000000008</v>
      </c>
    </row>
    <row r="76" spans="1:13">
      <c r="A76" s="301">
        <v>67</v>
      </c>
      <c r="B76" s="277" t="s">
        <v>239</v>
      </c>
      <c r="C76" s="277">
        <v>73.3</v>
      </c>
      <c r="D76" s="279">
        <v>72.95</v>
      </c>
      <c r="E76" s="279">
        <v>71.75</v>
      </c>
      <c r="F76" s="279">
        <v>70.2</v>
      </c>
      <c r="G76" s="279">
        <v>69</v>
      </c>
      <c r="H76" s="279">
        <v>74.5</v>
      </c>
      <c r="I76" s="279">
        <v>75.700000000000017</v>
      </c>
      <c r="J76" s="279">
        <v>77.25</v>
      </c>
      <c r="K76" s="277">
        <v>74.150000000000006</v>
      </c>
      <c r="L76" s="277">
        <v>71.400000000000006</v>
      </c>
      <c r="M76" s="277">
        <v>8.4516299999999998</v>
      </c>
    </row>
    <row r="77" spans="1:13">
      <c r="A77" s="301">
        <v>68</v>
      </c>
      <c r="B77" s="277" t="s">
        <v>95</v>
      </c>
      <c r="C77" s="277">
        <v>2175.6</v>
      </c>
      <c r="D77" s="279">
        <v>2175.4</v>
      </c>
      <c r="E77" s="279">
        <v>2152.8000000000002</v>
      </c>
      <c r="F77" s="279">
        <v>2130</v>
      </c>
      <c r="G77" s="279">
        <v>2107.4</v>
      </c>
      <c r="H77" s="279">
        <v>2198.2000000000003</v>
      </c>
      <c r="I77" s="279">
        <v>2220.7999999999997</v>
      </c>
      <c r="J77" s="279">
        <v>2243.6000000000004</v>
      </c>
      <c r="K77" s="277">
        <v>2198</v>
      </c>
      <c r="L77" s="277">
        <v>2152.6</v>
      </c>
      <c r="M77" s="277">
        <v>9.4826999999999995</v>
      </c>
    </row>
    <row r="78" spans="1:13">
      <c r="A78" s="301">
        <v>69</v>
      </c>
      <c r="B78" s="277" t="s">
        <v>240</v>
      </c>
      <c r="C78" s="277">
        <v>378.05</v>
      </c>
      <c r="D78" s="279">
        <v>372.68333333333339</v>
      </c>
      <c r="E78" s="279">
        <v>365.46666666666681</v>
      </c>
      <c r="F78" s="279">
        <v>352.88333333333344</v>
      </c>
      <c r="G78" s="279">
        <v>345.66666666666686</v>
      </c>
      <c r="H78" s="279">
        <v>385.26666666666677</v>
      </c>
      <c r="I78" s="279">
        <v>392.48333333333335</v>
      </c>
      <c r="J78" s="279">
        <v>405.06666666666672</v>
      </c>
      <c r="K78" s="277">
        <v>379.9</v>
      </c>
      <c r="L78" s="277">
        <v>360.1</v>
      </c>
      <c r="M78" s="277">
        <v>3.9343499999999998</v>
      </c>
    </row>
    <row r="79" spans="1:13">
      <c r="A79" s="301">
        <v>70</v>
      </c>
      <c r="B79" s="277" t="s">
        <v>241</v>
      </c>
      <c r="C79" s="277">
        <v>1078.25</v>
      </c>
      <c r="D79" s="279">
        <v>1077.2166666666665</v>
      </c>
      <c r="E79" s="279">
        <v>1061.083333333333</v>
      </c>
      <c r="F79" s="279">
        <v>1043.9166666666665</v>
      </c>
      <c r="G79" s="279">
        <v>1027.7833333333331</v>
      </c>
      <c r="H79" s="279">
        <v>1094.383333333333</v>
      </c>
      <c r="I79" s="279">
        <v>1110.5166666666667</v>
      </c>
      <c r="J79" s="279">
        <v>1127.6833333333329</v>
      </c>
      <c r="K79" s="277">
        <v>1093.3499999999999</v>
      </c>
      <c r="L79" s="277">
        <v>1060.05</v>
      </c>
      <c r="M79" s="277">
        <v>0.45735999999999999</v>
      </c>
    </row>
    <row r="80" spans="1:13">
      <c r="A80" s="301">
        <v>71</v>
      </c>
      <c r="B80" s="277" t="s">
        <v>97</v>
      </c>
      <c r="C80" s="277">
        <v>1193.45</v>
      </c>
      <c r="D80" s="279">
        <v>1194.8166666666666</v>
      </c>
      <c r="E80" s="279">
        <v>1159.6333333333332</v>
      </c>
      <c r="F80" s="279">
        <v>1125.8166666666666</v>
      </c>
      <c r="G80" s="279">
        <v>1090.6333333333332</v>
      </c>
      <c r="H80" s="279">
        <v>1228.6333333333332</v>
      </c>
      <c r="I80" s="279">
        <v>1263.8166666666666</v>
      </c>
      <c r="J80" s="279">
        <v>1297.6333333333332</v>
      </c>
      <c r="K80" s="277">
        <v>1230</v>
      </c>
      <c r="L80" s="277">
        <v>1161</v>
      </c>
      <c r="M80" s="277">
        <v>54.035229999999999</v>
      </c>
    </row>
    <row r="81" spans="1:13">
      <c r="A81" s="301">
        <v>72</v>
      </c>
      <c r="B81" s="277" t="s">
        <v>98</v>
      </c>
      <c r="C81" s="277">
        <v>156.19999999999999</v>
      </c>
      <c r="D81" s="279">
        <v>156.68333333333331</v>
      </c>
      <c r="E81" s="279">
        <v>153.91666666666663</v>
      </c>
      <c r="F81" s="279">
        <v>151.63333333333333</v>
      </c>
      <c r="G81" s="279">
        <v>148.86666666666665</v>
      </c>
      <c r="H81" s="279">
        <v>158.96666666666661</v>
      </c>
      <c r="I81" s="279">
        <v>161.73333333333332</v>
      </c>
      <c r="J81" s="279">
        <v>164.01666666666659</v>
      </c>
      <c r="K81" s="277">
        <v>159.44999999999999</v>
      </c>
      <c r="L81" s="277">
        <v>154.4</v>
      </c>
      <c r="M81" s="277">
        <v>24.423490000000001</v>
      </c>
    </row>
    <row r="82" spans="1:13">
      <c r="A82" s="301">
        <v>73</v>
      </c>
      <c r="B82" s="277" t="s">
        <v>99</v>
      </c>
      <c r="C82" s="277">
        <v>51.25</v>
      </c>
      <c r="D82" s="279">
        <v>51.449999999999996</v>
      </c>
      <c r="E82" s="279">
        <v>50.399999999999991</v>
      </c>
      <c r="F82" s="279">
        <v>49.55</v>
      </c>
      <c r="G82" s="279">
        <v>48.499999999999993</v>
      </c>
      <c r="H82" s="279">
        <v>52.29999999999999</v>
      </c>
      <c r="I82" s="279">
        <v>53.349999999999987</v>
      </c>
      <c r="J82" s="279">
        <v>54.199999999999989</v>
      </c>
      <c r="K82" s="277">
        <v>52.5</v>
      </c>
      <c r="L82" s="277">
        <v>50.6</v>
      </c>
      <c r="M82" s="277">
        <v>322.49538000000001</v>
      </c>
    </row>
    <row r="83" spans="1:13">
      <c r="A83" s="301">
        <v>74</v>
      </c>
      <c r="B83" s="277" t="s">
        <v>370</v>
      </c>
      <c r="C83" s="277">
        <v>133.6</v>
      </c>
      <c r="D83" s="279">
        <v>134.20000000000002</v>
      </c>
      <c r="E83" s="279">
        <v>132.50000000000003</v>
      </c>
      <c r="F83" s="279">
        <v>131.4</v>
      </c>
      <c r="G83" s="279">
        <v>129.70000000000002</v>
      </c>
      <c r="H83" s="279">
        <v>135.30000000000004</v>
      </c>
      <c r="I83" s="279">
        <v>137.00000000000003</v>
      </c>
      <c r="J83" s="279">
        <v>138.10000000000005</v>
      </c>
      <c r="K83" s="277">
        <v>135.9</v>
      </c>
      <c r="L83" s="277">
        <v>133.1</v>
      </c>
      <c r="M83" s="277">
        <v>7.4666100000000002</v>
      </c>
    </row>
    <row r="84" spans="1:13">
      <c r="A84" s="301">
        <v>75</v>
      </c>
      <c r="B84" s="277" t="s">
        <v>244</v>
      </c>
      <c r="C84" s="277">
        <v>101.35</v>
      </c>
      <c r="D84" s="279">
        <v>99.316666666666663</v>
      </c>
      <c r="E84" s="279">
        <v>97.283333333333331</v>
      </c>
      <c r="F84" s="279">
        <v>93.216666666666669</v>
      </c>
      <c r="G84" s="279">
        <v>91.183333333333337</v>
      </c>
      <c r="H84" s="279">
        <v>103.38333333333333</v>
      </c>
      <c r="I84" s="279">
        <v>105.41666666666666</v>
      </c>
      <c r="J84" s="279">
        <v>109.48333333333332</v>
      </c>
      <c r="K84" s="277">
        <v>101.35</v>
      </c>
      <c r="L84" s="277">
        <v>95.25</v>
      </c>
      <c r="M84" s="277">
        <v>142.04494</v>
      </c>
    </row>
    <row r="85" spans="1:13">
      <c r="A85" s="301">
        <v>76</v>
      </c>
      <c r="B85" s="277" t="s">
        <v>100</v>
      </c>
      <c r="C85" s="277">
        <v>90.8</v>
      </c>
      <c r="D85" s="279">
        <v>91</v>
      </c>
      <c r="E85" s="279">
        <v>89.6</v>
      </c>
      <c r="F85" s="279">
        <v>88.399999999999991</v>
      </c>
      <c r="G85" s="279">
        <v>86.999999999999986</v>
      </c>
      <c r="H85" s="279">
        <v>92.2</v>
      </c>
      <c r="I85" s="279">
        <v>93.600000000000009</v>
      </c>
      <c r="J85" s="279">
        <v>94.800000000000011</v>
      </c>
      <c r="K85" s="277">
        <v>92.4</v>
      </c>
      <c r="L85" s="277">
        <v>89.8</v>
      </c>
      <c r="M85" s="277">
        <v>176.60495</v>
      </c>
    </row>
    <row r="86" spans="1:13">
      <c r="A86" s="301">
        <v>77</v>
      </c>
      <c r="B86" s="277" t="s">
        <v>245</v>
      </c>
      <c r="C86" s="277">
        <v>136.30000000000001</v>
      </c>
      <c r="D86" s="279">
        <v>136.33333333333334</v>
      </c>
      <c r="E86" s="279">
        <v>133.86666666666667</v>
      </c>
      <c r="F86" s="279">
        <v>131.43333333333334</v>
      </c>
      <c r="G86" s="279">
        <v>128.96666666666667</v>
      </c>
      <c r="H86" s="279">
        <v>138.76666666666668</v>
      </c>
      <c r="I86" s="279">
        <v>141.23333333333332</v>
      </c>
      <c r="J86" s="279">
        <v>143.66666666666669</v>
      </c>
      <c r="K86" s="277">
        <v>138.80000000000001</v>
      </c>
      <c r="L86" s="277">
        <v>133.9</v>
      </c>
      <c r="M86" s="277">
        <v>3.2753700000000001</v>
      </c>
    </row>
    <row r="87" spans="1:13">
      <c r="A87" s="301">
        <v>78</v>
      </c>
      <c r="B87" s="277" t="s">
        <v>101</v>
      </c>
      <c r="C87" s="277">
        <v>470.8</v>
      </c>
      <c r="D87" s="279">
        <v>471.25</v>
      </c>
      <c r="E87" s="279">
        <v>464.15</v>
      </c>
      <c r="F87" s="279">
        <v>457.5</v>
      </c>
      <c r="G87" s="279">
        <v>450.4</v>
      </c>
      <c r="H87" s="279">
        <v>477.9</v>
      </c>
      <c r="I87" s="279">
        <v>485</v>
      </c>
      <c r="J87" s="279">
        <v>491.65</v>
      </c>
      <c r="K87" s="277">
        <v>478.35</v>
      </c>
      <c r="L87" s="277">
        <v>464.6</v>
      </c>
      <c r="M87" s="277">
        <v>16.45421</v>
      </c>
    </row>
    <row r="88" spans="1:13">
      <c r="A88" s="301">
        <v>79</v>
      </c>
      <c r="B88" s="277" t="s">
        <v>103</v>
      </c>
      <c r="C88" s="277">
        <v>23.1</v>
      </c>
      <c r="D88" s="279">
        <v>23.183333333333334</v>
      </c>
      <c r="E88" s="279">
        <v>22.616666666666667</v>
      </c>
      <c r="F88" s="279">
        <v>22.133333333333333</v>
      </c>
      <c r="G88" s="279">
        <v>21.566666666666666</v>
      </c>
      <c r="H88" s="279">
        <v>23.666666666666668</v>
      </c>
      <c r="I88" s="279">
        <v>24.233333333333338</v>
      </c>
      <c r="J88" s="279">
        <v>24.716666666666669</v>
      </c>
      <c r="K88" s="277">
        <v>23.75</v>
      </c>
      <c r="L88" s="277">
        <v>22.7</v>
      </c>
      <c r="M88" s="277">
        <v>117.27466</v>
      </c>
    </row>
    <row r="89" spans="1:13">
      <c r="A89" s="301">
        <v>80</v>
      </c>
      <c r="B89" s="277" t="s">
        <v>246</v>
      </c>
      <c r="C89" s="277">
        <v>488.4</v>
      </c>
      <c r="D89" s="279">
        <v>487.7833333333333</v>
      </c>
      <c r="E89" s="279">
        <v>480.61666666666662</v>
      </c>
      <c r="F89" s="279">
        <v>472.83333333333331</v>
      </c>
      <c r="G89" s="279">
        <v>465.66666666666663</v>
      </c>
      <c r="H89" s="279">
        <v>495.56666666666661</v>
      </c>
      <c r="I89" s="279">
        <v>502.73333333333335</v>
      </c>
      <c r="J89" s="279">
        <v>510.51666666666659</v>
      </c>
      <c r="K89" s="277">
        <v>494.95</v>
      </c>
      <c r="L89" s="277">
        <v>480</v>
      </c>
      <c r="M89" s="277">
        <v>0.78486999999999996</v>
      </c>
    </row>
    <row r="90" spans="1:13">
      <c r="A90" s="301">
        <v>81</v>
      </c>
      <c r="B90" s="277" t="s">
        <v>104</v>
      </c>
      <c r="C90" s="277">
        <v>673.05</v>
      </c>
      <c r="D90" s="279">
        <v>672.80000000000007</v>
      </c>
      <c r="E90" s="279">
        <v>664.10000000000014</v>
      </c>
      <c r="F90" s="279">
        <v>655.15000000000009</v>
      </c>
      <c r="G90" s="279">
        <v>646.45000000000016</v>
      </c>
      <c r="H90" s="279">
        <v>681.75000000000011</v>
      </c>
      <c r="I90" s="279">
        <v>690.45000000000016</v>
      </c>
      <c r="J90" s="279">
        <v>699.40000000000009</v>
      </c>
      <c r="K90" s="277">
        <v>681.5</v>
      </c>
      <c r="L90" s="277">
        <v>663.85</v>
      </c>
      <c r="M90" s="277">
        <v>5.9536899999999999</v>
      </c>
    </row>
    <row r="91" spans="1:13">
      <c r="A91" s="301">
        <v>82</v>
      </c>
      <c r="B91" s="277" t="s">
        <v>247</v>
      </c>
      <c r="C91" s="277">
        <v>411.45</v>
      </c>
      <c r="D91" s="279">
        <v>413.2166666666667</v>
      </c>
      <c r="E91" s="279">
        <v>406.23333333333341</v>
      </c>
      <c r="F91" s="279">
        <v>401.01666666666671</v>
      </c>
      <c r="G91" s="279">
        <v>394.03333333333342</v>
      </c>
      <c r="H91" s="279">
        <v>418.43333333333339</v>
      </c>
      <c r="I91" s="279">
        <v>425.41666666666674</v>
      </c>
      <c r="J91" s="279">
        <v>430.63333333333338</v>
      </c>
      <c r="K91" s="277">
        <v>420.2</v>
      </c>
      <c r="L91" s="277">
        <v>408</v>
      </c>
      <c r="M91" s="277">
        <v>1.02719</v>
      </c>
    </row>
    <row r="92" spans="1:13">
      <c r="A92" s="301">
        <v>83</v>
      </c>
      <c r="B92" s="277" t="s">
        <v>248</v>
      </c>
      <c r="C92" s="277">
        <v>876.15</v>
      </c>
      <c r="D92" s="279">
        <v>874.94999999999993</v>
      </c>
      <c r="E92" s="279">
        <v>865.24999999999989</v>
      </c>
      <c r="F92" s="279">
        <v>854.34999999999991</v>
      </c>
      <c r="G92" s="279">
        <v>844.64999999999986</v>
      </c>
      <c r="H92" s="279">
        <v>885.84999999999991</v>
      </c>
      <c r="I92" s="279">
        <v>895.55</v>
      </c>
      <c r="J92" s="279">
        <v>906.44999999999993</v>
      </c>
      <c r="K92" s="277">
        <v>884.65</v>
      </c>
      <c r="L92" s="277">
        <v>864.05</v>
      </c>
      <c r="M92" s="277">
        <v>2.4613</v>
      </c>
    </row>
    <row r="93" spans="1:13">
      <c r="A93" s="301">
        <v>84</v>
      </c>
      <c r="B93" s="277" t="s">
        <v>105</v>
      </c>
      <c r="C93" s="277">
        <v>713.3</v>
      </c>
      <c r="D93" s="279">
        <v>704.11666666666667</v>
      </c>
      <c r="E93" s="279">
        <v>690.48333333333335</v>
      </c>
      <c r="F93" s="279">
        <v>667.66666666666663</v>
      </c>
      <c r="G93" s="279">
        <v>654.0333333333333</v>
      </c>
      <c r="H93" s="279">
        <v>726.93333333333339</v>
      </c>
      <c r="I93" s="279">
        <v>740.56666666666683</v>
      </c>
      <c r="J93" s="279">
        <v>763.38333333333344</v>
      </c>
      <c r="K93" s="277">
        <v>717.75</v>
      </c>
      <c r="L93" s="277">
        <v>681.3</v>
      </c>
      <c r="M93" s="277">
        <v>49.241129999999998</v>
      </c>
    </row>
    <row r="94" spans="1:13">
      <c r="A94" s="301">
        <v>85</v>
      </c>
      <c r="B94" s="277" t="s">
        <v>250</v>
      </c>
      <c r="C94" s="277">
        <v>195.4</v>
      </c>
      <c r="D94" s="279">
        <v>196.75</v>
      </c>
      <c r="E94" s="279">
        <v>192.9</v>
      </c>
      <c r="F94" s="279">
        <v>190.4</v>
      </c>
      <c r="G94" s="279">
        <v>186.55</v>
      </c>
      <c r="H94" s="279">
        <v>199.25</v>
      </c>
      <c r="I94" s="279">
        <v>203.10000000000002</v>
      </c>
      <c r="J94" s="279">
        <v>205.6</v>
      </c>
      <c r="K94" s="277">
        <v>200.6</v>
      </c>
      <c r="L94" s="277">
        <v>194.25</v>
      </c>
      <c r="M94" s="277">
        <v>8.3156599999999994</v>
      </c>
    </row>
    <row r="95" spans="1:13">
      <c r="A95" s="301">
        <v>86</v>
      </c>
      <c r="B95" s="277" t="s">
        <v>386</v>
      </c>
      <c r="C95" s="277">
        <v>293.60000000000002</v>
      </c>
      <c r="D95" s="279">
        <v>293.61666666666667</v>
      </c>
      <c r="E95" s="279">
        <v>290.23333333333335</v>
      </c>
      <c r="F95" s="279">
        <v>286.86666666666667</v>
      </c>
      <c r="G95" s="279">
        <v>283.48333333333335</v>
      </c>
      <c r="H95" s="279">
        <v>296.98333333333335</v>
      </c>
      <c r="I95" s="279">
        <v>300.36666666666667</v>
      </c>
      <c r="J95" s="279">
        <v>303.73333333333335</v>
      </c>
      <c r="K95" s="277">
        <v>297</v>
      </c>
      <c r="L95" s="277">
        <v>290.25</v>
      </c>
      <c r="M95" s="277">
        <v>3.2577600000000002</v>
      </c>
    </row>
    <row r="96" spans="1:13">
      <c r="A96" s="301">
        <v>87</v>
      </c>
      <c r="B96" s="277" t="s">
        <v>106</v>
      </c>
      <c r="C96" s="277">
        <v>643.45000000000005</v>
      </c>
      <c r="D96" s="279">
        <v>642.63333333333333</v>
      </c>
      <c r="E96" s="279">
        <v>635.36666666666667</v>
      </c>
      <c r="F96" s="279">
        <v>627.2833333333333</v>
      </c>
      <c r="G96" s="279">
        <v>620.01666666666665</v>
      </c>
      <c r="H96" s="279">
        <v>650.7166666666667</v>
      </c>
      <c r="I96" s="279">
        <v>657.98333333333335</v>
      </c>
      <c r="J96" s="279">
        <v>666.06666666666672</v>
      </c>
      <c r="K96" s="277">
        <v>649.9</v>
      </c>
      <c r="L96" s="277">
        <v>634.54999999999995</v>
      </c>
      <c r="M96" s="277">
        <v>11.27488</v>
      </c>
    </row>
    <row r="97" spans="1:13">
      <c r="A97" s="301">
        <v>88</v>
      </c>
      <c r="B97" s="277" t="s">
        <v>108</v>
      </c>
      <c r="C97" s="277">
        <v>722.4</v>
      </c>
      <c r="D97" s="279">
        <v>721.71666666666658</v>
      </c>
      <c r="E97" s="279">
        <v>714.48333333333312</v>
      </c>
      <c r="F97" s="279">
        <v>706.56666666666649</v>
      </c>
      <c r="G97" s="279">
        <v>699.33333333333303</v>
      </c>
      <c r="H97" s="279">
        <v>729.63333333333321</v>
      </c>
      <c r="I97" s="279">
        <v>736.86666666666656</v>
      </c>
      <c r="J97" s="279">
        <v>744.7833333333333</v>
      </c>
      <c r="K97" s="277">
        <v>728.95</v>
      </c>
      <c r="L97" s="277">
        <v>713.8</v>
      </c>
      <c r="M97" s="277">
        <v>33.663589999999999</v>
      </c>
    </row>
    <row r="98" spans="1:13">
      <c r="A98" s="301">
        <v>89</v>
      </c>
      <c r="B98" s="277" t="s">
        <v>109</v>
      </c>
      <c r="C98" s="277">
        <v>1777.45</v>
      </c>
      <c r="D98" s="279">
        <v>1776.8</v>
      </c>
      <c r="E98" s="279">
        <v>1760.6499999999999</v>
      </c>
      <c r="F98" s="279">
        <v>1743.85</v>
      </c>
      <c r="G98" s="279">
        <v>1727.6999999999998</v>
      </c>
      <c r="H98" s="279">
        <v>1793.6</v>
      </c>
      <c r="I98" s="279">
        <v>1809.75</v>
      </c>
      <c r="J98" s="279">
        <v>1826.55</v>
      </c>
      <c r="K98" s="277">
        <v>1792.95</v>
      </c>
      <c r="L98" s="277">
        <v>1760</v>
      </c>
      <c r="M98" s="277">
        <v>32.456299999999999</v>
      </c>
    </row>
    <row r="99" spans="1:13">
      <c r="A99" s="301">
        <v>90</v>
      </c>
      <c r="B99" s="277" t="s">
        <v>252</v>
      </c>
      <c r="C99" s="277">
        <v>2399.35</v>
      </c>
      <c r="D99" s="279">
        <v>2398.0499999999997</v>
      </c>
      <c r="E99" s="279">
        <v>2381.2999999999993</v>
      </c>
      <c r="F99" s="279">
        <v>2363.2499999999995</v>
      </c>
      <c r="G99" s="279">
        <v>2346.4999999999991</v>
      </c>
      <c r="H99" s="279">
        <v>2416.0999999999995</v>
      </c>
      <c r="I99" s="279">
        <v>2432.8500000000004</v>
      </c>
      <c r="J99" s="279">
        <v>2450.8999999999996</v>
      </c>
      <c r="K99" s="277">
        <v>2414.8000000000002</v>
      </c>
      <c r="L99" s="277">
        <v>2380</v>
      </c>
      <c r="M99" s="277">
        <v>2.52305</v>
      </c>
    </row>
    <row r="100" spans="1:13">
      <c r="A100" s="301">
        <v>91</v>
      </c>
      <c r="B100" s="277" t="s">
        <v>110</v>
      </c>
      <c r="C100" s="277">
        <v>1090.55</v>
      </c>
      <c r="D100" s="279">
        <v>1093.1333333333332</v>
      </c>
      <c r="E100" s="279">
        <v>1081.4166666666665</v>
      </c>
      <c r="F100" s="279">
        <v>1072.2833333333333</v>
      </c>
      <c r="G100" s="279">
        <v>1060.5666666666666</v>
      </c>
      <c r="H100" s="279">
        <v>1102.2666666666664</v>
      </c>
      <c r="I100" s="279">
        <v>1113.9833333333331</v>
      </c>
      <c r="J100" s="279">
        <v>1123.1166666666663</v>
      </c>
      <c r="K100" s="277">
        <v>1104.8499999999999</v>
      </c>
      <c r="L100" s="277">
        <v>1084</v>
      </c>
      <c r="M100" s="277">
        <v>75.942089999999993</v>
      </c>
    </row>
    <row r="101" spans="1:13">
      <c r="A101" s="301">
        <v>92</v>
      </c>
      <c r="B101" s="277" t="s">
        <v>253</v>
      </c>
      <c r="C101" s="277">
        <v>601.6</v>
      </c>
      <c r="D101" s="279">
        <v>597.33333333333337</v>
      </c>
      <c r="E101" s="279">
        <v>591.66666666666674</v>
      </c>
      <c r="F101" s="279">
        <v>581.73333333333335</v>
      </c>
      <c r="G101" s="279">
        <v>576.06666666666672</v>
      </c>
      <c r="H101" s="279">
        <v>607.26666666666677</v>
      </c>
      <c r="I101" s="279">
        <v>612.93333333333351</v>
      </c>
      <c r="J101" s="279">
        <v>622.86666666666679</v>
      </c>
      <c r="K101" s="277">
        <v>603</v>
      </c>
      <c r="L101" s="277">
        <v>587.4</v>
      </c>
      <c r="M101" s="277">
        <v>37.923909999999999</v>
      </c>
    </row>
    <row r="102" spans="1:13">
      <c r="A102" s="301">
        <v>93</v>
      </c>
      <c r="B102" s="277" t="s">
        <v>111</v>
      </c>
      <c r="C102" s="277">
        <v>2948.75</v>
      </c>
      <c r="D102" s="279">
        <v>2931.4666666666667</v>
      </c>
      <c r="E102" s="279">
        <v>2905.5333333333333</v>
      </c>
      <c r="F102" s="279">
        <v>2862.3166666666666</v>
      </c>
      <c r="G102" s="279">
        <v>2836.3833333333332</v>
      </c>
      <c r="H102" s="279">
        <v>2974.6833333333334</v>
      </c>
      <c r="I102" s="279">
        <v>3000.6166666666668</v>
      </c>
      <c r="J102" s="279">
        <v>3043.8333333333335</v>
      </c>
      <c r="K102" s="277">
        <v>2957.4</v>
      </c>
      <c r="L102" s="277">
        <v>2888.25</v>
      </c>
      <c r="M102" s="277">
        <v>16.295940000000002</v>
      </c>
    </row>
    <row r="103" spans="1:13">
      <c r="A103" s="301">
        <v>94</v>
      </c>
      <c r="B103" s="277" t="s">
        <v>112</v>
      </c>
      <c r="C103" s="277">
        <v>423.85</v>
      </c>
      <c r="D103" s="279">
        <v>424.31666666666666</v>
      </c>
      <c r="E103" s="279">
        <v>415.63333333333333</v>
      </c>
      <c r="F103" s="279">
        <v>407.41666666666669</v>
      </c>
      <c r="G103" s="279">
        <v>398.73333333333335</v>
      </c>
      <c r="H103" s="279">
        <v>432.5333333333333</v>
      </c>
      <c r="I103" s="279">
        <v>441.21666666666658</v>
      </c>
      <c r="J103" s="279">
        <v>449.43333333333328</v>
      </c>
      <c r="K103" s="277">
        <v>433</v>
      </c>
      <c r="L103" s="277">
        <v>416.1</v>
      </c>
      <c r="M103" s="277">
        <v>31.32883</v>
      </c>
    </row>
    <row r="104" spans="1:13">
      <c r="A104" s="301">
        <v>95</v>
      </c>
      <c r="B104" s="277" t="s">
        <v>114</v>
      </c>
      <c r="C104" s="277">
        <v>176.65</v>
      </c>
      <c r="D104" s="279">
        <v>178.43333333333337</v>
      </c>
      <c r="E104" s="279">
        <v>171.56666666666672</v>
      </c>
      <c r="F104" s="279">
        <v>166.48333333333335</v>
      </c>
      <c r="G104" s="279">
        <v>159.6166666666667</v>
      </c>
      <c r="H104" s="279">
        <v>183.51666666666674</v>
      </c>
      <c r="I104" s="279">
        <v>190.38333333333335</v>
      </c>
      <c r="J104" s="279">
        <v>195.46666666666675</v>
      </c>
      <c r="K104" s="277">
        <v>185.3</v>
      </c>
      <c r="L104" s="277">
        <v>173.35</v>
      </c>
      <c r="M104" s="277">
        <v>191.55966000000001</v>
      </c>
    </row>
    <row r="105" spans="1:13">
      <c r="A105" s="301">
        <v>96</v>
      </c>
      <c r="B105" s="277" t="s">
        <v>115</v>
      </c>
      <c r="C105" s="277">
        <v>201.2</v>
      </c>
      <c r="D105" s="279">
        <v>199.29999999999998</v>
      </c>
      <c r="E105" s="279">
        <v>196.39999999999998</v>
      </c>
      <c r="F105" s="279">
        <v>191.6</v>
      </c>
      <c r="G105" s="279">
        <v>188.7</v>
      </c>
      <c r="H105" s="279">
        <v>204.09999999999997</v>
      </c>
      <c r="I105" s="279">
        <v>207</v>
      </c>
      <c r="J105" s="279">
        <v>211.79999999999995</v>
      </c>
      <c r="K105" s="277">
        <v>202.2</v>
      </c>
      <c r="L105" s="277">
        <v>194.5</v>
      </c>
      <c r="M105" s="277">
        <v>104.39765</v>
      </c>
    </row>
    <row r="106" spans="1:13">
      <c r="A106" s="301">
        <v>97</v>
      </c>
      <c r="B106" s="277" t="s">
        <v>116</v>
      </c>
      <c r="C106" s="277">
        <v>2133.9</v>
      </c>
      <c r="D106" s="279">
        <v>2131.9</v>
      </c>
      <c r="E106" s="279">
        <v>2120.2000000000003</v>
      </c>
      <c r="F106" s="279">
        <v>2106.5</v>
      </c>
      <c r="G106" s="279">
        <v>2094.8000000000002</v>
      </c>
      <c r="H106" s="279">
        <v>2145.6000000000004</v>
      </c>
      <c r="I106" s="279">
        <v>2157.3000000000002</v>
      </c>
      <c r="J106" s="279">
        <v>2171.0000000000005</v>
      </c>
      <c r="K106" s="277">
        <v>2143.6</v>
      </c>
      <c r="L106" s="277">
        <v>2118.1999999999998</v>
      </c>
      <c r="M106" s="277">
        <v>21.377939999999999</v>
      </c>
    </row>
    <row r="107" spans="1:13">
      <c r="A107" s="301">
        <v>98</v>
      </c>
      <c r="B107" s="277" t="s">
        <v>254</v>
      </c>
      <c r="C107" s="277">
        <v>221.25</v>
      </c>
      <c r="D107" s="279">
        <v>220.56666666666669</v>
      </c>
      <c r="E107" s="279">
        <v>218.68333333333339</v>
      </c>
      <c r="F107" s="279">
        <v>216.1166666666667</v>
      </c>
      <c r="G107" s="279">
        <v>214.23333333333341</v>
      </c>
      <c r="H107" s="279">
        <v>223.13333333333338</v>
      </c>
      <c r="I107" s="279">
        <v>225.01666666666665</v>
      </c>
      <c r="J107" s="279">
        <v>227.58333333333337</v>
      </c>
      <c r="K107" s="277">
        <v>222.45</v>
      </c>
      <c r="L107" s="277">
        <v>218</v>
      </c>
      <c r="M107" s="277">
        <v>7.1562400000000004</v>
      </c>
    </row>
    <row r="108" spans="1:13">
      <c r="A108" s="301">
        <v>99</v>
      </c>
      <c r="B108" s="277" t="s">
        <v>255</v>
      </c>
      <c r="C108" s="277">
        <v>35.1</v>
      </c>
      <c r="D108" s="279">
        <v>35.199999999999996</v>
      </c>
      <c r="E108" s="279">
        <v>34.649999999999991</v>
      </c>
      <c r="F108" s="279">
        <v>34.199999999999996</v>
      </c>
      <c r="G108" s="279">
        <v>33.649999999999991</v>
      </c>
      <c r="H108" s="279">
        <v>35.649999999999991</v>
      </c>
      <c r="I108" s="279">
        <v>36.199999999999989</v>
      </c>
      <c r="J108" s="279">
        <v>36.649999999999991</v>
      </c>
      <c r="K108" s="277">
        <v>35.75</v>
      </c>
      <c r="L108" s="277">
        <v>34.75</v>
      </c>
      <c r="M108" s="277">
        <v>19.470669999999998</v>
      </c>
    </row>
    <row r="109" spans="1:13">
      <c r="A109" s="301">
        <v>100</v>
      </c>
      <c r="B109" s="277" t="s">
        <v>117</v>
      </c>
      <c r="C109" s="277">
        <v>194.7</v>
      </c>
      <c r="D109" s="279">
        <v>197.4</v>
      </c>
      <c r="E109" s="279">
        <v>189.8</v>
      </c>
      <c r="F109" s="279">
        <v>184.9</v>
      </c>
      <c r="G109" s="279">
        <v>177.3</v>
      </c>
      <c r="H109" s="279">
        <v>202.3</v>
      </c>
      <c r="I109" s="279">
        <v>209.89999999999998</v>
      </c>
      <c r="J109" s="279">
        <v>214.8</v>
      </c>
      <c r="K109" s="277">
        <v>205</v>
      </c>
      <c r="L109" s="277">
        <v>192.5</v>
      </c>
      <c r="M109" s="277">
        <v>156.23543000000001</v>
      </c>
    </row>
    <row r="110" spans="1:13">
      <c r="A110" s="301">
        <v>101</v>
      </c>
      <c r="B110" s="277" t="s">
        <v>258</v>
      </c>
      <c r="C110" s="277">
        <v>221.35</v>
      </c>
      <c r="D110" s="279">
        <v>218.21666666666667</v>
      </c>
      <c r="E110" s="279">
        <v>206.53333333333333</v>
      </c>
      <c r="F110" s="279">
        <v>191.71666666666667</v>
      </c>
      <c r="G110" s="279">
        <v>180.03333333333333</v>
      </c>
      <c r="H110" s="279">
        <v>233.03333333333333</v>
      </c>
      <c r="I110" s="279">
        <v>244.71666666666667</v>
      </c>
      <c r="J110" s="279">
        <v>259.5333333333333</v>
      </c>
      <c r="K110" s="277">
        <v>229.9</v>
      </c>
      <c r="L110" s="277">
        <v>203.4</v>
      </c>
      <c r="M110" s="277">
        <v>34.771909999999998</v>
      </c>
    </row>
    <row r="111" spans="1:13">
      <c r="A111" s="301">
        <v>102</v>
      </c>
      <c r="B111" s="277" t="s">
        <v>118</v>
      </c>
      <c r="C111" s="277">
        <v>370.7</v>
      </c>
      <c r="D111" s="279">
        <v>370.38333333333338</v>
      </c>
      <c r="E111" s="279">
        <v>365.76666666666677</v>
      </c>
      <c r="F111" s="279">
        <v>360.83333333333337</v>
      </c>
      <c r="G111" s="279">
        <v>356.21666666666675</v>
      </c>
      <c r="H111" s="279">
        <v>375.31666666666678</v>
      </c>
      <c r="I111" s="279">
        <v>379.93333333333345</v>
      </c>
      <c r="J111" s="279">
        <v>384.86666666666679</v>
      </c>
      <c r="K111" s="277">
        <v>375</v>
      </c>
      <c r="L111" s="277">
        <v>365.45</v>
      </c>
      <c r="M111" s="277">
        <v>248.52405999999999</v>
      </c>
    </row>
    <row r="112" spans="1:13">
      <c r="A112" s="301">
        <v>103</v>
      </c>
      <c r="B112" s="277" t="s">
        <v>256</v>
      </c>
      <c r="C112" s="277">
        <v>1253.3</v>
      </c>
      <c r="D112" s="279">
        <v>1251.0833333333333</v>
      </c>
      <c r="E112" s="279">
        <v>1227.2166666666665</v>
      </c>
      <c r="F112" s="279">
        <v>1201.1333333333332</v>
      </c>
      <c r="G112" s="279">
        <v>1177.2666666666664</v>
      </c>
      <c r="H112" s="279">
        <v>1277.1666666666665</v>
      </c>
      <c r="I112" s="279">
        <v>1301.0333333333333</v>
      </c>
      <c r="J112" s="279">
        <v>1327.1166666666666</v>
      </c>
      <c r="K112" s="277">
        <v>1274.95</v>
      </c>
      <c r="L112" s="277">
        <v>1225</v>
      </c>
      <c r="M112" s="277">
        <v>3.0562999999999998</v>
      </c>
    </row>
    <row r="113" spans="1:13">
      <c r="A113" s="301">
        <v>104</v>
      </c>
      <c r="B113" s="277" t="s">
        <v>119</v>
      </c>
      <c r="C113" s="277">
        <v>447.15</v>
      </c>
      <c r="D113" s="279">
        <v>444.06666666666666</v>
      </c>
      <c r="E113" s="279">
        <v>438.13333333333333</v>
      </c>
      <c r="F113" s="279">
        <v>429.11666666666667</v>
      </c>
      <c r="G113" s="279">
        <v>423.18333333333334</v>
      </c>
      <c r="H113" s="279">
        <v>453.08333333333331</v>
      </c>
      <c r="I113" s="279">
        <v>459.01666666666659</v>
      </c>
      <c r="J113" s="279">
        <v>468.0333333333333</v>
      </c>
      <c r="K113" s="277">
        <v>450</v>
      </c>
      <c r="L113" s="277">
        <v>435.05</v>
      </c>
      <c r="M113" s="277">
        <v>22.057189999999999</v>
      </c>
    </row>
    <row r="114" spans="1:13">
      <c r="A114" s="301">
        <v>105</v>
      </c>
      <c r="B114" s="277" t="s">
        <v>257</v>
      </c>
      <c r="C114" s="277">
        <v>37.85</v>
      </c>
      <c r="D114" s="279">
        <v>37.833333333333336</v>
      </c>
      <c r="E114" s="279">
        <v>37.216666666666669</v>
      </c>
      <c r="F114" s="279">
        <v>36.583333333333336</v>
      </c>
      <c r="G114" s="279">
        <v>35.966666666666669</v>
      </c>
      <c r="H114" s="279">
        <v>38.466666666666669</v>
      </c>
      <c r="I114" s="279">
        <v>39.083333333333329</v>
      </c>
      <c r="J114" s="279">
        <v>39.716666666666669</v>
      </c>
      <c r="K114" s="277">
        <v>38.450000000000003</v>
      </c>
      <c r="L114" s="277">
        <v>37.200000000000003</v>
      </c>
      <c r="M114" s="277">
        <v>11.278169999999999</v>
      </c>
    </row>
    <row r="115" spans="1:13">
      <c r="A115" s="301">
        <v>106</v>
      </c>
      <c r="B115" s="277" t="s">
        <v>120</v>
      </c>
      <c r="C115" s="277">
        <v>11.4</v>
      </c>
      <c r="D115" s="279">
        <v>11.316666666666668</v>
      </c>
      <c r="E115" s="279">
        <v>11.083333333333336</v>
      </c>
      <c r="F115" s="279">
        <v>10.766666666666667</v>
      </c>
      <c r="G115" s="279">
        <v>10.533333333333335</v>
      </c>
      <c r="H115" s="279">
        <v>11.633333333333336</v>
      </c>
      <c r="I115" s="279">
        <v>11.866666666666667</v>
      </c>
      <c r="J115" s="279">
        <v>12.183333333333337</v>
      </c>
      <c r="K115" s="277">
        <v>11.55</v>
      </c>
      <c r="L115" s="277">
        <v>11</v>
      </c>
      <c r="M115" s="277">
        <v>3583.7064500000001</v>
      </c>
    </row>
    <row r="116" spans="1:13">
      <c r="A116" s="301">
        <v>107</v>
      </c>
      <c r="B116" s="277" t="s">
        <v>121</v>
      </c>
      <c r="C116" s="277">
        <v>30.65</v>
      </c>
      <c r="D116" s="279">
        <v>30.416666666666668</v>
      </c>
      <c r="E116" s="279">
        <v>29.933333333333337</v>
      </c>
      <c r="F116" s="279">
        <v>29.216666666666669</v>
      </c>
      <c r="G116" s="279">
        <v>28.733333333333338</v>
      </c>
      <c r="H116" s="279">
        <v>31.133333333333336</v>
      </c>
      <c r="I116" s="279">
        <v>31.616666666666664</v>
      </c>
      <c r="J116" s="279">
        <v>32.333333333333336</v>
      </c>
      <c r="K116" s="277">
        <v>30.9</v>
      </c>
      <c r="L116" s="277">
        <v>29.7</v>
      </c>
      <c r="M116" s="277">
        <v>310.41627</v>
      </c>
    </row>
    <row r="117" spans="1:13">
      <c r="A117" s="301">
        <v>108</v>
      </c>
      <c r="B117" s="277" t="s">
        <v>122</v>
      </c>
      <c r="C117" s="277">
        <v>388.3</v>
      </c>
      <c r="D117" s="279">
        <v>390.3</v>
      </c>
      <c r="E117" s="279">
        <v>381.6</v>
      </c>
      <c r="F117" s="279">
        <v>374.90000000000003</v>
      </c>
      <c r="G117" s="279">
        <v>366.20000000000005</v>
      </c>
      <c r="H117" s="279">
        <v>397</v>
      </c>
      <c r="I117" s="279">
        <v>405.69999999999993</v>
      </c>
      <c r="J117" s="279">
        <v>412.4</v>
      </c>
      <c r="K117" s="277">
        <v>399</v>
      </c>
      <c r="L117" s="277">
        <v>383.6</v>
      </c>
      <c r="M117" s="277">
        <v>22.875229999999998</v>
      </c>
    </row>
    <row r="118" spans="1:13">
      <c r="A118" s="301">
        <v>109</v>
      </c>
      <c r="B118" s="277" t="s">
        <v>260</v>
      </c>
      <c r="C118" s="277">
        <v>99.35</v>
      </c>
      <c r="D118" s="279">
        <v>99.5</v>
      </c>
      <c r="E118" s="279">
        <v>98</v>
      </c>
      <c r="F118" s="279">
        <v>96.65</v>
      </c>
      <c r="G118" s="279">
        <v>95.15</v>
      </c>
      <c r="H118" s="279">
        <v>100.85</v>
      </c>
      <c r="I118" s="279">
        <v>102.35</v>
      </c>
      <c r="J118" s="279">
        <v>103.69999999999999</v>
      </c>
      <c r="K118" s="277">
        <v>101</v>
      </c>
      <c r="L118" s="277">
        <v>98.15</v>
      </c>
      <c r="M118" s="277">
        <v>13.76688</v>
      </c>
    </row>
    <row r="119" spans="1:13">
      <c r="A119" s="301">
        <v>110</v>
      </c>
      <c r="B119" s="277" t="s">
        <v>123</v>
      </c>
      <c r="C119" s="277">
        <v>1257.95</v>
      </c>
      <c r="D119" s="279">
        <v>1264.2666666666667</v>
      </c>
      <c r="E119" s="279">
        <v>1243.6833333333334</v>
      </c>
      <c r="F119" s="279">
        <v>1229.4166666666667</v>
      </c>
      <c r="G119" s="279">
        <v>1208.8333333333335</v>
      </c>
      <c r="H119" s="279">
        <v>1278.5333333333333</v>
      </c>
      <c r="I119" s="279">
        <v>1299.1166666666668</v>
      </c>
      <c r="J119" s="279">
        <v>1313.3833333333332</v>
      </c>
      <c r="K119" s="277">
        <v>1284.8499999999999</v>
      </c>
      <c r="L119" s="277">
        <v>1250</v>
      </c>
      <c r="M119" s="277">
        <v>18.113610000000001</v>
      </c>
    </row>
    <row r="120" spans="1:13">
      <c r="A120" s="301">
        <v>111</v>
      </c>
      <c r="B120" s="277" t="s">
        <v>124</v>
      </c>
      <c r="C120" s="277">
        <v>620.45000000000005</v>
      </c>
      <c r="D120" s="279">
        <v>619.41666666666663</v>
      </c>
      <c r="E120" s="279">
        <v>611.0333333333333</v>
      </c>
      <c r="F120" s="279">
        <v>601.61666666666667</v>
      </c>
      <c r="G120" s="279">
        <v>593.23333333333335</v>
      </c>
      <c r="H120" s="279">
        <v>628.83333333333326</v>
      </c>
      <c r="I120" s="279">
        <v>637.2166666666667</v>
      </c>
      <c r="J120" s="279">
        <v>646.63333333333321</v>
      </c>
      <c r="K120" s="277">
        <v>627.79999999999995</v>
      </c>
      <c r="L120" s="277">
        <v>610</v>
      </c>
      <c r="M120" s="277">
        <v>159.25335999999999</v>
      </c>
    </row>
    <row r="121" spans="1:13">
      <c r="A121" s="301">
        <v>112</v>
      </c>
      <c r="B121" s="277" t="s">
        <v>125</v>
      </c>
      <c r="C121" s="277">
        <v>199.95</v>
      </c>
      <c r="D121" s="279">
        <v>203.95000000000002</v>
      </c>
      <c r="E121" s="279">
        <v>193.90000000000003</v>
      </c>
      <c r="F121" s="279">
        <v>187.85000000000002</v>
      </c>
      <c r="G121" s="279">
        <v>177.80000000000004</v>
      </c>
      <c r="H121" s="279">
        <v>210.00000000000003</v>
      </c>
      <c r="I121" s="279">
        <v>220.05000000000004</v>
      </c>
      <c r="J121" s="279">
        <v>226.10000000000002</v>
      </c>
      <c r="K121" s="277">
        <v>214</v>
      </c>
      <c r="L121" s="277">
        <v>197.9</v>
      </c>
      <c r="M121" s="277">
        <v>182.49232000000001</v>
      </c>
    </row>
    <row r="122" spans="1:13">
      <c r="A122" s="301">
        <v>113</v>
      </c>
      <c r="B122" s="277" t="s">
        <v>126</v>
      </c>
      <c r="C122" s="277">
        <v>940.05</v>
      </c>
      <c r="D122" s="279">
        <v>935.61666666666667</v>
      </c>
      <c r="E122" s="279">
        <v>929.23333333333335</v>
      </c>
      <c r="F122" s="279">
        <v>918.41666666666663</v>
      </c>
      <c r="G122" s="279">
        <v>912.0333333333333</v>
      </c>
      <c r="H122" s="279">
        <v>946.43333333333339</v>
      </c>
      <c r="I122" s="279">
        <v>952.81666666666683</v>
      </c>
      <c r="J122" s="279">
        <v>963.63333333333344</v>
      </c>
      <c r="K122" s="277">
        <v>942</v>
      </c>
      <c r="L122" s="277">
        <v>924.8</v>
      </c>
      <c r="M122" s="277">
        <v>51.720910000000003</v>
      </c>
    </row>
    <row r="123" spans="1:13">
      <c r="A123" s="301">
        <v>114</v>
      </c>
      <c r="B123" s="277" t="s">
        <v>127</v>
      </c>
      <c r="C123" s="277">
        <v>83.55</v>
      </c>
      <c r="D123" s="279">
        <v>82.733333333333334</v>
      </c>
      <c r="E123" s="279">
        <v>81.516666666666666</v>
      </c>
      <c r="F123" s="279">
        <v>79.483333333333334</v>
      </c>
      <c r="G123" s="279">
        <v>78.266666666666666</v>
      </c>
      <c r="H123" s="279">
        <v>84.766666666666666</v>
      </c>
      <c r="I123" s="279">
        <v>85.983333333333334</v>
      </c>
      <c r="J123" s="279">
        <v>88.016666666666666</v>
      </c>
      <c r="K123" s="277">
        <v>83.95</v>
      </c>
      <c r="L123" s="277">
        <v>80.7</v>
      </c>
      <c r="M123" s="277">
        <v>294.32278000000002</v>
      </c>
    </row>
    <row r="124" spans="1:13">
      <c r="A124" s="301">
        <v>115</v>
      </c>
      <c r="B124" s="277" t="s">
        <v>262</v>
      </c>
      <c r="C124" s="277">
        <v>2049.0500000000002</v>
      </c>
      <c r="D124" s="279">
        <v>2045.1166666666668</v>
      </c>
      <c r="E124" s="279">
        <v>2021.2333333333336</v>
      </c>
      <c r="F124" s="279">
        <v>1993.4166666666667</v>
      </c>
      <c r="G124" s="279">
        <v>1969.5333333333335</v>
      </c>
      <c r="H124" s="279">
        <v>2072.9333333333334</v>
      </c>
      <c r="I124" s="279">
        <v>2096.8166666666666</v>
      </c>
      <c r="J124" s="279">
        <v>2124.6333333333337</v>
      </c>
      <c r="K124" s="277">
        <v>2069</v>
      </c>
      <c r="L124" s="277">
        <v>2017.3</v>
      </c>
      <c r="M124" s="277">
        <v>3.6078800000000002</v>
      </c>
    </row>
    <row r="125" spans="1:13">
      <c r="A125" s="301">
        <v>116</v>
      </c>
      <c r="B125" s="277" t="s">
        <v>2932</v>
      </c>
      <c r="C125" s="277">
        <v>1370.85</v>
      </c>
      <c r="D125" s="279">
        <v>1368.3166666666668</v>
      </c>
      <c r="E125" s="279">
        <v>1352.6833333333336</v>
      </c>
      <c r="F125" s="279">
        <v>1334.5166666666669</v>
      </c>
      <c r="G125" s="279">
        <v>1318.8833333333337</v>
      </c>
      <c r="H125" s="279">
        <v>1386.4833333333336</v>
      </c>
      <c r="I125" s="279">
        <v>1402.1166666666668</v>
      </c>
      <c r="J125" s="279">
        <v>1420.2833333333335</v>
      </c>
      <c r="K125" s="277">
        <v>1383.95</v>
      </c>
      <c r="L125" s="277">
        <v>1350.15</v>
      </c>
      <c r="M125" s="277">
        <v>6.6878599999999997</v>
      </c>
    </row>
    <row r="126" spans="1:13">
      <c r="A126" s="301">
        <v>117</v>
      </c>
      <c r="B126" s="277" t="s">
        <v>128</v>
      </c>
      <c r="C126" s="277">
        <v>184.9</v>
      </c>
      <c r="D126" s="279">
        <v>184.6</v>
      </c>
      <c r="E126" s="279">
        <v>183.5</v>
      </c>
      <c r="F126" s="279">
        <v>182.1</v>
      </c>
      <c r="G126" s="279">
        <v>181</v>
      </c>
      <c r="H126" s="279">
        <v>186</v>
      </c>
      <c r="I126" s="279">
        <v>187.09999999999997</v>
      </c>
      <c r="J126" s="279">
        <v>188.5</v>
      </c>
      <c r="K126" s="277">
        <v>185.7</v>
      </c>
      <c r="L126" s="277">
        <v>183.2</v>
      </c>
      <c r="M126" s="277">
        <v>177.85076000000001</v>
      </c>
    </row>
    <row r="127" spans="1:13">
      <c r="A127" s="301">
        <v>118</v>
      </c>
      <c r="B127" s="277" t="s">
        <v>129</v>
      </c>
      <c r="C127" s="277">
        <v>195.9</v>
      </c>
      <c r="D127" s="279">
        <v>196.26666666666665</v>
      </c>
      <c r="E127" s="279">
        <v>191.93333333333331</v>
      </c>
      <c r="F127" s="279">
        <v>187.96666666666667</v>
      </c>
      <c r="G127" s="279">
        <v>183.63333333333333</v>
      </c>
      <c r="H127" s="279">
        <v>200.23333333333329</v>
      </c>
      <c r="I127" s="279">
        <v>204.56666666666666</v>
      </c>
      <c r="J127" s="279">
        <v>208.53333333333327</v>
      </c>
      <c r="K127" s="277">
        <v>200.6</v>
      </c>
      <c r="L127" s="277">
        <v>192.3</v>
      </c>
      <c r="M127" s="277">
        <v>88.109269999999995</v>
      </c>
    </row>
    <row r="128" spans="1:13">
      <c r="A128" s="301">
        <v>119</v>
      </c>
      <c r="B128" s="277" t="s">
        <v>263</v>
      </c>
      <c r="C128" s="277">
        <v>60.65</v>
      </c>
      <c r="D128" s="279">
        <v>60.050000000000004</v>
      </c>
      <c r="E128" s="279">
        <v>59.100000000000009</v>
      </c>
      <c r="F128" s="279">
        <v>57.550000000000004</v>
      </c>
      <c r="G128" s="279">
        <v>56.600000000000009</v>
      </c>
      <c r="H128" s="279">
        <v>61.600000000000009</v>
      </c>
      <c r="I128" s="279">
        <v>62.550000000000011</v>
      </c>
      <c r="J128" s="279">
        <v>64.100000000000009</v>
      </c>
      <c r="K128" s="277">
        <v>61</v>
      </c>
      <c r="L128" s="277">
        <v>58.5</v>
      </c>
      <c r="M128" s="277">
        <v>21.79055</v>
      </c>
    </row>
    <row r="129" spans="1:13">
      <c r="A129" s="301">
        <v>120</v>
      </c>
      <c r="B129" s="277" t="s">
        <v>130</v>
      </c>
      <c r="C129" s="277">
        <v>285.35000000000002</v>
      </c>
      <c r="D129" s="279">
        <v>284.68333333333334</v>
      </c>
      <c r="E129" s="279">
        <v>279.11666666666667</v>
      </c>
      <c r="F129" s="279">
        <v>272.88333333333333</v>
      </c>
      <c r="G129" s="279">
        <v>267.31666666666666</v>
      </c>
      <c r="H129" s="279">
        <v>290.91666666666669</v>
      </c>
      <c r="I129" s="279">
        <v>296.48333333333341</v>
      </c>
      <c r="J129" s="279">
        <v>302.7166666666667</v>
      </c>
      <c r="K129" s="277">
        <v>290.25</v>
      </c>
      <c r="L129" s="277">
        <v>278.45</v>
      </c>
      <c r="M129" s="277">
        <v>93.698260000000005</v>
      </c>
    </row>
    <row r="130" spans="1:13">
      <c r="A130" s="301">
        <v>121</v>
      </c>
      <c r="B130" s="277" t="s">
        <v>264</v>
      </c>
      <c r="C130" s="277">
        <v>726.7</v>
      </c>
      <c r="D130" s="279">
        <v>726.58333333333337</v>
      </c>
      <c r="E130" s="279">
        <v>715.26666666666677</v>
      </c>
      <c r="F130" s="279">
        <v>703.83333333333337</v>
      </c>
      <c r="G130" s="279">
        <v>692.51666666666677</v>
      </c>
      <c r="H130" s="279">
        <v>738.01666666666677</v>
      </c>
      <c r="I130" s="279">
        <v>749.33333333333337</v>
      </c>
      <c r="J130" s="279">
        <v>760.76666666666677</v>
      </c>
      <c r="K130" s="277">
        <v>737.9</v>
      </c>
      <c r="L130" s="277">
        <v>715.15</v>
      </c>
      <c r="M130" s="277">
        <v>5.8605799999999997</v>
      </c>
    </row>
    <row r="131" spans="1:13">
      <c r="A131" s="301">
        <v>122</v>
      </c>
      <c r="B131" s="277" t="s">
        <v>131</v>
      </c>
      <c r="C131" s="277">
        <v>2265.1</v>
      </c>
      <c r="D131" s="279">
        <v>2271.6833333333334</v>
      </c>
      <c r="E131" s="279">
        <v>2234.3666666666668</v>
      </c>
      <c r="F131" s="279">
        <v>2203.6333333333332</v>
      </c>
      <c r="G131" s="279">
        <v>2166.3166666666666</v>
      </c>
      <c r="H131" s="279">
        <v>2302.416666666667</v>
      </c>
      <c r="I131" s="279">
        <v>2339.7333333333336</v>
      </c>
      <c r="J131" s="279">
        <v>2370.4666666666672</v>
      </c>
      <c r="K131" s="277">
        <v>2309</v>
      </c>
      <c r="L131" s="277">
        <v>2240.9499999999998</v>
      </c>
      <c r="M131" s="277">
        <v>13.2249</v>
      </c>
    </row>
    <row r="132" spans="1:13">
      <c r="A132" s="301">
        <v>123</v>
      </c>
      <c r="B132" s="277" t="s">
        <v>133</v>
      </c>
      <c r="C132" s="277">
        <v>1319.5</v>
      </c>
      <c r="D132" s="279">
        <v>1325.8833333333334</v>
      </c>
      <c r="E132" s="279">
        <v>1308.7166666666669</v>
      </c>
      <c r="F132" s="279">
        <v>1297.9333333333334</v>
      </c>
      <c r="G132" s="279">
        <v>1280.7666666666669</v>
      </c>
      <c r="H132" s="279">
        <v>1336.666666666667</v>
      </c>
      <c r="I132" s="279">
        <v>1353.8333333333335</v>
      </c>
      <c r="J132" s="279">
        <v>1364.616666666667</v>
      </c>
      <c r="K132" s="277">
        <v>1343.05</v>
      </c>
      <c r="L132" s="277">
        <v>1315.1</v>
      </c>
      <c r="M132" s="277">
        <v>32.899979999999999</v>
      </c>
    </row>
    <row r="133" spans="1:13">
      <c r="A133" s="301">
        <v>124</v>
      </c>
      <c r="B133" s="277" t="s">
        <v>134</v>
      </c>
      <c r="C133" s="277">
        <v>62.8</v>
      </c>
      <c r="D133" s="279">
        <v>62.566666666666663</v>
      </c>
      <c r="E133" s="279">
        <v>61.333333333333329</v>
      </c>
      <c r="F133" s="279">
        <v>59.866666666666667</v>
      </c>
      <c r="G133" s="279">
        <v>58.633333333333333</v>
      </c>
      <c r="H133" s="279">
        <v>64.033333333333331</v>
      </c>
      <c r="I133" s="279">
        <v>65.266666666666652</v>
      </c>
      <c r="J133" s="279">
        <v>66.73333333333332</v>
      </c>
      <c r="K133" s="277">
        <v>63.8</v>
      </c>
      <c r="L133" s="277">
        <v>61.1</v>
      </c>
      <c r="M133" s="277">
        <v>113.97007000000001</v>
      </c>
    </row>
    <row r="134" spans="1:13">
      <c r="A134" s="301">
        <v>125</v>
      </c>
      <c r="B134" s="277" t="s">
        <v>358</v>
      </c>
      <c r="C134" s="277">
        <v>1798.15</v>
      </c>
      <c r="D134" s="279">
        <v>1795.75</v>
      </c>
      <c r="E134" s="279">
        <v>1771.55</v>
      </c>
      <c r="F134" s="279">
        <v>1744.95</v>
      </c>
      <c r="G134" s="279">
        <v>1720.75</v>
      </c>
      <c r="H134" s="279">
        <v>1822.35</v>
      </c>
      <c r="I134" s="279">
        <v>1846.5499999999997</v>
      </c>
      <c r="J134" s="279">
        <v>1873.1499999999999</v>
      </c>
      <c r="K134" s="277">
        <v>1819.95</v>
      </c>
      <c r="L134" s="277">
        <v>1769.15</v>
      </c>
      <c r="M134" s="277">
        <v>0.58042000000000005</v>
      </c>
    </row>
    <row r="135" spans="1:13">
      <c r="A135" s="301">
        <v>126</v>
      </c>
      <c r="B135" s="277" t="s">
        <v>135</v>
      </c>
      <c r="C135" s="277">
        <v>295.7</v>
      </c>
      <c r="D135" s="279">
        <v>294.34999999999997</v>
      </c>
      <c r="E135" s="279">
        <v>290.49999999999994</v>
      </c>
      <c r="F135" s="279">
        <v>285.29999999999995</v>
      </c>
      <c r="G135" s="279">
        <v>281.44999999999993</v>
      </c>
      <c r="H135" s="279">
        <v>299.54999999999995</v>
      </c>
      <c r="I135" s="279">
        <v>303.39999999999998</v>
      </c>
      <c r="J135" s="279">
        <v>308.59999999999997</v>
      </c>
      <c r="K135" s="277">
        <v>298.2</v>
      </c>
      <c r="L135" s="277">
        <v>289.14999999999998</v>
      </c>
      <c r="M135" s="277">
        <v>39.74709</v>
      </c>
    </row>
    <row r="136" spans="1:13">
      <c r="A136" s="301">
        <v>127</v>
      </c>
      <c r="B136" s="277" t="s">
        <v>136</v>
      </c>
      <c r="C136" s="277">
        <v>920.95</v>
      </c>
      <c r="D136" s="279">
        <v>918.65</v>
      </c>
      <c r="E136" s="279">
        <v>914.3</v>
      </c>
      <c r="F136" s="279">
        <v>907.65</v>
      </c>
      <c r="G136" s="279">
        <v>903.3</v>
      </c>
      <c r="H136" s="279">
        <v>925.3</v>
      </c>
      <c r="I136" s="279">
        <v>929.65000000000009</v>
      </c>
      <c r="J136" s="279">
        <v>936.3</v>
      </c>
      <c r="K136" s="277">
        <v>923</v>
      </c>
      <c r="L136" s="277">
        <v>912</v>
      </c>
      <c r="M136" s="277">
        <v>29.486239999999999</v>
      </c>
    </row>
    <row r="137" spans="1:13">
      <c r="A137" s="301">
        <v>128</v>
      </c>
      <c r="B137" s="277" t="s">
        <v>266</v>
      </c>
      <c r="C137" s="277">
        <v>2472.75</v>
      </c>
      <c r="D137" s="279">
        <v>2485.9</v>
      </c>
      <c r="E137" s="279">
        <v>2446.9500000000003</v>
      </c>
      <c r="F137" s="279">
        <v>2421.15</v>
      </c>
      <c r="G137" s="279">
        <v>2382.2000000000003</v>
      </c>
      <c r="H137" s="279">
        <v>2511.7000000000003</v>
      </c>
      <c r="I137" s="279">
        <v>2550.65</v>
      </c>
      <c r="J137" s="279">
        <v>2576.4500000000003</v>
      </c>
      <c r="K137" s="277">
        <v>2524.85</v>
      </c>
      <c r="L137" s="277">
        <v>2460.1</v>
      </c>
      <c r="M137" s="277">
        <v>1.3103499999999999</v>
      </c>
    </row>
    <row r="138" spans="1:13">
      <c r="A138" s="301">
        <v>129</v>
      </c>
      <c r="B138" s="277" t="s">
        <v>265</v>
      </c>
      <c r="C138" s="277">
        <v>1497.5</v>
      </c>
      <c r="D138" s="279">
        <v>1501.6166666666668</v>
      </c>
      <c r="E138" s="279">
        <v>1483.5833333333335</v>
      </c>
      <c r="F138" s="279">
        <v>1469.6666666666667</v>
      </c>
      <c r="G138" s="279">
        <v>1451.6333333333334</v>
      </c>
      <c r="H138" s="279">
        <v>1515.5333333333335</v>
      </c>
      <c r="I138" s="279">
        <v>1533.5666666666668</v>
      </c>
      <c r="J138" s="279">
        <v>1547.4833333333336</v>
      </c>
      <c r="K138" s="277">
        <v>1519.65</v>
      </c>
      <c r="L138" s="277">
        <v>1487.7</v>
      </c>
      <c r="M138" s="277">
        <v>0.48443000000000003</v>
      </c>
    </row>
    <row r="139" spans="1:13">
      <c r="A139" s="301">
        <v>130</v>
      </c>
      <c r="B139" s="277" t="s">
        <v>137</v>
      </c>
      <c r="C139" s="277">
        <v>962.5</v>
      </c>
      <c r="D139" s="279">
        <v>954.68333333333339</v>
      </c>
      <c r="E139" s="279">
        <v>943.36666666666679</v>
      </c>
      <c r="F139" s="279">
        <v>924.23333333333335</v>
      </c>
      <c r="G139" s="279">
        <v>912.91666666666674</v>
      </c>
      <c r="H139" s="279">
        <v>973.81666666666683</v>
      </c>
      <c r="I139" s="279">
        <v>985.13333333333344</v>
      </c>
      <c r="J139" s="279">
        <v>1004.2666666666669</v>
      </c>
      <c r="K139" s="277">
        <v>966</v>
      </c>
      <c r="L139" s="277">
        <v>935.55</v>
      </c>
      <c r="M139" s="277">
        <v>36.968820000000001</v>
      </c>
    </row>
    <row r="140" spans="1:13">
      <c r="A140" s="301">
        <v>131</v>
      </c>
      <c r="B140" s="277" t="s">
        <v>138</v>
      </c>
      <c r="C140" s="277">
        <v>615.45000000000005</v>
      </c>
      <c r="D140" s="279">
        <v>617.41666666666663</v>
      </c>
      <c r="E140" s="279">
        <v>610.93333333333328</v>
      </c>
      <c r="F140" s="279">
        <v>606.41666666666663</v>
      </c>
      <c r="G140" s="279">
        <v>599.93333333333328</v>
      </c>
      <c r="H140" s="279">
        <v>621.93333333333328</v>
      </c>
      <c r="I140" s="279">
        <v>628.41666666666663</v>
      </c>
      <c r="J140" s="279">
        <v>632.93333333333328</v>
      </c>
      <c r="K140" s="277">
        <v>623.9</v>
      </c>
      <c r="L140" s="277">
        <v>612.9</v>
      </c>
      <c r="M140" s="277">
        <v>46.998620000000003</v>
      </c>
    </row>
    <row r="141" spans="1:13">
      <c r="A141" s="301">
        <v>132</v>
      </c>
      <c r="B141" s="277" t="s">
        <v>139</v>
      </c>
      <c r="C141" s="277">
        <v>130.4</v>
      </c>
      <c r="D141" s="279">
        <v>130.93333333333334</v>
      </c>
      <c r="E141" s="279">
        <v>128.01666666666668</v>
      </c>
      <c r="F141" s="279">
        <v>125.63333333333335</v>
      </c>
      <c r="G141" s="279">
        <v>122.7166666666667</v>
      </c>
      <c r="H141" s="279">
        <v>133.31666666666666</v>
      </c>
      <c r="I141" s="279">
        <v>136.23333333333329</v>
      </c>
      <c r="J141" s="279">
        <v>138.61666666666665</v>
      </c>
      <c r="K141" s="277">
        <v>133.85</v>
      </c>
      <c r="L141" s="277">
        <v>128.55000000000001</v>
      </c>
      <c r="M141" s="277">
        <v>62.139620000000001</v>
      </c>
    </row>
    <row r="142" spans="1:13">
      <c r="A142" s="301">
        <v>133</v>
      </c>
      <c r="B142" s="277" t="s">
        <v>140</v>
      </c>
      <c r="C142" s="277">
        <v>147.30000000000001</v>
      </c>
      <c r="D142" s="279">
        <v>146.65</v>
      </c>
      <c r="E142" s="279">
        <v>145.15</v>
      </c>
      <c r="F142" s="279">
        <v>143</v>
      </c>
      <c r="G142" s="279">
        <v>141.5</v>
      </c>
      <c r="H142" s="279">
        <v>148.80000000000001</v>
      </c>
      <c r="I142" s="279">
        <v>150.30000000000001</v>
      </c>
      <c r="J142" s="279">
        <v>152.45000000000002</v>
      </c>
      <c r="K142" s="277">
        <v>148.15</v>
      </c>
      <c r="L142" s="277">
        <v>144.5</v>
      </c>
      <c r="M142" s="277">
        <v>57.237859999999998</v>
      </c>
    </row>
    <row r="143" spans="1:13">
      <c r="A143" s="301">
        <v>134</v>
      </c>
      <c r="B143" s="277" t="s">
        <v>141</v>
      </c>
      <c r="C143" s="277">
        <v>363.3</v>
      </c>
      <c r="D143" s="279">
        <v>363.7166666666667</v>
      </c>
      <c r="E143" s="279">
        <v>359.78333333333342</v>
      </c>
      <c r="F143" s="279">
        <v>356.26666666666671</v>
      </c>
      <c r="G143" s="279">
        <v>352.33333333333343</v>
      </c>
      <c r="H143" s="279">
        <v>367.23333333333341</v>
      </c>
      <c r="I143" s="279">
        <v>371.16666666666669</v>
      </c>
      <c r="J143" s="279">
        <v>374.68333333333339</v>
      </c>
      <c r="K143" s="277">
        <v>367.65</v>
      </c>
      <c r="L143" s="277">
        <v>360.2</v>
      </c>
      <c r="M143" s="277">
        <v>12.91507</v>
      </c>
    </row>
    <row r="144" spans="1:13">
      <c r="A144" s="301">
        <v>135</v>
      </c>
      <c r="B144" s="277" t="s">
        <v>142</v>
      </c>
      <c r="C144" s="277">
        <v>7231.65</v>
      </c>
      <c r="D144" s="279">
        <v>7233.0166666666664</v>
      </c>
      <c r="E144" s="279">
        <v>7166.6333333333332</v>
      </c>
      <c r="F144" s="279">
        <v>7101.6166666666668</v>
      </c>
      <c r="G144" s="279">
        <v>7035.2333333333336</v>
      </c>
      <c r="H144" s="279">
        <v>7298.0333333333328</v>
      </c>
      <c r="I144" s="279">
        <v>7364.4166666666661</v>
      </c>
      <c r="J144" s="279">
        <v>7429.4333333333325</v>
      </c>
      <c r="K144" s="277">
        <v>7299.4</v>
      </c>
      <c r="L144" s="277">
        <v>7168</v>
      </c>
      <c r="M144" s="277">
        <v>9.7870100000000004</v>
      </c>
    </row>
    <row r="145" spans="1:13">
      <c r="A145" s="301">
        <v>136</v>
      </c>
      <c r="B145" s="277" t="s">
        <v>143</v>
      </c>
      <c r="C145" s="277">
        <v>549.29999999999995</v>
      </c>
      <c r="D145" s="279">
        <v>551.23333333333323</v>
      </c>
      <c r="E145" s="279">
        <v>544.46666666666647</v>
      </c>
      <c r="F145" s="279">
        <v>539.63333333333321</v>
      </c>
      <c r="G145" s="279">
        <v>532.86666666666645</v>
      </c>
      <c r="H145" s="279">
        <v>556.06666666666649</v>
      </c>
      <c r="I145" s="279">
        <v>562.83333333333314</v>
      </c>
      <c r="J145" s="279">
        <v>567.66666666666652</v>
      </c>
      <c r="K145" s="277">
        <v>558</v>
      </c>
      <c r="L145" s="277">
        <v>546.4</v>
      </c>
      <c r="M145" s="277">
        <v>15.764519999999999</v>
      </c>
    </row>
    <row r="146" spans="1:13">
      <c r="A146" s="301">
        <v>137</v>
      </c>
      <c r="B146" s="277" t="s">
        <v>144</v>
      </c>
      <c r="C146" s="277">
        <v>589.15</v>
      </c>
      <c r="D146" s="279">
        <v>589.98333333333335</v>
      </c>
      <c r="E146" s="279">
        <v>579.36666666666667</v>
      </c>
      <c r="F146" s="279">
        <v>569.58333333333337</v>
      </c>
      <c r="G146" s="279">
        <v>558.9666666666667</v>
      </c>
      <c r="H146" s="279">
        <v>599.76666666666665</v>
      </c>
      <c r="I146" s="279">
        <v>610.38333333333344</v>
      </c>
      <c r="J146" s="279">
        <v>620.16666666666663</v>
      </c>
      <c r="K146" s="277">
        <v>600.6</v>
      </c>
      <c r="L146" s="277">
        <v>580.20000000000005</v>
      </c>
      <c r="M146" s="277">
        <v>8.1347100000000001</v>
      </c>
    </row>
    <row r="147" spans="1:13">
      <c r="A147" s="301">
        <v>138</v>
      </c>
      <c r="B147" s="277" t="s">
        <v>145</v>
      </c>
      <c r="C147" s="277">
        <v>896.4</v>
      </c>
      <c r="D147" s="279">
        <v>896.94999999999993</v>
      </c>
      <c r="E147" s="279">
        <v>884.44999999999982</v>
      </c>
      <c r="F147" s="279">
        <v>872.49999999999989</v>
      </c>
      <c r="G147" s="279">
        <v>859.99999999999977</v>
      </c>
      <c r="H147" s="279">
        <v>908.89999999999986</v>
      </c>
      <c r="I147" s="279">
        <v>921.40000000000009</v>
      </c>
      <c r="J147" s="279">
        <v>933.34999999999991</v>
      </c>
      <c r="K147" s="277">
        <v>909.45</v>
      </c>
      <c r="L147" s="277">
        <v>885</v>
      </c>
      <c r="M147" s="277">
        <v>6.82944</v>
      </c>
    </row>
    <row r="148" spans="1:13">
      <c r="A148" s="301">
        <v>139</v>
      </c>
      <c r="B148" s="277" t="s">
        <v>146</v>
      </c>
      <c r="C148" s="277">
        <v>1175.7</v>
      </c>
      <c r="D148" s="279">
        <v>1176.4166666666667</v>
      </c>
      <c r="E148" s="279">
        <v>1164.8333333333335</v>
      </c>
      <c r="F148" s="279">
        <v>1153.9666666666667</v>
      </c>
      <c r="G148" s="279">
        <v>1142.3833333333334</v>
      </c>
      <c r="H148" s="279">
        <v>1187.2833333333335</v>
      </c>
      <c r="I148" s="279">
        <v>1198.866666666667</v>
      </c>
      <c r="J148" s="279">
        <v>1209.7333333333336</v>
      </c>
      <c r="K148" s="277">
        <v>1188</v>
      </c>
      <c r="L148" s="277">
        <v>1165.55</v>
      </c>
      <c r="M148" s="277">
        <v>4.2690099999999997</v>
      </c>
    </row>
    <row r="149" spans="1:13">
      <c r="A149" s="301">
        <v>140</v>
      </c>
      <c r="B149" s="277" t="s">
        <v>147</v>
      </c>
      <c r="C149" s="277">
        <v>111.65</v>
      </c>
      <c r="D149" s="279">
        <v>111.43333333333334</v>
      </c>
      <c r="E149" s="279">
        <v>110.11666666666667</v>
      </c>
      <c r="F149" s="279">
        <v>108.58333333333334</v>
      </c>
      <c r="G149" s="279">
        <v>107.26666666666668</v>
      </c>
      <c r="H149" s="279">
        <v>112.96666666666667</v>
      </c>
      <c r="I149" s="279">
        <v>114.28333333333333</v>
      </c>
      <c r="J149" s="279">
        <v>115.81666666666666</v>
      </c>
      <c r="K149" s="277">
        <v>112.75</v>
      </c>
      <c r="L149" s="277">
        <v>109.9</v>
      </c>
      <c r="M149" s="277">
        <v>63.098709999999997</v>
      </c>
    </row>
    <row r="150" spans="1:13">
      <c r="A150" s="301">
        <v>141</v>
      </c>
      <c r="B150" s="277" t="s">
        <v>268</v>
      </c>
      <c r="C150" s="277">
        <v>1148.9000000000001</v>
      </c>
      <c r="D150" s="279">
        <v>1151.7833333333335</v>
      </c>
      <c r="E150" s="279">
        <v>1139.5666666666671</v>
      </c>
      <c r="F150" s="279">
        <v>1130.2333333333336</v>
      </c>
      <c r="G150" s="279">
        <v>1118.0166666666671</v>
      </c>
      <c r="H150" s="279">
        <v>1161.116666666667</v>
      </c>
      <c r="I150" s="279">
        <v>1173.3333333333337</v>
      </c>
      <c r="J150" s="279">
        <v>1182.666666666667</v>
      </c>
      <c r="K150" s="277">
        <v>1164</v>
      </c>
      <c r="L150" s="277">
        <v>1142.45</v>
      </c>
      <c r="M150" s="277">
        <v>5.3895400000000002</v>
      </c>
    </row>
    <row r="151" spans="1:13">
      <c r="A151" s="301">
        <v>142</v>
      </c>
      <c r="B151" s="277" t="s">
        <v>148</v>
      </c>
      <c r="C151" s="277">
        <v>59134.05</v>
      </c>
      <c r="D151" s="279">
        <v>59077.683333333327</v>
      </c>
      <c r="E151" s="279">
        <v>58756.366666666654</v>
      </c>
      <c r="F151" s="279">
        <v>58378.683333333327</v>
      </c>
      <c r="G151" s="279">
        <v>58057.366666666654</v>
      </c>
      <c r="H151" s="279">
        <v>59455.366666666654</v>
      </c>
      <c r="I151" s="279">
        <v>59776.68333333332</v>
      </c>
      <c r="J151" s="279">
        <v>60154.366666666654</v>
      </c>
      <c r="K151" s="277">
        <v>59399</v>
      </c>
      <c r="L151" s="277">
        <v>58700</v>
      </c>
      <c r="M151" s="277">
        <v>9.8220000000000002E-2</v>
      </c>
    </row>
    <row r="152" spans="1:13">
      <c r="A152" s="301">
        <v>143</v>
      </c>
      <c r="B152" s="277" t="s">
        <v>267</v>
      </c>
      <c r="C152" s="277">
        <v>30</v>
      </c>
      <c r="D152" s="279">
        <v>29.766666666666669</v>
      </c>
      <c r="E152" s="279">
        <v>29.333333333333339</v>
      </c>
      <c r="F152" s="279">
        <v>28.666666666666671</v>
      </c>
      <c r="G152" s="279">
        <v>28.233333333333341</v>
      </c>
      <c r="H152" s="279">
        <v>30.433333333333337</v>
      </c>
      <c r="I152" s="279">
        <v>30.866666666666667</v>
      </c>
      <c r="J152" s="279">
        <v>31.533333333333335</v>
      </c>
      <c r="K152" s="277">
        <v>30.2</v>
      </c>
      <c r="L152" s="277">
        <v>29.1</v>
      </c>
      <c r="M152" s="277">
        <v>6.03634</v>
      </c>
    </row>
    <row r="153" spans="1:13">
      <c r="A153" s="301">
        <v>144</v>
      </c>
      <c r="B153" s="277" t="s">
        <v>149</v>
      </c>
      <c r="C153" s="277">
        <v>1099.5</v>
      </c>
      <c r="D153" s="279">
        <v>1097.6166666666666</v>
      </c>
      <c r="E153" s="279">
        <v>1082.2333333333331</v>
      </c>
      <c r="F153" s="279">
        <v>1064.9666666666665</v>
      </c>
      <c r="G153" s="279">
        <v>1049.583333333333</v>
      </c>
      <c r="H153" s="279">
        <v>1114.8833333333332</v>
      </c>
      <c r="I153" s="279">
        <v>1130.2666666666669</v>
      </c>
      <c r="J153" s="279">
        <v>1147.5333333333333</v>
      </c>
      <c r="K153" s="277">
        <v>1113</v>
      </c>
      <c r="L153" s="277">
        <v>1080.3499999999999</v>
      </c>
      <c r="M153" s="277">
        <v>13.34601</v>
      </c>
    </row>
    <row r="154" spans="1:13">
      <c r="A154" s="301">
        <v>145</v>
      </c>
      <c r="B154" s="277" t="s">
        <v>3162</v>
      </c>
      <c r="C154" s="277">
        <v>273.45</v>
      </c>
      <c r="D154" s="279">
        <v>274.48333333333335</v>
      </c>
      <c r="E154" s="279">
        <v>270.16666666666669</v>
      </c>
      <c r="F154" s="279">
        <v>266.88333333333333</v>
      </c>
      <c r="G154" s="279">
        <v>262.56666666666666</v>
      </c>
      <c r="H154" s="279">
        <v>277.76666666666671</v>
      </c>
      <c r="I154" s="279">
        <v>282.08333333333331</v>
      </c>
      <c r="J154" s="279">
        <v>285.36666666666673</v>
      </c>
      <c r="K154" s="277">
        <v>278.8</v>
      </c>
      <c r="L154" s="277">
        <v>271.2</v>
      </c>
      <c r="M154" s="277">
        <v>3.6850399999999999</v>
      </c>
    </row>
    <row r="155" spans="1:13">
      <c r="A155" s="301">
        <v>146</v>
      </c>
      <c r="B155" s="277" t="s">
        <v>269</v>
      </c>
      <c r="C155" s="277">
        <v>779.25</v>
      </c>
      <c r="D155" s="279">
        <v>775.7833333333333</v>
      </c>
      <c r="E155" s="279">
        <v>766.56666666666661</v>
      </c>
      <c r="F155" s="279">
        <v>753.88333333333333</v>
      </c>
      <c r="G155" s="279">
        <v>744.66666666666663</v>
      </c>
      <c r="H155" s="279">
        <v>788.46666666666658</v>
      </c>
      <c r="I155" s="279">
        <v>797.68333333333328</v>
      </c>
      <c r="J155" s="279">
        <v>810.36666666666656</v>
      </c>
      <c r="K155" s="277">
        <v>785</v>
      </c>
      <c r="L155" s="277">
        <v>763.1</v>
      </c>
      <c r="M155" s="277">
        <v>1.76488</v>
      </c>
    </row>
    <row r="156" spans="1:13">
      <c r="A156" s="301">
        <v>147</v>
      </c>
      <c r="B156" s="277" t="s">
        <v>150</v>
      </c>
      <c r="C156" s="277">
        <v>34.4</v>
      </c>
      <c r="D156" s="279">
        <v>34.31666666666667</v>
      </c>
      <c r="E156" s="279">
        <v>33.783333333333339</v>
      </c>
      <c r="F156" s="279">
        <v>33.166666666666671</v>
      </c>
      <c r="G156" s="279">
        <v>32.63333333333334</v>
      </c>
      <c r="H156" s="279">
        <v>34.933333333333337</v>
      </c>
      <c r="I156" s="279">
        <v>35.466666666666669</v>
      </c>
      <c r="J156" s="279">
        <v>36.083333333333336</v>
      </c>
      <c r="K156" s="277">
        <v>34.85</v>
      </c>
      <c r="L156" s="277">
        <v>33.700000000000003</v>
      </c>
      <c r="M156" s="277">
        <v>90.453990000000005</v>
      </c>
    </row>
    <row r="157" spans="1:13">
      <c r="A157" s="301">
        <v>148</v>
      </c>
      <c r="B157" s="277" t="s">
        <v>261</v>
      </c>
      <c r="C157" s="277">
        <v>3386.7</v>
      </c>
      <c r="D157" s="279">
        <v>3352.3166666666671</v>
      </c>
      <c r="E157" s="279">
        <v>3274.6333333333341</v>
      </c>
      <c r="F157" s="279">
        <v>3162.5666666666671</v>
      </c>
      <c r="G157" s="279">
        <v>3084.8833333333341</v>
      </c>
      <c r="H157" s="279">
        <v>3464.3833333333341</v>
      </c>
      <c r="I157" s="279">
        <v>3542.0666666666675</v>
      </c>
      <c r="J157" s="279">
        <v>3654.1333333333341</v>
      </c>
      <c r="K157" s="277">
        <v>3430</v>
      </c>
      <c r="L157" s="277">
        <v>3240.25</v>
      </c>
      <c r="M157" s="277">
        <v>6.3330000000000002</v>
      </c>
    </row>
    <row r="158" spans="1:13">
      <c r="A158" s="301">
        <v>149</v>
      </c>
      <c r="B158" s="277" t="s">
        <v>153</v>
      </c>
      <c r="C158" s="277">
        <v>16420.7</v>
      </c>
      <c r="D158" s="279">
        <v>16357.316666666666</v>
      </c>
      <c r="E158" s="279">
        <v>16264.633333333331</v>
      </c>
      <c r="F158" s="279">
        <v>16108.566666666666</v>
      </c>
      <c r="G158" s="279">
        <v>16015.883333333331</v>
      </c>
      <c r="H158" s="279">
        <v>16513.383333333331</v>
      </c>
      <c r="I158" s="279">
        <v>16606.066666666666</v>
      </c>
      <c r="J158" s="279">
        <v>16762.133333333331</v>
      </c>
      <c r="K158" s="277">
        <v>16450</v>
      </c>
      <c r="L158" s="277">
        <v>16201.25</v>
      </c>
      <c r="M158" s="277">
        <v>0.77207999999999999</v>
      </c>
    </row>
    <row r="159" spans="1:13">
      <c r="A159" s="301">
        <v>150</v>
      </c>
      <c r="B159" s="277" t="s">
        <v>270</v>
      </c>
      <c r="C159" s="277">
        <v>20.55</v>
      </c>
      <c r="D159" s="279">
        <v>20.716666666666669</v>
      </c>
      <c r="E159" s="279">
        <v>20.383333333333336</v>
      </c>
      <c r="F159" s="279">
        <v>20.216666666666669</v>
      </c>
      <c r="G159" s="279">
        <v>19.883333333333336</v>
      </c>
      <c r="H159" s="279">
        <v>20.883333333333336</v>
      </c>
      <c r="I159" s="279">
        <v>21.216666666666665</v>
      </c>
      <c r="J159" s="279">
        <v>21.383333333333336</v>
      </c>
      <c r="K159" s="277">
        <v>21.05</v>
      </c>
      <c r="L159" s="277">
        <v>20.55</v>
      </c>
      <c r="M159" s="277">
        <v>49.033450000000002</v>
      </c>
    </row>
    <row r="160" spans="1:13">
      <c r="A160" s="301">
        <v>151</v>
      </c>
      <c r="B160" s="277" t="s">
        <v>155</v>
      </c>
      <c r="C160" s="277">
        <v>89.5</v>
      </c>
      <c r="D160" s="279">
        <v>90.2</v>
      </c>
      <c r="E160" s="279">
        <v>87.65</v>
      </c>
      <c r="F160" s="279">
        <v>85.8</v>
      </c>
      <c r="G160" s="279">
        <v>83.25</v>
      </c>
      <c r="H160" s="279">
        <v>92.050000000000011</v>
      </c>
      <c r="I160" s="279">
        <v>94.6</v>
      </c>
      <c r="J160" s="279">
        <v>96.450000000000017</v>
      </c>
      <c r="K160" s="277">
        <v>92.75</v>
      </c>
      <c r="L160" s="277">
        <v>88.35</v>
      </c>
      <c r="M160" s="277">
        <v>74.724109999999996</v>
      </c>
    </row>
    <row r="161" spans="1:13">
      <c r="A161" s="301">
        <v>152</v>
      </c>
      <c r="B161" s="277" t="s">
        <v>156</v>
      </c>
      <c r="C161" s="277">
        <v>90.55</v>
      </c>
      <c r="D161" s="279">
        <v>90.433333333333337</v>
      </c>
      <c r="E161" s="279">
        <v>89.366666666666674</v>
      </c>
      <c r="F161" s="279">
        <v>88.183333333333337</v>
      </c>
      <c r="G161" s="279">
        <v>87.116666666666674</v>
      </c>
      <c r="H161" s="279">
        <v>91.616666666666674</v>
      </c>
      <c r="I161" s="279">
        <v>92.683333333333337</v>
      </c>
      <c r="J161" s="279">
        <v>93.866666666666674</v>
      </c>
      <c r="K161" s="277">
        <v>91.5</v>
      </c>
      <c r="L161" s="277">
        <v>89.25</v>
      </c>
      <c r="M161" s="277">
        <v>272.63682999999997</v>
      </c>
    </row>
    <row r="162" spans="1:13">
      <c r="A162" s="301">
        <v>153</v>
      </c>
      <c r="B162" s="277" t="s">
        <v>271</v>
      </c>
      <c r="C162" s="277">
        <v>377.05</v>
      </c>
      <c r="D162" s="279">
        <v>378.26666666666665</v>
      </c>
      <c r="E162" s="279">
        <v>373.7833333333333</v>
      </c>
      <c r="F162" s="279">
        <v>370.51666666666665</v>
      </c>
      <c r="G162" s="279">
        <v>366.0333333333333</v>
      </c>
      <c r="H162" s="279">
        <v>381.5333333333333</v>
      </c>
      <c r="I162" s="279">
        <v>386.01666666666665</v>
      </c>
      <c r="J162" s="279">
        <v>389.2833333333333</v>
      </c>
      <c r="K162" s="277">
        <v>382.75</v>
      </c>
      <c r="L162" s="277">
        <v>375</v>
      </c>
      <c r="M162" s="277">
        <v>2.4898600000000002</v>
      </c>
    </row>
    <row r="163" spans="1:13">
      <c r="A163" s="301">
        <v>154</v>
      </c>
      <c r="B163" s="277" t="s">
        <v>272</v>
      </c>
      <c r="C163" s="277">
        <v>2929.75</v>
      </c>
      <c r="D163" s="279">
        <v>2949.8833333333332</v>
      </c>
      <c r="E163" s="279">
        <v>2899.8666666666663</v>
      </c>
      <c r="F163" s="279">
        <v>2869.9833333333331</v>
      </c>
      <c r="G163" s="279">
        <v>2819.9666666666662</v>
      </c>
      <c r="H163" s="279">
        <v>2979.7666666666664</v>
      </c>
      <c r="I163" s="279">
        <v>3029.7833333333328</v>
      </c>
      <c r="J163" s="279">
        <v>3059.6666666666665</v>
      </c>
      <c r="K163" s="277">
        <v>2999.9</v>
      </c>
      <c r="L163" s="277">
        <v>2920</v>
      </c>
      <c r="M163" s="277">
        <v>0.33976000000000001</v>
      </c>
    </row>
    <row r="164" spans="1:13">
      <c r="A164" s="301">
        <v>155</v>
      </c>
      <c r="B164" s="277" t="s">
        <v>157</v>
      </c>
      <c r="C164" s="277">
        <v>93.95</v>
      </c>
      <c r="D164" s="279">
        <v>93.816666666666677</v>
      </c>
      <c r="E164" s="279">
        <v>93.233333333333348</v>
      </c>
      <c r="F164" s="279">
        <v>92.516666666666666</v>
      </c>
      <c r="G164" s="279">
        <v>91.933333333333337</v>
      </c>
      <c r="H164" s="279">
        <v>94.53333333333336</v>
      </c>
      <c r="I164" s="279">
        <v>95.116666666666703</v>
      </c>
      <c r="J164" s="279">
        <v>95.833333333333371</v>
      </c>
      <c r="K164" s="277">
        <v>94.4</v>
      </c>
      <c r="L164" s="277">
        <v>93.1</v>
      </c>
      <c r="M164" s="277">
        <v>2.9786800000000002</v>
      </c>
    </row>
    <row r="165" spans="1:13">
      <c r="A165" s="301">
        <v>156</v>
      </c>
      <c r="B165" s="277" t="s">
        <v>158</v>
      </c>
      <c r="C165" s="277">
        <v>73.650000000000006</v>
      </c>
      <c r="D165" s="279">
        <v>73.566666666666677</v>
      </c>
      <c r="E165" s="279">
        <v>72.733333333333348</v>
      </c>
      <c r="F165" s="279">
        <v>71.816666666666677</v>
      </c>
      <c r="G165" s="279">
        <v>70.983333333333348</v>
      </c>
      <c r="H165" s="279">
        <v>74.483333333333348</v>
      </c>
      <c r="I165" s="279">
        <v>75.316666666666691</v>
      </c>
      <c r="J165" s="279">
        <v>76.233333333333348</v>
      </c>
      <c r="K165" s="277">
        <v>74.400000000000006</v>
      </c>
      <c r="L165" s="277">
        <v>72.650000000000006</v>
      </c>
      <c r="M165" s="277">
        <v>186.46453</v>
      </c>
    </row>
    <row r="166" spans="1:13">
      <c r="A166" s="301">
        <v>157</v>
      </c>
      <c r="B166" s="277" t="s">
        <v>159</v>
      </c>
      <c r="C166" s="277">
        <v>18495.099999999999</v>
      </c>
      <c r="D166" s="279">
        <v>18513.316666666666</v>
      </c>
      <c r="E166" s="279">
        <v>18283.283333333333</v>
      </c>
      <c r="F166" s="279">
        <v>18071.466666666667</v>
      </c>
      <c r="G166" s="279">
        <v>17841.433333333334</v>
      </c>
      <c r="H166" s="279">
        <v>18725.133333333331</v>
      </c>
      <c r="I166" s="279">
        <v>18955.166666666664</v>
      </c>
      <c r="J166" s="279">
        <v>19166.98333333333</v>
      </c>
      <c r="K166" s="277">
        <v>18743.349999999999</v>
      </c>
      <c r="L166" s="277">
        <v>18301.5</v>
      </c>
      <c r="M166" s="277">
        <v>0.73490999999999995</v>
      </c>
    </row>
    <row r="167" spans="1:13">
      <c r="A167" s="301">
        <v>158</v>
      </c>
      <c r="B167" s="277" t="s">
        <v>160</v>
      </c>
      <c r="C167" s="277">
        <v>1314.5</v>
      </c>
      <c r="D167" s="279">
        <v>1314.8666666666666</v>
      </c>
      <c r="E167" s="279">
        <v>1289.7333333333331</v>
      </c>
      <c r="F167" s="279">
        <v>1264.9666666666665</v>
      </c>
      <c r="G167" s="279">
        <v>1239.833333333333</v>
      </c>
      <c r="H167" s="279">
        <v>1339.6333333333332</v>
      </c>
      <c r="I167" s="279">
        <v>1364.7666666666669</v>
      </c>
      <c r="J167" s="279">
        <v>1389.5333333333333</v>
      </c>
      <c r="K167" s="277">
        <v>1340</v>
      </c>
      <c r="L167" s="277">
        <v>1290.0999999999999</v>
      </c>
      <c r="M167" s="277">
        <v>22.066510000000001</v>
      </c>
    </row>
    <row r="168" spans="1:13">
      <c r="A168" s="301">
        <v>159</v>
      </c>
      <c r="B168" s="277" t="s">
        <v>161</v>
      </c>
      <c r="C168" s="277">
        <v>236.3</v>
      </c>
      <c r="D168" s="279">
        <v>236.44999999999996</v>
      </c>
      <c r="E168" s="279">
        <v>234.04999999999993</v>
      </c>
      <c r="F168" s="279">
        <v>231.79999999999995</v>
      </c>
      <c r="G168" s="279">
        <v>229.39999999999992</v>
      </c>
      <c r="H168" s="279">
        <v>238.69999999999993</v>
      </c>
      <c r="I168" s="279">
        <v>241.09999999999997</v>
      </c>
      <c r="J168" s="279">
        <v>243.34999999999994</v>
      </c>
      <c r="K168" s="277">
        <v>238.85</v>
      </c>
      <c r="L168" s="277">
        <v>234.2</v>
      </c>
      <c r="M168" s="277">
        <v>20.76586</v>
      </c>
    </row>
    <row r="169" spans="1:13">
      <c r="A169" s="301">
        <v>160</v>
      </c>
      <c r="B169" s="277" t="s">
        <v>162</v>
      </c>
      <c r="C169" s="277">
        <v>91.3</v>
      </c>
      <c r="D169" s="279">
        <v>90.616666666666674</v>
      </c>
      <c r="E169" s="279">
        <v>89.433333333333351</v>
      </c>
      <c r="F169" s="279">
        <v>87.566666666666677</v>
      </c>
      <c r="G169" s="279">
        <v>86.383333333333354</v>
      </c>
      <c r="H169" s="279">
        <v>92.483333333333348</v>
      </c>
      <c r="I169" s="279">
        <v>93.666666666666686</v>
      </c>
      <c r="J169" s="279">
        <v>95.533333333333346</v>
      </c>
      <c r="K169" s="277">
        <v>91.8</v>
      </c>
      <c r="L169" s="277">
        <v>88.75</v>
      </c>
      <c r="M169" s="277">
        <v>56.133299999999998</v>
      </c>
    </row>
    <row r="170" spans="1:13">
      <c r="A170" s="301">
        <v>161</v>
      </c>
      <c r="B170" s="277" t="s">
        <v>275</v>
      </c>
      <c r="C170" s="277">
        <v>4938.8</v>
      </c>
      <c r="D170" s="279">
        <v>4954.5999999999995</v>
      </c>
      <c r="E170" s="279">
        <v>4884.1999999999989</v>
      </c>
      <c r="F170" s="279">
        <v>4829.5999999999995</v>
      </c>
      <c r="G170" s="279">
        <v>4759.1999999999989</v>
      </c>
      <c r="H170" s="279">
        <v>5009.1999999999989</v>
      </c>
      <c r="I170" s="279">
        <v>5079.5999999999985</v>
      </c>
      <c r="J170" s="279">
        <v>5134.1999999999989</v>
      </c>
      <c r="K170" s="277">
        <v>5025</v>
      </c>
      <c r="L170" s="277">
        <v>4900</v>
      </c>
      <c r="M170" s="277">
        <v>0.96101000000000003</v>
      </c>
    </row>
    <row r="171" spans="1:13">
      <c r="A171" s="301">
        <v>162</v>
      </c>
      <c r="B171" s="277" t="s">
        <v>277</v>
      </c>
      <c r="C171" s="277">
        <v>10108.950000000001</v>
      </c>
      <c r="D171" s="279">
        <v>10081.316666666668</v>
      </c>
      <c r="E171" s="279">
        <v>9977.8333333333358</v>
      </c>
      <c r="F171" s="279">
        <v>9846.716666666669</v>
      </c>
      <c r="G171" s="279">
        <v>9743.2333333333372</v>
      </c>
      <c r="H171" s="279">
        <v>10212.433333333334</v>
      </c>
      <c r="I171" s="279">
        <v>10315.916666666668</v>
      </c>
      <c r="J171" s="279">
        <v>10447.033333333333</v>
      </c>
      <c r="K171" s="277">
        <v>10184.799999999999</v>
      </c>
      <c r="L171" s="277">
        <v>9950.2000000000007</v>
      </c>
      <c r="M171" s="277">
        <v>5.2600000000000001E-2</v>
      </c>
    </row>
    <row r="172" spans="1:13">
      <c r="A172" s="301">
        <v>163</v>
      </c>
      <c r="B172" s="277" t="s">
        <v>163</v>
      </c>
      <c r="C172" s="277">
        <v>1475.35</v>
      </c>
      <c r="D172" s="279">
        <v>1475.6833333333334</v>
      </c>
      <c r="E172" s="279">
        <v>1461.6666666666667</v>
      </c>
      <c r="F172" s="279">
        <v>1447.9833333333333</v>
      </c>
      <c r="G172" s="279">
        <v>1433.9666666666667</v>
      </c>
      <c r="H172" s="279">
        <v>1489.3666666666668</v>
      </c>
      <c r="I172" s="279">
        <v>1503.3833333333332</v>
      </c>
      <c r="J172" s="279">
        <v>1517.0666666666668</v>
      </c>
      <c r="K172" s="277">
        <v>1489.7</v>
      </c>
      <c r="L172" s="277">
        <v>1462</v>
      </c>
      <c r="M172" s="277">
        <v>9.5482899999999997</v>
      </c>
    </row>
    <row r="173" spans="1:13">
      <c r="A173" s="301">
        <v>164</v>
      </c>
      <c r="B173" s="277" t="s">
        <v>273</v>
      </c>
      <c r="C173" s="277">
        <v>1911.05</v>
      </c>
      <c r="D173" s="279">
        <v>1907.8499999999997</v>
      </c>
      <c r="E173" s="279">
        <v>1893.2999999999993</v>
      </c>
      <c r="F173" s="279">
        <v>1875.5499999999995</v>
      </c>
      <c r="G173" s="279">
        <v>1860.9999999999991</v>
      </c>
      <c r="H173" s="279">
        <v>1925.5999999999995</v>
      </c>
      <c r="I173" s="279">
        <v>1940.15</v>
      </c>
      <c r="J173" s="279">
        <v>1957.8999999999996</v>
      </c>
      <c r="K173" s="277">
        <v>1922.4</v>
      </c>
      <c r="L173" s="277">
        <v>1890.1</v>
      </c>
      <c r="M173" s="277">
        <v>1.5947</v>
      </c>
    </row>
    <row r="174" spans="1:13">
      <c r="A174" s="301">
        <v>165</v>
      </c>
      <c r="B174" s="277" t="s">
        <v>164</v>
      </c>
      <c r="C174" s="277">
        <v>33.549999999999997</v>
      </c>
      <c r="D174" s="279">
        <v>33.449999999999996</v>
      </c>
      <c r="E174" s="279">
        <v>33.249999999999993</v>
      </c>
      <c r="F174" s="279">
        <v>32.949999999999996</v>
      </c>
      <c r="G174" s="279">
        <v>32.749999999999993</v>
      </c>
      <c r="H174" s="279">
        <v>33.749999999999993</v>
      </c>
      <c r="I174" s="279">
        <v>33.949999999999996</v>
      </c>
      <c r="J174" s="279">
        <v>34.249999999999993</v>
      </c>
      <c r="K174" s="277">
        <v>33.65</v>
      </c>
      <c r="L174" s="277">
        <v>33.15</v>
      </c>
      <c r="M174" s="277">
        <v>135.93732</v>
      </c>
    </row>
    <row r="175" spans="1:13">
      <c r="A175" s="301">
        <v>166</v>
      </c>
      <c r="B175" s="277" t="s">
        <v>274</v>
      </c>
      <c r="C175" s="277">
        <v>315.85000000000002</v>
      </c>
      <c r="D175" s="279">
        <v>314.43333333333334</v>
      </c>
      <c r="E175" s="279">
        <v>310.86666666666667</v>
      </c>
      <c r="F175" s="279">
        <v>305.88333333333333</v>
      </c>
      <c r="G175" s="279">
        <v>302.31666666666666</v>
      </c>
      <c r="H175" s="279">
        <v>319.41666666666669</v>
      </c>
      <c r="I175" s="279">
        <v>322.98333333333341</v>
      </c>
      <c r="J175" s="279">
        <v>327.9666666666667</v>
      </c>
      <c r="K175" s="277">
        <v>318</v>
      </c>
      <c r="L175" s="277">
        <v>309.45</v>
      </c>
      <c r="M175" s="277">
        <v>7.8783700000000003</v>
      </c>
    </row>
    <row r="176" spans="1:13">
      <c r="A176" s="301">
        <v>167</v>
      </c>
      <c r="B176" s="277" t="s">
        <v>491</v>
      </c>
      <c r="C176" s="277">
        <v>841.15</v>
      </c>
      <c r="D176" s="279">
        <v>843.85</v>
      </c>
      <c r="E176" s="279">
        <v>831.80000000000007</v>
      </c>
      <c r="F176" s="279">
        <v>822.45</v>
      </c>
      <c r="G176" s="279">
        <v>810.40000000000009</v>
      </c>
      <c r="H176" s="279">
        <v>853.2</v>
      </c>
      <c r="I176" s="279">
        <v>865.25</v>
      </c>
      <c r="J176" s="279">
        <v>874.6</v>
      </c>
      <c r="K176" s="277">
        <v>855.9</v>
      </c>
      <c r="L176" s="277">
        <v>834.5</v>
      </c>
      <c r="M176" s="277">
        <v>1.1182300000000001</v>
      </c>
    </row>
    <row r="177" spans="1:13">
      <c r="A177" s="301">
        <v>168</v>
      </c>
      <c r="B177" s="277" t="s">
        <v>165</v>
      </c>
      <c r="C177" s="277">
        <v>177.6</v>
      </c>
      <c r="D177" s="279">
        <v>176.73333333333332</v>
      </c>
      <c r="E177" s="279">
        <v>175.01666666666665</v>
      </c>
      <c r="F177" s="279">
        <v>172.43333333333334</v>
      </c>
      <c r="G177" s="279">
        <v>170.71666666666667</v>
      </c>
      <c r="H177" s="279">
        <v>179.31666666666663</v>
      </c>
      <c r="I177" s="279">
        <v>181.03333333333327</v>
      </c>
      <c r="J177" s="279">
        <v>183.61666666666662</v>
      </c>
      <c r="K177" s="277">
        <v>178.45</v>
      </c>
      <c r="L177" s="277">
        <v>174.15</v>
      </c>
      <c r="M177" s="277">
        <v>110.44892</v>
      </c>
    </row>
    <row r="178" spans="1:13">
      <c r="A178" s="301">
        <v>169</v>
      </c>
      <c r="B178" s="277" t="s">
        <v>276</v>
      </c>
      <c r="C178" s="277">
        <v>234.65</v>
      </c>
      <c r="D178" s="279">
        <v>232.68333333333331</v>
      </c>
      <c r="E178" s="279">
        <v>225.96666666666661</v>
      </c>
      <c r="F178" s="279">
        <v>217.2833333333333</v>
      </c>
      <c r="G178" s="279">
        <v>210.56666666666661</v>
      </c>
      <c r="H178" s="279">
        <v>241.36666666666662</v>
      </c>
      <c r="I178" s="279">
        <v>248.08333333333331</v>
      </c>
      <c r="J178" s="279">
        <v>256.76666666666665</v>
      </c>
      <c r="K178" s="277">
        <v>239.4</v>
      </c>
      <c r="L178" s="277">
        <v>224</v>
      </c>
      <c r="M178" s="277">
        <v>7.1492500000000003</v>
      </c>
    </row>
    <row r="179" spans="1:13">
      <c r="A179" s="301">
        <v>170</v>
      </c>
      <c r="B179" s="277" t="s">
        <v>278</v>
      </c>
      <c r="C179" s="277">
        <v>381</v>
      </c>
      <c r="D179" s="279">
        <v>380.33333333333331</v>
      </c>
      <c r="E179" s="279">
        <v>375.66666666666663</v>
      </c>
      <c r="F179" s="279">
        <v>370.33333333333331</v>
      </c>
      <c r="G179" s="279">
        <v>365.66666666666663</v>
      </c>
      <c r="H179" s="279">
        <v>385.66666666666663</v>
      </c>
      <c r="I179" s="279">
        <v>390.33333333333326</v>
      </c>
      <c r="J179" s="279">
        <v>395.66666666666663</v>
      </c>
      <c r="K179" s="277">
        <v>385</v>
      </c>
      <c r="L179" s="277">
        <v>375</v>
      </c>
      <c r="M179" s="277">
        <v>0.55210999999999999</v>
      </c>
    </row>
    <row r="180" spans="1:13">
      <c r="A180" s="301">
        <v>171</v>
      </c>
      <c r="B180" s="277" t="s">
        <v>279</v>
      </c>
      <c r="C180" s="277">
        <v>450.75</v>
      </c>
      <c r="D180" s="279">
        <v>451.75</v>
      </c>
      <c r="E180" s="279">
        <v>446.5</v>
      </c>
      <c r="F180" s="279">
        <v>442.25</v>
      </c>
      <c r="G180" s="279">
        <v>437</v>
      </c>
      <c r="H180" s="279">
        <v>456</v>
      </c>
      <c r="I180" s="279">
        <v>461.25</v>
      </c>
      <c r="J180" s="279">
        <v>465.5</v>
      </c>
      <c r="K180" s="277">
        <v>457</v>
      </c>
      <c r="L180" s="277">
        <v>447.5</v>
      </c>
      <c r="M180" s="277">
        <v>0.35137000000000002</v>
      </c>
    </row>
    <row r="181" spans="1:13">
      <c r="A181" s="301">
        <v>172</v>
      </c>
      <c r="B181" s="277" t="s">
        <v>167</v>
      </c>
      <c r="C181" s="277">
        <v>698.85</v>
      </c>
      <c r="D181" s="279">
        <v>696.11666666666667</v>
      </c>
      <c r="E181" s="279">
        <v>686.23333333333335</v>
      </c>
      <c r="F181" s="279">
        <v>673.61666666666667</v>
      </c>
      <c r="G181" s="279">
        <v>663.73333333333335</v>
      </c>
      <c r="H181" s="279">
        <v>708.73333333333335</v>
      </c>
      <c r="I181" s="279">
        <v>718.61666666666679</v>
      </c>
      <c r="J181" s="279">
        <v>731.23333333333335</v>
      </c>
      <c r="K181" s="277">
        <v>706</v>
      </c>
      <c r="L181" s="277">
        <v>683.5</v>
      </c>
      <c r="M181" s="277">
        <v>6.1903699999999997</v>
      </c>
    </row>
    <row r="182" spans="1:13">
      <c r="A182" s="301">
        <v>173</v>
      </c>
      <c r="B182" s="277" t="s">
        <v>168</v>
      </c>
      <c r="C182" s="277">
        <v>180.5</v>
      </c>
      <c r="D182" s="279">
        <v>180.61666666666667</v>
      </c>
      <c r="E182" s="279">
        <v>177.38333333333335</v>
      </c>
      <c r="F182" s="279">
        <v>174.26666666666668</v>
      </c>
      <c r="G182" s="279">
        <v>171.03333333333336</v>
      </c>
      <c r="H182" s="279">
        <v>183.73333333333335</v>
      </c>
      <c r="I182" s="279">
        <v>186.9666666666667</v>
      </c>
      <c r="J182" s="279">
        <v>190.08333333333334</v>
      </c>
      <c r="K182" s="277">
        <v>183.85</v>
      </c>
      <c r="L182" s="277">
        <v>177.5</v>
      </c>
      <c r="M182" s="277">
        <v>217.68890999999999</v>
      </c>
    </row>
    <row r="183" spans="1:13">
      <c r="A183" s="301">
        <v>174</v>
      </c>
      <c r="B183" s="277" t="s">
        <v>169</v>
      </c>
      <c r="C183" s="277">
        <v>107.25</v>
      </c>
      <c r="D183" s="279">
        <v>107.10000000000001</v>
      </c>
      <c r="E183" s="279">
        <v>105.65000000000002</v>
      </c>
      <c r="F183" s="279">
        <v>104.05000000000001</v>
      </c>
      <c r="G183" s="279">
        <v>102.60000000000002</v>
      </c>
      <c r="H183" s="279">
        <v>108.70000000000002</v>
      </c>
      <c r="I183" s="279">
        <v>110.15</v>
      </c>
      <c r="J183" s="279">
        <v>111.75000000000001</v>
      </c>
      <c r="K183" s="277">
        <v>108.55</v>
      </c>
      <c r="L183" s="277">
        <v>105.5</v>
      </c>
      <c r="M183" s="277">
        <v>49.029170000000001</v>
      </c>
    </row>
    <row r="184" spans="1:13">
      <c r="A184" s="301">
        <v>175</v>
      </c>
      <c r="B184" s="277" t="s">
        <v>170</v>
      </c>
      <c r="C184" s="277">
        <v>2314</v>
      </c>
      <c r="D184" s="279">
        <v>2278.1</v>
      </c>
      <c r="E184" s="279">
        <v>2211.25</v>
      </c>
      <c r="F184" s="279">
        <v>2108.5</v>
      </c>
      <c r="G184" s="279">
        <v>2041.65</v>
      </c>
      <c r="H184" s="279">
        <v>2380.85</v>
      </c>
      <c r="I184" s="279">
        <v>2447.6999999999994</v>
      </c>
      <c r="J184" s="279">
        <v>2550.4499999999998</v>
      </c>
      <c r="K184" s="277">
        <v>2344.9499999999998</v>
      </c>
      <c r="L184" s="277">
        <v>2175.35</v>
      </c>
      <c r="M184" s="277">
        <v>647.51765999999998</v>
      </c>
    </row>
    <row r="185" spans="1:13">
      <c r="A185" s="301">
        <v>176</v>
      </c>
      <c r="B185" s="277" t="s">
        <v>171</v>
      </c>
      <c r="C185" s="277">
        <v>38.5</v>
      </c>
      <c r="D185" s="279">
        <v>38.716666666666669</v>
      </c>
      <c r="E185" s="279">
        <v>37.533333333333339</v>
      </c>
      <c r="F185" s="279">
        <v>36.56666666666667</v>
      </c>
      <c r="G185" s="279">
        <v>35.38333333333334</v>
      </c>
      <c r="H185" s="279">
        <v>39.683333333333337</v>
      </c>
      <c r="I185" s="279">
        <v>40.866666666666674</v>
      </c>
      <c r="J185" s="279">
        <v>41.833333333333336</v>
      </c>
      <c r="K185" s="277">
        <v>39.9</v>
      </c>
      <c r="L185" s="277">
        <v>37.75</v>
      </c>
      <c r="M185" s="277">
        <v>342.78282000000002</v>
      </c>
    </row>
    <row r="186" spans="1:13">
      <c r="A186" s="301">
        <v>177</v>
      </c>
      <c r="B186" s="277" t="s">
        <v>3524</v>
      </c>
      <c r="C186" s="277">
        <v>819.95</v>
      </c>
      <c r="D186" s="279">
        <v>819.33333333333337</v>
      </c>
      <c r="E186" s="279">
        <v>812.66666666666674</v>
      </c>
      <c r="F186" s="279">
        <v>805.38333333333333</v>
      </c>
      <c r="G186" s="279">
        <v>798.7166666666667</v>
      </c>
      <c r="H186" s="279">
        <v>826.61666666666679</v>
      </c>
      <c r="I186" s="279">
        <v>833.28333333333353</v>
      </c>
      <c r="J186" s="279">
        <v>840.56666666666683</v>
      </c>
      <c r="K186" s="277">
        <v>826</v>
      </c>
      <c r="L186" s="277">
        <v>812.05</v>
      </c>
      <c r="M186" s="277">
        <v>13.366239999999999</v>
      </c>
    </row>
    <row r="187" spans="1:13">
      <c r="A187" s="301">
        <v>178</v>
      </c>
      <c r="B187" s="277" t="s">
        <v>280</v>
      </c>
      <c r="C187" s="277">
        <v>845.2</v>
      </c>
      <c r="D187" s="279">
        <v>842.1</v>
      </c>
      <c r="E187" s="279">
        <v>836.2</v>
      </c>
      <c r="F187" s="279">
        <v>827.2</v>
      </c>
      <c r="G187" s="279">
        <v>821.30000000000007</v>
      </c>
      <c r="H187" s="279">
        <v>851.1</v>
      </c>
      <c r="I187" s="279">
        <v>856.99999999999989</v>
      </c>
      <c r="J187" s="279">
        <v>866</v>
      </c>
      <c r="K187" s="277">
        <v>848</v>
      </c>
      <c r="L187" s="277">
        <v>833.1</v>
      </c>
      <c r="M187" s="277">
        <v>6.5910900000000003</v>
      </c>
    </row>
    <row r="188" spans="1:13">
      <c r="A188" s="301">
        <v>179</v>
      </c>
      <c r="B188" s="277" t="s">
        <v>172</v>
      </c>
      <c r="C188" s="277">
        <v>198.15</v>
      </c>
      <c r="D188" s="279">
        <v>198.26666666666665</v>
      </c>
      <c r="E188" s="279">
        <v>195.08333333333331</v>
      </c>
      <c r="F188" s="279">
        <v>192.01666666666665</v>
      </c>
      <c r="G188" s="279">
        <v>188.83333333333331</v>
      </c>
      <c r="H188" s="279">
        <v>201.33333333333331</v>
      </c>
      <c r="I188" s="279">
        <v>204.51666666666665</v>
      </c>
      <c r="J188" s="279">
        <v>207.58333333333331</v>
      </c>
      <c r="K188" s="277">
        <v>201.45</v>
      </c>
      <c r="L188" s="277">
        <v>195.2</v>
      </c>
      <c r="M188" s="277">
        <v>677.90246999999999</v>
      </c>
    </row>
    <row r="189" spans="1:13">
      <c r="A189" s="301">
        <v>180</v>
      </c>
      <c r="B189" s="277" t="s">
        <v>173</v>
      </c>
      <c r="C189" s="277">
        <v>19643.349999999999</v>
      </c>
      <c r="D189" s="279">
        <v>19570.783333333333</v>
      </c>
      <c r="E189" s="279">
        <v>19391.566666666666</v>
      </c>
      <c r="F189" s="279">
        <v>19139.783333333333</v>
      </c>
      <c r="G189" s="279">
        <v>18960.566666666666</v>
      </c>
      <c r="H189" s="279">
        <v>19822.566666666666</v>
      </c>
      <c r="I189" s="279">
        <v>20001.783333333333</v>
      </c>
      <c r="J189" s="279">
        <v>20253.566666666666</v>
      </c>
      <c r="K189" s="277">
        <v>19750</v>
      </c>
      <c r="L189" s="277">
        <v>19319</v>
      </c>
      <c r="M189" s="277">
        <v>0.44713000000000003</v>
      </c>
    </row>
    <row r="190" spans="1:13">
      <c r="A190" s="301">
        <v>181</v>
      </c>
      <c r="B190" s="277" t="s">
        <v>174</v>
      </c>
      <c r="C190" s="277">
        <v>1217.55</v>
      </c>
      <c r="D190" s="279">
        <v>1212.0333333333335</v>
      </c>
      <c r="E190" s="279">
        <v>1202.0666666666671</v>
      </c>
      <c r="F190" s="279">
        <v>1186.5833333333335</v>
      </c>
      <c r="G190" s="279">
        <v>1176.616666666667</v>
      </c>
      <c r="H190" s="279">
        <v>1227.5166666666671</v>
      </c>
      <c r="I190" s="279">
        <v>1237.4833333333338</v>
      </c>
      <c r="J190" s="279">
        <v>1252.9666666666672</v>
      </c>
      <c r="K190" s="277">
        <v>1222</v>
      </c>
      <c r="L190" s="277">
        <v>1196.55</v>
      </c>
      <c r="M190" s="277">
        <v>3.4461900000000001</v>
      </c>
    </row>
    <row r="191" spans="1:13">
      <c r="A191" s="301">
        <v>182</v>
      </c>
      <c r="B191" s="277" t="s">
        <v>175</v>
      </c>
      <c r="C191" s="277">
        <v>4118</v>
      </c>
      <c r="D191" s="279">
        <v>4143.6833333333334</v>
      </c>
      <c r="E191" s="279">
        <v>4067.3666666666668</v>
      </c>
      <c r="F191" s="279">
        <v>4016.7333333333336</v>
      </c>
      <c r="G191" s="279">
        <v>3940.416666666667</v>
      </c>
      <c r="H191" s="279">
        <v>4194.3166666666666</v>
      </c>
      <c r="I191" s="279">
        <v>4270.6333333333341</v>
      </c>
      <c r="J191" s="279">
        <v>4321.2666666666664</v>
      </c>
      <c r="K191" s="277">
        <v>4220</v>
      </c>
      <c r="L191" s="277">
        <v>4093.05</v>
      </c>
      <c r="M191" s="277">
        <v>1.7490699999999999</v>
      </c>
    </row>
    <row r="192" spans="1:13">
      <c r="A192" s="301">
        <v>183</v>
      </c>
      <c r="B192" s="277" t="s">
        <v>176</v>
      </c>
      <c r="C192" s="277">
        <v>629.54999999999995</v>
      </c>
      <c r="D192" s="279">
        <v>634.55000000000007</v>
      </c>
      <c r="E192" s="279">
        <v>615.65000000000009</v>
      </c>
      <c r="F192" s="279">
        <v>601.75</v>
      </c>
      <c r="G192" s="279">
        <v>582.85</v>
      </c>
      <c r="H192" s="279">
        <v>648.45000000000016</v>
      </c>
      <c r="I192" s="279">
        <v>667.35</v>
      </c>
      <c r="J192" s="279">
        <v>681.25000000000023</v>
      </c>
      <c r="K192" s="277">
        <v>653.45000000000005</v>
      </c>
      <c r="L192" s="277">
        <v>620.65</v>
      </c>
      <c r="M192" s="277">
        <v>59.15598</v>
      </c>
    </row>
    <row r="193" spans="1:13">
      <c r="A193" s="301">
        <v>184</v>
      </c>
      <c r="B193" s="277" t="s">
        <v>178</v>
      </c>
      <c r="C193" s="277">
        <v>507.95</v>
      </c>
      <c r="D193" s="279">
        <v>509.43333333333339</v>
      </c>
      <c r="E193" s="279">
        <v>502.16666666666674</v>
      </c>
      <c r="F193" s="279">
        <v>496.38333333333333</v>
      </c>
      <c r="G193" s="279">
        <v>489.11666666666667</v>
      </c>
      <c r="H193" s="279">
        <v>515.21666666666681</v>
      </c>
      <c r="I193" s="279">
        <v>522.48333333333346</v>
      </c>
      <c r="J193" s="279">
        <v>528.26666666666688</v>
      </c>
      <c r="K193" s="277">
        <v>516.70000000000005</v>
      </c>
      <c r="L193" s="277">
        <v>503.65</v>
      </c>
      <c r="M193" s="277">
        <v>85.729230000000001</v>
      </c>
    </row>
    <row r="194" spans="1:13">
      <c r="A194" s="301">
        <v>185</v>
      </c>
      <c r="B194" s="277" t="s">
        <v>179</v>
      </c>
      <c r="C194" s="277">
        <v>480.55</v>
      </c>
      <c r="D194" s="279">
        <v>483.75</v>
      </c>
      <c r="E194" s="279">
        <v>465.8</v>
      </c>
      <c r="F194" s="279">
        <v>451.05</v>
      </c>
      <c r="G194" s="279">
        <v>433.1</v>
      </c>
      <c r="H194" s="279">
        <v>498.5</v>
      </c>
      <c r="I194" s="279">
        <v>516.45000000000005</v>
      </c>
      <c r="J194" s="279">
        <v>531.20000000000005</v>
      </c>
      <c r="K194" s="277">
        <v>501.7</v>
      </c>
      <c r="L194" s="277">
        <v>469</v>
      </c>
      <c r="M194" s="277">
        <v>67.403919999999999</v>
      </c>
    </row>
    <row r="195" spans="1:13">
      <c r="A195" s="301">
        <v>186</v>
      </c>
      <c r="B195" s="277" t="s">
        <v>282</v>
      </c>
      <c r="C195" s="277">
        <v>474.05</v>
      </c>
      <c r="D195" s="279">
        <v>477.25</v>
      </c>
      <c r="E195" s="279">
        <v>460</v>
      </c>
      <c r="F195" s="279">
        <v>445.95</v>
      </c>
      <c r="G195" s="279">
        <v>428.7</v>
      </c>
      <c r="H195" s="279">
        <v>491.3</v>
      </c>
      <c r="I195" s="279">
        <v>508.55</v>
      </c>
      <c r="J195" s="279">
        <v>522.6</v>
      </c>
      <c r="K195" s="277">
        <v>494.5</v>
      </c>
      <c r="L195" s="277">
        <v>463.2</v>
      </c>
      <c r="M195" s="277">
        <v>21.123819999999998</v>
      </c>
    </row>
    <row r="196" spans="1:13">
      <c r="A196" s="301">
        <v>187</v>
      </c>
      <c r="B196" s="277" t="s">
        <v>3465</v>
      </c>
      <c r="C196" s="277">
        <v>546.54999999999995</v>
      </c>
      <c r="D196" s="279">
        <v>543.19999999999993</v>
      </c>
      <c r="E196" s="279">
        <v>537.49999999999989</v>
      </c>
      <c r="F196" s="279">
        <v>528.44999999999993</v>
      </c>
      <c r="G196" s="279">
        <v>522.74999999999989</v>
      </c>
      <c r="H196" s="279">
        <v>552.24999999999989</v>
      </c>
      <c r="I196" s="279">
        <v>557.94999999999993</v>
      </c>
      <c r="J196" s="279">
        <v>566.99999999999989</v>
      </c>
      <c r="K196" s="277">
        <v>548.9</v>
      </c>
      <c r="L196" s="277">
        <v>534.15</v>
      </c>
      <c r="M196" s="277">
        <v>37.87088</v>
      </c>
    </row>
    <row r="197" spans="1:13">
      <c r="A197" s="301">
        <v>188</v>
      </c>
      <c r="B197" s="268" t="s">
        <v>183</v>
      </c>
      <c r="C197" s="268">
        <v>143.30000000000001</v>
      </c>
      <c r="D197" s="308">
        <v>141.93333333333334</v>
      </c>
      <c r="E197" s="308">
        <v>139.36666666666667</v>
      </c>
      <c r="F197" s="308">
        <v>135.43333333333334</v>
      </c>
      <c r="G197" s="308">
        <v>132.86666666666667</v>
      </c>
      <c r="H197" s="308">
        <v>145.86666666666667</v>
      </c>
      <c r="I197" s="308">
        <v>148.43333333333334</v>
      </c>
      <c r="J197" s="308">
        <v>152.36666666666667</v>
      </c>
      <c r="K197" s="268">
        <v>144.5</v>
      </c>
      <c r="L197" s="268">
        <v>138</v>
      </c>
      <c r="M197" s="268">
        <v>796.06709999999998</v>
      </c>
    </row>
    <row r="198" spans="1:13">
      <c r="A198" s="301">
        <v>189</v>
      </c>
      <c r="B198" s="268" t="s">
        <v>185</v>
      </c>
      <c r="C198" s="268">
        <v>55.45</v>
      </c>
      <c r="D198" s="308">
        <v>55.783333333333339</v>
      </c>
      <c r="E198" s="308">
        <v>54.366666666666674</v>
      </c>
      <c r="F198" s="308">
        <v>53.283333333333339</v>
      </c>
      <c r="G198" s="308">
        <v>51.866666666666674</v>
      </c>
      <c r="H198" s="308">
        <v>56.866666666666674</v>
      </c>
      <c r="I198" s="308">
        <v>58.283333333333346</v>
      </c>
      <c r="J198" s="308">
        <v>59.366666666666674</v>
      </c>
      <c r="K198" s="268">
        <v>57.2</v>
      </c>
      <c r="L198" s="268">
        <v>54.7</v>
      </c>
      <c r="M198" s="268">
        <v>305.51389999999998</v>
      </c>
    </row>
    <row r="199" spans="1:13">
      <c r="A199" s="301">
        <v>190</v>
      </c>
      <c r="B199" s="268" t="s">
        <v>186</v>
      </c>
      <c r="C199" s="268">
        <v>408</v>
      </c>
      <c r="D199" s="308">
        <v>411.66666666666669</v>
      </c>
      <c r="E199" s="308">
        <v>397.43333333333339</v>
      </c>
      <c r="F199" s="308">
        <v>386.86666666666673</v>
      </c>
      <c r="G199" s="308">
        <v>372.63333333333344</v>
      </c>
      <c r="H199" s="308">
        <v>422.23333333333335</v>
      </c>
      <c r="I199" s="308">
        <v>436.46666666666658</v>
      </c>
      <c r="J199" s="308">
        <v>447.0333333333333</v>
      </c>
      <c r="K199" s="268">
        <v>425.9</v>
      </c>
      <c r="L199" s="268">
        <v>401.1</v>
      </c>
      <c r="M199" s="268">
        <v>229.20783</v>
      </c>
    </row>
    <row r="200" spans="1:13">
      <c r="A200" s="301">
        <v>191</v>
      </c>
      <c r="B200" s="268" t="s">
        <v>187</v>
      </c>
      <c r="C200" s="268">
        <v>2331.15</v>
      </c>
      <c r="D200" s="308">
        <v>2334.65</v>
      </c>
      <c r="E200" s="308">
        <v>2320.8000000000002</v>
      </c>
      <c r="F200" s="308">
        <v>2310.4500000000003</v>
      </c>
      <c r="G200" s="308">
        <v>2296.6000000000004</v>
      </c>
      <c r="H200" s="308">
        <v>2345</v>
      </c>
      <c r="I200" s="308">
        <v>2358.8499999999995</v>
      </c>
      <c r="J200" s="308">
        <v>2369.1999999999998</v>
      </c>
      <c r="K200" s="268">
        <v>2348.5</v>
      </c>
      <c r="L200" s="268">
        <v>2324.3000000000002</v>
      </c>
      <c r="M200" s="268">
        <v>23.08813</v>
      </c>
    </row>
    <row r="201" spans="1:13">
      <c r="A201" s="301">
        <v>192</v>
      </c>
      <c r="B201" s="268" t="s">
        <v>188</v>
      </c>
      <c r="C201" s="268">
        <v>750</v>
      </c>
      <c r="D201" s="308">
        <v>749.23333333333323</v>
      </c>
      <c r="E201" s="308">
        <v>740.06666666666649</v>
      </c>
      <c r="F201" s="308">
        <v>730.13333333333321</v>
      </c>
      <c r="G201" s="308">
        <v>720.96666666666647</v>
      </c>
      <c r="H201" s="308">
        <v>759.16666666666652</v>
      </c>
      <c r="I201" s="308">
        <v>768.33333333333326</v>
      </c>
      <c r="J201" s="308">
        <v>778.26666666666654</v>
      </c>
      <c r="K201" s="268">
        <v>758.4</v>
      </c>
      <c r="L201" s="268">
        <v>739.3</v>
      </c>
      <c r="M201" s="268">
        <v>37.375680000000003</v>
      </c>
    </row>
    <row r="202" spans="1:13">
      <c r="A202" s="301">
        <v>193</v>
      </c>
      <c r="B202" s="268" t="s">
        <v>189</v>
      </c>
      <c r="C202" s="268">
        <v>1155.25</v>
      </c>
      <c r="D202" s="308">
        <v>1153.2833333333333</v>
      </c>
      <c r="E202" s="308">
        <v>1140.7166666666667</v>
      </c>
      <c r="F202" s="308">
        <v>1126.1833333333334</v>
      </c>
      <c r="G202" s="308">
        <v>1113.6166666666668</v>
      </c>
      <c r="H202" s="308">
        <v>1167.8166666666666</v>
      </c>
      <c r="I202" s="308">
        <v>1180.3833333333332</v>
      </c>
      <c r="J202" s="308">
        <v>1194.9166666666665</v>
      </c>
      <c r="K202" s="268">
        <v>1165.8499999999999</v>
      </c>
      <c r="L202" s="268">
        <v>1138.75</v>
      </c>
      <c r="M202" s="268">
        <v>18.412299999999998</v>
      </c>
    </row>
    <row r="203" spans="1:13">
      <c r="A203" s="301">
        <v>194</v>
      </c>
      <c r="B203" s="268" t="s">
        <v>190</v>
      </c>
      <c r="C203" s="268">
        <v>2814.55</v>
      </c>
      <c r="D203" s="308">
        <v>2821.1833333333329</v>
      </c>
      <c r="E203" s="308">
        <v>2789.4166666666661</v>
      </c>
      <c r="F203" s="308">
        <v>2764.2833333333333</v>
      </c>
      <c r="G203" s="308">
        <v>2732.5166666666664</v>
      </c>
      <c r="H203" s="308">
        <v>2846.3166666666657</v>
      </c>
      <c r="I203" s="308">
        <v>2878.083333333333</v>
      </c>
      <c r="J203" s="308">
        <v>2903.2166666666653</v>
      </c>
      <c r="K203" s="268">
        <v>2852.95</v>
      </c>
      <c r="L203" s="268">
        <v>2796.05</v>
      </c>
      <c r="M203" s="268">
        <v>7.7412599999999996</v>
      </c>
    </row>
    <row r="204" spans="1:13">
      <c r="A204" s="301">
        <v>195</v>
      </c>
      <c r="B204" s="268" t="s">
        <v>191</v>
      </c>
      <c r="C204" s="268">
        <v>325.75</v>
      </c>
      <c r="D204" s="308">
        <v>325.75</v>
      </c>
      <c r="E204" s="308">
        <v>322.5</v>
      </c>
      <c r="F204" s="308">
        <v>319.25</v>
      </c>
      <c r="G204" s="308">
        <v>316</v>
      </c>
      <c r="H204" s="308">
        <v>329</v>
      </c>
      <c r="I204" s="308">
        <v>332.25</v>
      </c>
      <c r="J204" s="308">
        <v>335.5</v>
      </c>
      <c r="K204" s="268">
        <v>329</v>
      </c>
      <c r="L204" s="268">
        <v>322.5</v>
      </c>
      <c r="M204" s="268">
        <v>4.2406499999999996</v>
      </c>
    </row>
    <row r="205" spans="1:13">
      <c r="A205" s="301">
        <v>196</v>
      </c>
      <c r="B205" s="268" t="s">
        <v>550</v>
      </c>
      <c r="C205" s="268">
        <v>679.8</v>
      </c>
      <c r="D205" s="308">
        <v>673.51666666666665</v>
      </c>
      <c r="E205" s="308">
        <v>658.5333333333333</v>
      </c>
      <c r="F205" s="308">
        <v>637.26666666666665</v>
      </c>
      <c r="G205" s="308">
        <v>622.2833333333333</v>
      </c>
      <c r="H205" s="308">
        <v>694.7833333333333</v>
      </c>
      <c r="I205" s="308">
        <v>709.76666666666665</v>
      </c>
      <c r="J205" s="308">
        <v>731.0333333333333</v>
      </c>
      <c r="K205" s="268">
        <v>688.5</v>
      </c>
      <c r="L205" s="268">
        <v>652.25</v>
      </c>
      <c r="M205" s="268">
        <v>11.186450000000001</v>
      </c>
    </row>
    <row r="206" spans="1:13">
      <c r="A206" s="301">
        <v>197</v>
      </c>
      <c r="B206" s="268" t="s">
        <v>192</v>
      </c>
      <c r="C206" s="268">
        <v>437.9</v>
      </c>
      <c r="D206" s="308">
        <v>437.93333333333334</v>
      </c>
      <c r="E206" s="308">
        <v>430.16666666666669</v>
      </c>
      <c r="F206" s="308">
        <v>422.43333333333334</v>
      </c>
      <c r="G206" s="308">
        <v>414.66666666666669</v>
      </c>
      <c r="H206" s="308">
        <v>445.66666666666669</v>
      </c>
      <c r="I206" s="308">
        <v>453.43333333333334</v>
      </c>
      <c r="J206" s="308">
        <v>461.16666666666669</v>
      </c>
      <c r="K206" s="268">
        <v>445.7</v>
      </c>
      <c r="L206" s="268">
        <v>430.2</v>
      </c>
      <c r="M206" s="268">
        <v>22.769919999999999</v>
      </c>
    </row>
    <row r="207" spans="1:13">
      <c r="A207" s="301">
        <v>198</v>
      </c>
      <c r="B207" s="268" t="s">
        <v>193</v>
      </c>
      <c r="C207" s="268">
        <v>1066.3</v>
      </c>
      <c r="D207" s="308">
        <v>1072.6000000000001</v>
      </c>
      <c r="E207" s="308">
        <v>1043.9000000000003</v>
      </c>
      <c r="F207" s="308">
        <v>1021.5000000000002</v>
      </c>
      <c r="G207" s="308">
        <v>992.80000000000041</v>
      </c>
      <c r="H207" s="308">
        <v>1095.0000000000002</v>
      </c>
      <c r="I207" s="308">
        <v>1123.7</v>
      </c>
      <c r="J207" s="308">
        <v>1146.1000000000001</v>
      </c>
      <c r="K207" s="268">
        <v>1101.3</v>
      </c>
      <c r="L207" s="268">
        <v>1050.2</v>
      </c>
      <c r="M207" s="268">
        <v>9.49451</v>
      </c>
    </row>
    <row r="208" spans="1:13">
      <c r="A208" s="301">
        <v>199</v>
      </c>
      <c r="B208" s="268" t="s">
        <v>195</v>
      </c>
      <c r="C208" s="268">
        <v>3915.5</v>
      </c>
      <c r="D208" s="308">
        <v>3893.1666666666665</v>
      </c>
      <c r="E208" s="308">
        <v>3847.333333333333</v>
      </c>
      <c r="F208" s="308">
        <v>3779.1666666666665</v>
      </c>
      <c r="G208" s="308">
        <v>3733.333333333333</v>
      </c>
      <c r="H208" s="308">
        <v>3961.333333333333</v>
      </c>
      <c r="I208" s="308">
        <v>4007.1666666666661</v>
      </c>
      <c r="J208" s="308">
        <v>4075.333333333333</v>
      </c>
      <c r="K208" s="268">
        <v>3939</v>
      </c>
      <c r="L208" s="268">
        <v>3825</v>
      </c>
      <c r="M208" s="268">
        <v>4.3301800000000004</v>
      </c>
    </row>
    <row r="209" spans="1:13">
      <c r="A209" s="301">
        <v>200</v>
      </c>
      <c r="B209" s="268" t="s">
        <v>196</v>
      </c>
      <c r="C209" s="268">
        <v>28.8</v>
      </c>
      <c r="D209" s="308">
        <v>28.766666666666669</v>
      </c>
      <c r="E209" s="308">
        <v>28.38333333333334</v>
      </c>
      <c r="F209" s="308">
        <v>27.966666666666672</v>
      </c>
      <c r="G209" s="308">
        <v>27.583333333333343</v>
      </c>
      <c r="H209" s="308">
        <v>29.183333333333337</v>
      </c>
      <c r="I209" s="308">
        <v>29.56666666666667</v>
      </c>
      <c r="J209" s="308">
        <v>29.983333333333334</v>
      </c>
      <c r="K209" s="268">
        <v>29.15</v>
      </c>
      <c r="L209" s="268">
        <v>28.35</v>
      </c>
      <c r="M209" s="268">
        <v>21.144290000000002</v>
      </c>
    </row>
    <row r="210" spans="1:13">
      <c r="A210" s="301">
        <v>201</v>
      </c>
      <c r="B210" s="268" t="s">
        <v>197</v>
      </c>
      <c r="C210" s="268">
        <v>491</v>
      </c>
      <c r="D210" s="308">
        <v>491.3</v>
      </c>
      <c r="E210" s="308">
        <v>484.70000000000005</v>
      </c>
      <c r="F210" s="308">
        <v>478.40000000000003</v>
      </c>
      <c r="G210" s="308">
        <v>471.80000000000007</v>
      </c>
      <c r="H210" s="308">
        <v>497.6</v>
      </c>
      <c r="I210" s="308">
        <v>504.20000000000005</v>
      </c>
      <c r="J210" s="308">
        <v>510.5</v>
      </c>
      <c r="K210" s="268">
        <v>497.9</v>
      </c>
      <c r="L210" s="268">
        <v>485</v>
      </c>
      <c r="M210" s="268">
        <v>40.046550000000003</v>
      </c>
    </row>
    <row r="211" spans="1:13">
      <c r="A211" s="301">
        <v>202</v>
      </c>
      <c r="B211" s="268" t="s">
        <v>563</v>
      </c>
      <c r="C211" s="268">
        <v>728.1</v>
      </c>
      <c r="D211" s="308">
        <v>730</v>
      </c>
      <c r="E211" s="308">
        <v>721.15</v>
      </c>
      <c r="F211" s="308">
        <v>714.19999999999993</v>
      </c>
      <c r="G211" s="308">
        <v>705.34999999999991</v>
      </c>
      <c r="H211" s="308">
        <v>736.95</v>
      </c>
      <c r="I211" s="308">
        <v>745.8</v>
      </c>
      <c r="J211" s="308">
        <v>752.75000000000011</v>
      </c>
      <c r="K211" s="268">
        <v>738.85</v>
      </c>
      <c r="L211" s="268">
        <v>723.05</v>
      </c>
      <c r="M211" s="268">
        <v>0.83426999999999996</v>
      </c>
    </row>
    <row r="212" spans="1:13">
      <c r="A212" s="301">
        <v>203</v>
      </c>
      <c r="B212" s="268" t="s">
        <v>284</v>
      </c>
      <c r="C212" s="268">
        <v>170.45</v>
      </c>
      <c r="D212" s="308">
        <v>169.38333333333333</v>
      </c>
      <c r="E212" s="308">
        <v>166.26666666666665</v>
      </c>
      <c r="F212" s="308">
        <v>162.08333333333331</v>
      </c>
      <c r="G212" s="308">
        <v>158.96666666666664</v>
      </c>
      <c r="H212" s="308">
        <v>173.56666666666666</v>
      </c>
      <c r="I212" s="308">
        <v>176.68333333333334</v>
      </c>
      <c r="J212" s="308">
        <v>180.86666666666667</v>
      </c>
      <c r="K212" s="268">
        <v>172.5</v>
      </c>
      <c r="L212" s="268">
        <v>165.2</v>
      </c>
      <c r="M212" s="268">
        <v>6.3675499999999996</v>
      </c>
    </row>
    <row r="213" spans="1:13">
      <c r="A213" s="301">
        <v>204</v>
      </c>
      <c r="B213" s="268" t="s">
        <v>199</v>
      </c>
      <c r="C213" s="268">
        <v>649.15</v>
      </c>
      <c r="D213" s="308">
        <v>650.30000000000007</v>
      </c>
      <c r="E213" s="308">
        <v>642.35000000000014</v>
      </c>
      <c r="F213" s="308">
        <v>635.55000000000007</v>
      </c>
      <c r="G213" s="308">
        <v>627.60000000000014</v>
      </c>
      <c r="H213" s="308">
        <v>657.10000000000014</v>
      </c>
      <c r="I213" s="308">
        <v>665.05000000000018</v>
      </c>
      <c r="J213" s="308">
        <v>671.85000000000014</v>
      </c>
      <c r="K213" s="268">
        <v>658.25</v>
      </c>
      <c r="L213" s="268">
        <v>643.5</v>
      </c>
      <c r="M213" s="268">
        <v>9.3121799999999997</v>
      </c>
    </row>
    <row r="214" spans="1:13">
      <c r="A214" s="301">
        <v>205</v>
      </c>
      <c r="B214" s="268" t="s">
        <v>569</v>
      </c>
      <c r="C214" s="268">
        <v>2143.9</v>
      </c>
      <c r="D214" s="308">
        <v>2133.9666666666667</v>
      </c>
      <c r="E214" s="308">
        <v>2109.9333333333334</v>
      </c>
      <c r="F214" s="308">
        <v>2075.9666666666667</v>
      </c>
      <c r="G214" s="308">
        <v>2051.9333333333334</v>
      </c>
      <c r="H214" s="308">
        <v>2167.9333333333334</v>
      </c>
      <c r="I214" s="308">
        <v>2191.9666666666672</v>
      </c>
      <c r="J214" s="308">
        <v>2225.9333333333334</v>
      </c>
      <c r="K214" s="268">
        <v>2158</v>
      </c>
      <c r="L214" s="268">
        <v>2100</v>
      </c>
      <c r="M214" s="268">
        <v>0.63334000000000001</v>
      </c>
    </row>
    <row r="215" spans="1:13">
      <c r="A215" s="301">
        <v>206</v>
      </c>
      <c r="B215" s="268" t="s">
        <v>200</v>
      </c>
      <c r="C215" s="308">
        <v>284.55</v>
      </c>
      <c r="D215" s="308">
        <v>284.16666666666669</v>
      </c>
      <c r="E215" s="308">
        <v>281.48333333333335</v>
      </c>
      <c r="F215" s="308">
        <v>278.41666666666669</v>
      </c>
      <c r="G215" s="308">
        <v>275.73333333333335</v>
      </c>
      <c r="H215" s="308">
        <v>287.23333333333335</v>
      </c>
      <c r="I215" s="308">
        <v>289.91666666666663</v>
      </c>
      <c r="J215" s="308">
        <v>292.98333333333335</v>
      </c>
      <c r="K215" s="308">
        <v>286.85000000000002</v>
      </c>
      <c r="L215" s="308">
        <v>281.10000000000002</v>
      </c>
      <c r="M215" s="308">
        <v>95.179320000000004</v>
      </c>
    </row>
    <row r="216" spans="1:13">
      <c r="A216" s="301">
        <v>207</v>
      </c>
      <c r="B216" s="268" t="s">
        <v>202</v>
      </c>
      <c r="C216" s="308">
        <v>223.15</v>
      </c>
      <c r="D216" s="308">
        <v>223.85</v>
      </c>
      <c r="E216" s="308">
        <v>218.79999999999998</v>
      </c>
      <c r="F216" s="308">
        <v>214.45</v>
      </c>
      <c r="G216" s="308">
        <v>209.39999999999998</v>
      </c>
      <c r="H216" s="308">
        <v>228.2</v>
      </c>
      <c r="I216" s="308">
        <v>233.25</v>
      </c>
      <c r="J216" s="308">
        <v>237.6</v>
      </c>
      <c r="K216" s="308">
        <v>228.9</v>
      </c>
      <c r="L216" s="308">
        <v>219.5</v>
      </c>
      <c r="M216" s="308">
        <v>460.78546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5" sqref="D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3"/>
      <c r="B1" s="53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44085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0" t="s">
        <v>16</v>
      </c>
      <c r="B9" s="531" t="s">
        <v>18</v>
      </c>
      <c r="C9" s="529" t="s">
        <v>19</v>
      </c>
      <c r="D9" s="529" t="s">
        <v>20</v>
      </c>
      <c r="E9" s="529" t="s">
        <v>21</v>
      </c>
      <c r="F9" s="529"/>
      <c r="G9" s="529"/>
      <c r="H9" s="529" t="s">
        <v>22</v>
      </c>
      <c r="I9" s="529"/>
      <c r="J9" s="529"/>
      <c r="K9" s="274"/>
      <c r="L9" s="281"/>
      <c r="M9" s="282"/>
    </row>
    <row r="10" spans="1:15" ht="42.75" customHeight="1">
      <c r="A10" s="525"/>
      <c r="B10" s="527"/>
      <c r="C10" s="532" t="s">
        <v>23</v>
      </c>
      <c r="D10" s="53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18726.099999999999</v>
      </c>
      <c r="D11" s="279">
        <v>18889.033333333333</v>
      </c>
      <c r="E11" s="279">
        <v>18537.066666666666</v>
      </c>
      <c r="F11" s="279">
        <v>18348.033333333333</v>
      </c>
      <c r="G11" s="279">
        <v>17996.066666666666</v>
      </c>
      <c r="H11" s="279">
        <v>19078.066666666666</v>
      </c>
      <c r="I11" s="279">
        <v>19430.033333333333</v>
      </c>
      <c r="J11" s="279">
        <v>19619.066666666666</v>
      </c>
      <c r="K11" s="277">
        <v>19241</v>
      </c>
      <c r="L11" s="277">
        <v>18700</v>
      </c>
      <c r="M11" s="277">
        <v>3.0349999999999999E-2</v>
      </c>
    </row>
    <row r="12" spans="1:15" ht="12" customHeight="1">
      <c r="A12" s="268">
        <v>2</v>
      </c>
      <c r="B12" s="277" t="s">
        <v>803</v>
      </c>
      <c r="C12" s="278">
        <v>1039.5</v>
      </c>
      <c r="D12" s="279">
        <v>1037.8333333333333</v>
      </c>
      <c r="E12" s="279">
        <v>1022.6666666666665</v>
      </c>
      <c r="F12" s="279">
        <v>1005.8333333333333</v>
      </c>
      <c r="G12" s="279">
        <v>990.66666666666652</v>
      </c>
      <c r="H12" s="279">
        <v>1054.6666666666665</v>
      </c>
      <c r="I12" s="279">
        <v>1069.833333333333</v>
      </c>
      <c r="J12" s="279">
        <v>1086.6666666666665</v>
      </c>
      <c r="K12" s="277">
        <v>1053</v>
      </c>
      <c r="L12" s="277">
        <v>1021</v>
      </c>
      <c r="M12" s="277">
        <v>2.4173100000000001</v>
      </c>
    </row>
    <row r="13" spans="1:15" ht="12" customHeight="1">
      <c r="A13" s="268">
        <v>3</v>
      </c>
      <c r="B13" s="277" t="s">
        <v>294</v>
      </c>
      <c r="C13" s="278">
        <v>1339.4</v>
      </c>
      <c r="D13" s="279">
        <v>1337.1000000000001</v>
      </c>
      <c r="E13" s="279">
        <v>1314.4500000000003</v>
      </c>
      <c r="F13" s="279">
        <v>1289.5000000000002</v>
      </c>
      <c r="G13" s="279">
        <v>1266.8500000000004</v>
      </c>
      <c r="H13" s="279">
        <v>1362.0500000000002</v>
      </c>
      <c r="I13" s="279">
        <v>1384.7000000000003</v>
      </c>
      <c r="J13" s="279">
        <v>1409.65</v>
      </c>
      <c r="K13" s="277">
        <v>1359.75</v>
      </c>
      <c r="L13" s="277">
        <v>1312.15</v>
      </c>
      <c r="M13" s="277">
        <v>0.18708</v>
      </c>
    </row>
    <row r="14" spans="1:15" ht="12" customHeight="1">
      <c r="A14" s="268">
        <v>4</v>
      </c>
      <c r="B14" s="277" t="s">
        <v>3120</v>
      </c>
      <c r="C14" s="278">
        <v>899.25</v>
      </c>
      <c r="D14" s="279">
        <v>902.4</v>
      </c>
      <c r="E14" s="279">
        <v>892.8</v>
      </c>
      <c r="F14" s="279">
        <v>886.35</v>
      </c>
      <c r="G14" s="279">
        <v>876.75</v>
      </c>
      <c r="H14" s="279">
        <v>908.84999999999991</v>
      </c>
      <c r="I14" s="279">
        <v>918.45</v>
      </c>
      <c r="J14" s="279">
        <v>924.89999999999986</v>
      </c>
      <c r="K14" s="277">
        <v>912</v>
      </c>
      <c r="L14" s="277">
        <v>895.95</v>
      </c>
      <c r="M14" s="277">
        <v>2.3052600000000001</v>
      </c>
    </row>
    <row r="15" spans="1:15" ht="12" customHeight="1">
      <c r="A15" s="268">
        <v>5</v>
      </c>
      <c r="B15" s="277" t="s">
        <v>295</v>
      </c>
      <c r="C15" s="278">
        <v>16526.099999999999</v>
      </c>
      <c r="D15" s="279">
        <v>16595.850000000002</v>
      </c>
      <c r="E15" s="279">
        <v>16410.250000000004</v>
      </c>
      <c r="F15" s="279">
        <v>16294.400000000001</v>
      </c>
      <c r="G15" s="279">
        <v>16108.800000000003</v>
      </c>
      <c r="H15" s="279">
        <v>16711.700000000004</v>
      </c>
      <c r="I15" s="279">
        <v>16897.300000000003</v>
      </c>
      <c r="J15" s="279">
        <v>17013.150000000005</v>
      </c>
      <c r="K15" s="277">
        <v>16781.45</v>
      </c>
      <c r="L15" s="277">
        <v>16480</v>
      </c>
      <c r="M15" s="277">
        <v>5.6759999999999998E-2</v>
      </c>
    </row>
    <row r="16" spans="1:15" ht="12" customHeight="1">
      <c r="A16" s="268">
        <v>6</v>
      </c>
      <c r="B16" s="277" t="s">
        <v>227</v>
      </c>
      <c r="C16" s="278">
        <v>71.3</v>
      </c>
      <c r="D16" s="279">
        <v>70.88333333333334</v>
      </c>
      <c r="E16" s="279">
        <v>69.51666666666668</v>
      </c>
      <c r="F16" s="279">
        <v>67.733333333333334</v>
      </c>
      <c r="G16" s="279">
        <v>66.366666666666674</v>
      </c>
      <c r="H16" s="279">
        <v>72.666666666666686</v>
      </c>
      <c r="I16" s="279">
        <v>74.033333333333331</v>
      </c>
      <c r="J16" s="279">
        <v>75.816666666666691</v>
      </c>
      <c r="K16" s="277">
        <v>72.25</v>
      </c>
      <c r="L16" s="277">
        <v>69.099999999999994</v>
      </c>
      <c r="M16" s="277">
        <v>35.29674</v>
      </c>
    </row>
    <row r="17" spans="1:13" ht="12" customHeight="1">
      <c r="A17" s="268">
        <v>7</v>
      </c>
      <c r="B17" s="277" t="s">
        <v>228</v>
      </c>
      <c r="C17" s="278">
        <v>132.25</v>
      </c>
      <c r="D17" s="279">
        <v>132.5</v>
      </c>
      <c r="E17" s="279">
        <v>130</v>
      </c>
      <c r="F17" s="279">
        <v>127.75</v>
      </c>
      <c r="G17" s="279">
        <v>125.25</v>
      </c>
      <c r="H17" s="279">
        <v>134.75</v>
      </c>
      <c r="I17" s="279">
        <v>137.25</v>
      </c>
      <c r="J17" s="279">
        <v>139.5</v>
      </c>
      <c r="K17" s="277">
        <v>135</v>
      </c>
      <c r="L17" s="277">
        <v>130.25</v>
      </c>
      <c r="M17" s="277">
        <v>11.557180000000001</v>
      </c>
    </row>
    <row r="18" spans="1:13" ht="12" customHeight="1">
      <c r="A18" s="268">
        <v>8</v>
      </c>
      <c r="B18" s="277" t="s">
        <v>38</v>
      </c>
      <c r="C18" s="278">
        <v>1343.25</v>
      </c>
      <c r="D18" s="279">
        <v>1335.2166666666667</v>
      </c>
      <c r="E18" s="279">
        <v>1315.0333333333333</v>
      </c>
      <c r="F18" s="279">
        <v>1286.8166666666666</v>
      </c>
      <c r="G18" s="279">
        <v>1266.6333333333332</v>
      </c>
      <c r="H18" s="279">
        <v>1363.4333333333334</v>
      </c>
      <c r="I18" s="279">
        <v>1383.6166666666668</v>
      </c>
      <c r="J18" s="279">
        <v>1411.8333333333335</v>
      </c>
      <c r="K18" s="277">
        <v>1355.4</v>
      </c>
      <c r="L18" s="277">
        <v>1307</v>
      </c>
      <c r="M18" s="277">
        <v>6.7782200000000001</v>
      </c>
    </row>
    <row r="19" spans="1:13" ht="12" customHeight="1">
      <c r="A19" s="268">
        <v>9</v>
      </c>
      <c r="B19" s="277" t="s">
        <v>296</v>
      </c>
      <c r="C19" s="278">
        <v>208.3</v>
      </c>
      <c r="D19" s="279">
        <v>206.4666666666667</v>
      </c>
      <c r="E19" s="279">
        <v>202.03333333333339</v>
      </c>
      <c r="F19" s="279">
        <v>195.76666666666668</v>
      </c>
      <c r="G19" s="279">
        <v>191.33333333333337</v>
      </c>
      <c r="H19" s="279">
        <v>212.73333333333341</v>
      </c>
      <c r="I19" s="279">
        <v>217.16666666666669</v>
      </c>
      <c r="J19" s="279">
        <v>223.43333333333342</v>
      </c>
      <c r="K19" s="277">
        <v>210.9</v>
      </c>
      <c r="L19" s="277">
        <v>200.2</v>
      </c>
      <c r="M19" s="277">
        <v>81.045879999999997</v>
      </c>
    </row>
    <row r="20" spans="1:13" ht="12" customHeight="1">
      <c r="A20" s="268">
        <v>10</v>
      </c>
      <c r="B20" s="277" t="s">
        <v>297</v>
      </c>
      <c r="C20" s="278">
        <v>579.75</v>
      </c>
      <c r="D20" s="279">
        <v>589.73333333333335</v>
      </c>
      <c r="E20" s="279">
        <v>559.9666666666667</v>
      </c>
      <c r="F20" s="279">
        <v>540.18333333333339</v>
      </c>
      <c r="G20" s="279">
        <v>510.41666666666674</v>
      </c>
      <c r="H20" s="279">
        <v>609.51666666666665</v>
      </c>
      <c r="I20" s="279">
        <v>639.2833333333333</v>
      </c>
      <c r="J20" s="279">
        <v>659.06666666666661</v>
      </c>
      <c r="K20" s="277">
        <v>619.5</v>
      </c>
      <c r="L20" s="277">
        <v>569.95000000000005</v>
      </c>
      <c r="M20" s="277">
        <v>17.172999999999998</v>
      </c>
    </row>
    <row r="21" spans="1:13" ht="12" customHeight="1">
      <c r="A21" s="268">
        <v>11</v>
      </c>
      <c r="B21" s="277" t="s">
        <v>41</v>
      </c>
      <c r="C21" s="278">
        <v>341.6</v>
      </c>
      <c r="D21" s="279">
        <v>342.38333333333338</v>
      </c>
      <c r="E21" s="279">
        <v>335.81666666666678</v>
      </c>
      <c r="F21" s="279">
        <v>330.03333333333342</v>
      </c>
      <c r="G21" s="279">
        <v>323.46666666666681</v>
      </c>
      <c r="H21" s="279">
        <v>348.16666666666674</v>
      </c>
      <c r="I21" s="279">
        <v>354.73333333333335</v>
      </c>
      <c r="J21" s="279">
        <v>360.51666666666671</v>
      </c>
      <c r="K21" s="277">
        <v>348.95</v>
      </c>
      <c r="L21" s="277">
        <v>336.6</v>
      </c>
      <c r="M21" s="277">
        <v>38.931260000000002</v>
      </c>
    </row>
    <row r="22" spans="1:13" ht="12" customHeight="1">
      <c r="A22" s="268">
        <v>12</v>
      </c>
      <c r="B22" s="277" t="s">
        <v>43</v>
      </c>
      <c r="C22" s="278">
        <v>37.65</v>
      </c>
      <c r="D22" s="279">
        <v>37.68333333333333</v>
      </c>
      <c r="E22" s="279">
        <v>37.216666666666661</v>
      </c>
      <c r="F22" s="279">
        <v>36.783333333333331</v>
      </c>
      <c r="G22" s="279">
        <v>36.316666666666663</v>
      </c>
      <c r="H22" s="279">
        <v>38.11666666666666</v>
      </c>
      <c r="I22" s="279">
        <v>38.583333333333329</v>
      </c>
      <c r="J22" s="279">
        <v>39.016666666666659</v>
      </c>
      <c r="K22" s="277">
        <v>38.15</v>
      </c>
      <c r="L22" s="277">
        <v>37.25</v>
      </c>
      <c r="M22" s="277">
        <v>33.189459999999997</v>
      </c>
    </row>
    <row r="23" spans="1:13">
      <c r="A23" s="268">
        <v>13</v>
      </c>
      <c r="B23" s="277" t="s">
        <v>298</v>
      </c>
      <c r="C23" s="278">
        <v>272.10000000000002</v>
      </c>
      <c r="D23" s="279">
        <v>272.05</v>
      </c>
      <c r="E23" s="279">
        <v>265.05</v>
      </c>
      <c r="F23" s="279">
        <v>258</v>
      </c>
      <c r="G23" s="279">
        <v>251</v>
      </c>
      <c r="H23" s="279">
        <v>279.10000000000002</v>
      </c>
      <c r="I23" s="279">
        <v>286.10000000000002</v>
      </c>
      <c r="J23" s="279">
        <v>293.15000000000003</v>
      </c>
      <c r="K23" s="277">
        <v>279.05</v>
      </c>
      <c r="L23" s="277">
        <v>265</v>
      </c>
      <c r="M23" s="277">
        <v>9.2190300000000001</v>
      </c>
    </row>
    <row r="24" spans="1:13">
      <c r="A24" s="268">
        <v>14</v>
      </c>
      <c r="B24" s="277" t="s">
        <v>299</v>
      </c>
      <c r="C24" s="278">
        <v>230</v>
      </c>
      <c r="D24" s="279">
        <v>231.23333333333335</v>
      </c>
      <c r="E24" s="279">
        <v>228.31666666666669</v>
      </c>
      <c r="F24" s="279">
        <v>226.63333333333335</v>
      </c>
      <c r="G24" s="279">
        <v>223.7166666666667</v>
      </c>
      <c r="H24" s="279">
        <v>232.91666666666669</v>
      </c>
      <c r="I24" s="279">
        <v>235.83333333333331</v>
      </c>
      <c r="J24" s="279">
        <v>237.51666666666668</v>
      </c>
      <c r="K24" s="277">
        <v>234.15</v>
      </c>
      <c r="L24" s="277">
        <v>229.55</v>
      </c>
      <c r="M24" s="277">
        <v>1.9520500000000001</v>
      </c>
    </row>
    <row r="25" spans="1:13">
      <c r="A25" s="268">
        <v>15</v>
      </c>
      <c r="B25" s="277" t="s">
        <v>300</v>
      </c>
      <c r="C25" s="278">
        <v>203.7</v>
      </c>
      <c r="D25" s="279">
        <v>203.20000000000002</v>
      </c>
      <c r="E25" s="279">
        <v>200.50000000000003</v>
      </c>
      <c r="F25" s="279">
        <v>197.3</v>
      </c>
      <c r="G25" s="279">
        <v>194.60000000000002</v>
      </c>
      <c r="H25" s="279">
        <v>206.40000000000003</v>
      </c>
      <c r="I25" s="279">
        <v>209.10000000000002</v>
      </c>
      <c r="J25" s="279">
        <v>212.30000000000004</v>
      </c>
      <c r="K25" s="277">
        <v>205.9</v>
      </c>
      <c r="L25" s="277">
        <v>200</v>
      </c>
      <c r="M25" s="277">
        <v>2.536</v>
      </c>
    </row>
    <row r="26" spans="1:13">
      <c r="A26" s="268">
        <v>16</v>
      </c>
      <c r="B26" s="277" t="s">
        <v>833</v>
      </c>
      <c r="C26" s="278">
        <v>2848</v>
      </c>
      <c r="D26" s="279">
        <v>2815.4833333333336</v>
      </c>
      <c r="E26" s="279">
        <v>2782.9666666666672</v>
      </c>
      <c r="F26" s="279">
        <v>2717.9333333333334</v>
      </c>
      <c r="G26" s="279">
        <v>2685.416666666667</v>
      </c>
      <c r="H26" s="279">
        <v>2880.5166666666673</v>
      </c>
      <c r="I26" s="279">
        <v>2913.0333333333338</v>
      </c>
      <c r="J26" s="279">
        <v>2978.0666666666675</v>
      </c>
      <c r="K26" s="277">
        <v>2848</v>
      </c>
      <c r="L26" s="277">
        <v>2750.45</v>
      </c>
      <c r="M26" s="277">
        <v>0.67506999999999995</v>
      </c>
    </row>
    <row r="27" spans="1:13">
      <c r="A27" s="268">
        <v>17</v>
      </c>
      <c r="B27" s="277" t="s">
        <v>292</v>
      </c>
      <c r="C27" s="278">
        <v>1750.6</v>
      </c>
      <c r="D27" s="279">
        <v>1751.8333333333333</v>
      </c>
      <c r="E27" s="279">
        <v>1733.7666666666664</v>
      </c>
      <c r="F27" s="279">
        <v>1716.9333333333332</v>
      </c>
      <c r="G27" s="279">
        <v>1698.8666666666663</v>
      </c>
      <c r="H27" s="279">
        <v>1768.6666666666665</v>
      </c>
      <c r="I27" s="279">
        <v>1786.7333333333336</v>
      </c>
      <c r="J27" s="279">
        <v>1803.5666666666666</v>
      </c>
      <c r="K27" s="277">
        <v>1769.9</v>
      </c>
      <c r="L27" s="277">
        <v>1735</v>
      </c>
      <c r="M27" s="277">
        <v>0.14394000000000001</v>
      </c>
    </row>
    <row r="28" spans="1:13">
      <c r="A28" s="268">
        <v>18</v>
      </c>
      <c r="B28" s="277" t="s">
        <v>229</v>
      </c>
      <c r="C28" s="278">
        <v>1509</v>
      </c>
      <c r="D28" s="279">
        <v>1515.6666666666667</v>
      </c>
      <c r="E28" s="279">
        <v>1493.3333333333335</v>
      </c>
      <c r="F28" s="279">
        <v>1477.6666666666667</v>
      </c>
      <c r="G28" s="279">
        <v>1455.3333333333335</v>
      </c>
      <c r="H28" s="279">
        <v>1531.3333333333335</v>
      </c>
      <c r="I28" s="279">
        <v>1553.666666666667</v>
      </c>
      <c r="J28" s="279">
        <v>1569.3333333333335</v>
      </c>
      <c r="K28" s="277">
        <v>1538</v>
      </c>
      <c r="L28" s="277">
        <v>1500</v>
      </c>
      <c r="M28" s="277">
        <v>0.97624</v>
      </c>
    </row>
    <row r="29" spans="1:13">
      <c r="A29" s="268">
        <v>19</v>
      </c>
      <c r="B29" s="277" t="s">
        <v>301</v>
      </c>
      <c r="C29" s="278">
        <v>2038.65</v>
      </c>
      <c r="D29" s="279">
        <v>2053.5166666666669</v>
      </c>
      <c r="E29" s="279">
        <v>2017.1333333333337</v>
      </c>
      <c r="F29" s="279">
        <v>1995.6166666666668</v>
      </c>
      <c r="G29" s="279">
        <v>1959.2333333333336</v>
      </c>
      <c r="H29" s="279">
        <v>2075.0333333333338</v>
      </c>
      <c r="I29" s="279">
        <v>2111.416666666667</v>
      </c>
      <c r="J29" s="279">
        <v>2132.9333333333338</v>
      </c>
      <c r="K29" s="277">
        <v>2089.9</v>
      </c>
      <c r="L29" s="277">
        <v>2032</v>
      </c>
      <c r="M29" s="277">
        <v>5.849E-2</v>
      </c>
    </row>
    <row r="30" spans="1:13">
      <c r="A30" s="268">
        <v>20</v>
      </c>
      <c r="B30" s="277" t="s">
        <v>230</v>
      </c>
      <c r="C30" s="278">
        <v>2923.6</v>
      </c>
      <c r="D30" s="279">
        <v>2907.7833333333333</v>
      </c>
      <c r="E30" s="279">
        <v>2868.2166666666667</v>
      </c>
      <c r="F30" s="279">
        <v>2812.8333333333335</v>
      </c>
      <c r="G30" s="279">
        <v>2773.2666666666669</v>
      </c>
      <c r="H30" s="279">
        <v>2963.1666666666665</v>
      </c>
      <c r="I30" s="279">
        <v>3002.7333333333331</v>
      </c>
      <c r="J30" s="279">
        <v>3058.1166666666663</v>
      </c>
      <c r="K30" s="277">
        <v>2947.35</v>
      </c>
      <c r="L30" s="277">
        <v>2852.4</v>
      </c>
      <c r="M30" s="277">
        <v>2.1299600000000001</v>
      </c>
    </row>
    <row r="31" spans="1:13">
      <c r="A31" s="268">
        <v>21</v>
      </c>
      <c r="B31" s="277" t="s">
        <v>871</v>
      </c>
      <c r="C31" s="278">
        <v>3189.35</v>
      </c>
      <c r="D31" s="279">
        <v>3194.5833333333335</v>
      </c>
      <c r="E31" s="279">
        <v>3164.2166666666672</v>
      </c>
      <c r="F31" s="279">
        <v>3139.0833333333335</v>
      </c>
      <c r="G31" s="279">
        <v>3108.7166666666672</v>
      </c>
      <c r="H31" s="279">
        <v>3219.7166666666672</v>
      </c>
      <c r="I31" s="279">
        <v>3250.083333333333</v>
      </c>
      <c r="J31" s="279">
        <v>3275.2166666666672</v>
      </c>
      <c r="K31" s="277">
        <v>3224.95</v>
      </c>
      <c r="L31" s="277">
        <v>3169.45</v>
      </c>
      <c r="M31" s="277">
        <v>0.20710999999999999</v>
      </c>
    </row>
    <row r="32" spans="1:13">
      <c r="A32" s="268">
        <v>22</v>
      </c>
      <c r="B32" s="277" t="s">
        <v>303</v>
      </c>
      <c r="C32" s="278">
        <v>118.35</v>
      </c>
      <c r="D32" s="279">
        <v>118.05</v>
      </c>
      <c r="E32" s="279">
        <v>115.3</v>
      </c>
      <c r="F32" s="279">
        <v>112.25</v>
      </c>
      <c r="G32" s="279">
        <v>109.5</v>
      </c>
      <c r="H32" s="279">
        <v>121.1</v>
      </c>
      <c r="I32" s="279">
        <v>123.85</v>
      </c>
      <c r="J32" s="279">
        <v>126.89999999999999</v>
      </c>
      <c r="K32" s="277">
        <v>120.8</v>
      </c>
      <c r="L32" s="277">
        <v>115</v>
      </c>
      <c r="M32" s="277">
        <v>4.5082800000000001</v>
      </c>
    </row>
    <row r="33" spans="1:13">
      <c r="A33" s="268">
        <v>23</v>
      </c>
      <c r="B33" s="277" t="s">
        <v>45</v>
      </c>
      <c r="C33" s="278">
        <v>741.5</v>
      </c>
      <c r="D33" s="279">
        <v>739.1</v>
      </c>
      <c r="E33" s="279">
        <v>730.7</v>
      </c>
      <c r="F33" s="279">
        <v>719.9</v>
      </c>
      <c r="G33" s="279">
        <v>711.5</v>
      </c>
      <c r="H33" s="279">
        <v>749.90000000000009</v>
      </c>
      <c r="I33" s="279">
        <v>758.3</v>
      </c>
      <c r="J33" s="279">
        <v>769.10000000000014</v>
      </c>
      <c r="K33" s="277">
        <v>747.5</v>
      </c>
      <c r="L33" s="277">
        <v>728.3</v>
      </c>
      <c r="M33" s="277">
        <v>4.7412099999999997</v>
      </c>
    </row>
    <row r="34" spans="1:13">
      <c r="A34" s="268">
        <v>24</v>
      </c>
      <c r="B34" s="277" t="s">
        <v>304</v>
      </c>
      <c r="C34" s="278">
        <v>1906.45</v>
      </c>
      <c r="D34" s="279">
        <v>1917.4833333333333</v>
      </c>
      <c r="E34" s="279">
        <v>1849.9666666666667</v>
      </c>
      <c r="F34" s="279">
        <v>1793.4833333333333</v>
      </c>
      <c r="G34" s="279">
        <v>1725.9666666666667</v>
      </c>
      <c r="H34" s="279">
        <v>1973.9666666666667</v>
      </c>
      <c r="I34" s="279">
        <v>2041.4833333333336</v>
      </c>
      <c r="J34" s="279">
        <v>2097.9666666666667</v>
      </c>
      <c r="K34" s="277">
        <v>1985</v>
      </c>
      <c r="L34" s="277">
        <v>1861</v>
      </c>
      <c r="M34" s="277">
        <v>1.5021100000000001</v>
      </c>
    </row>
    <row r="35" spans="1:13">
      <c r="A35" s="268">
        <v>25</v>
      </c>
      <c r="B35" s="277" t="s">
        <v>46</v>
      </c>
      <c r="C35" s="278">
        <v>212.95</v>
      </c>
      <c r="D35" s="279">
        <v>211.56666666666669</v>
      </c>
      <c r="E35" s="279">
        <v>208.68333333333339</v>
      </c>
      <c r="F35" s="279">
        <v>204.41666666666671</v>
      </c>
      <c r="G35" s="279">
        <v>201.53333333333342</v>
      </c>
      <c r="H35" s="279">
        <v>215.83333333333337</v>
      </c>
      <c r="I35" s="279">
        <v>218.71666666666664</v>
      </c>
      <c r="J35" s="279">
        <v>222.98333333333335</v>
      </c>
      <c r="K35" s="277">
        <v>214.45</v>
      </c>
      <c r="L35" s="277">
        <v>207.3</v>
      </c>
      <c r="M35" s="277">
        <v>25.91779</v>
      </c>
    </row>
    <row r="36" spans="1:13">
      <c r="A36" s="268">
        <v>26</v>
      </c>
      <c r="B36" s="277" t="s">
        <v>293</v>
      </c>
      <c r="C36" s="278">
        <v>2452.65</v>
      </c>
      <c r="D36" s="279">
        <v>2455.9166666666665</v>
      </c>
      <c r="E36" s="279">
        <v>2430.1333333333332</v>
      </c>
      <c r="F36" s="279">
        <v>2407.6166666666668</v>
      </c>
      <c r="G36" s="279">
        <v>2381.8333333333335</v>
      </c>
      <c r="H36" s="279">
        <v>2478.4333333333329</v>
      </c>
      <c r="I36" s="279">
        <v>2504.2166666666667</v>
      </c>
      <c r="J36" s="279">
        <v>2526.7333333333327</v>
      </c>
      <c r="K36" s="277">
        <v>2481.6999999999998</v>
      </c>
      <c r="L36" s="277">
        <v>2433.4</v>
      </c>
      <c r="M36" s="277">
        <v>0.53022000000000002</v>
      </c>
    </row>
    <row r="37" spans="1:13">
      <c r="A37" s="268">
        <v>27</v>
      </c>
      <c r="B37" s="277" t="s">
        <v>302</v>
      </c>
      <c r="C37" s="278">
        <v>914.5</v>
      </c>
      <c r="D37" s="279">
        <v>918.66666666666663</v>
      </c>
      <c r="E37" s="279">
        <v>898.33333333333326</v>
      </c>
      <c r="F37" s="279">
        <v>882.16666666666663</v>
      </c>
      <c r="G37" s="279">
        <v>861.83333333333326</v>
      </c>
      <c r="H37" s="279">
        <v>934.83333333333326</v>
      </c>
      <c r="I37" s="279">
        <v>955.16666666666652</v>
      </c>
      <c r="J37" s="279">
        <v>971.33333333333326</v>
      </c>
      <c r="K37" s="277">
        <v>939</v>
      </c>
      <c r="L37" s="277">
        <v>902.5</v>
      </c>
      <c r="M37" s="277">
        <v>3.28898</v>
      </c>
    </row>
    <row r="38" spans="1:13">
      <c r="A38" s="268">
        <v>28</v>
      </c>
      <c r="B38" s="277" t="s">
        <v>47</v>
      </c>
      <c r="C38" s="278">
        <v>1608.9</v>
      </c>
      <c r="D38" s="279">
        <v>1602.9833333333333</v>
      </c>
      <c r="E38" s="279">
        <v>1590.9666666666667</v>
      </c>
      <c r="F38" s="279">
        <v>1573.0333333333333</v>
      </c>
      <c r="G38" s="279">
        <v>1561.0166666666667</v>
      </c>
      <c r="H38" s="279">
        <v>1620.9166666666667</v>
      </c>
      <c r="I38" s="279">
        <v>1632.9333333333336</v>
      </c>
      <c r="J38" s="279">
        <v>1650.8666666666668</v>
      </c>
      <c r="K38" s="277">
        <v>1615</v>
      </c>
      <c r="L38" s="277">
        <v>1585.05</v>
      </c>
      <c r="M38" s="277">
        <v>9.3689800000000005</v>
      </c>
    </row>
    <row r="39" spans="1:13">
      <c r="A39" s="268">
        <v>29</v>
      </c>
      <c r="B39" s="277" t="s">
        <v>48</v>
      </c>
      <c r="C39" s="278">
        <v>116.25</v>
      </c>
      <c r="D39" s="279">
        <v>115.66666666666667</v>
      </c>
      <c r="E39" s="279">
        <v>113.88333333333334</v>
      </c>
      <c r="F39" s="279">
        <v>111.51666666666667</v>
      </c>
      <c r="G39" s="279">
        <v>109.73333333333333</v>
      </c>
      <c r="H39" s="279">
        <v>118.03333333333335</v>
      </c>
      <c r="I39" s="279">
        <v>119.81666666666668</v>
      </c>
      <c r="J39" s="279">
        <v>122.18333333333335</v>
      </c>
      <c r="K39" s="277">
        <v>117.45</v>
      </c>
      <c r="L39" s="277">
        <v>113.3</v>
      </c>
      <c r="M39" s="277">
        <v>90.995609999999999</v>
      </c>
    </row>
    <row r="40" spans="1:13">
      <c r="A40" s="268">
        <v>30</v>
      </c>
      <c r="B40" s="277" t="s">
        <v>305</v>
      </c>
      <c r="C40" s="278">
        <v>132.35</v>
      </c>
      <c r="D40" s="279">
        <v>133.53333333333333</v>
      </c>
      <c r="E40" s="279">
        <v>129.06666666666666</v>
      </c>
      <c r="F40" s="279">
        <v>125.78333333333333</v>
      </c>
      <c r="G40" s="279">
        <v>121.31666666666666</v>
      </c>
      <c r="H40" s="279">
        <v>136.81666666666666</v>
      </c>
      <c r="I40" s="279">
        <v>141.2833333333333</v>
      </c>
      <c r="J40" s="279">
        <v>144.56666666666666</v>
      </c>
      <c r="K40" s="277">
        <v>138</v>
      </c>
      <c r="L40" s="277">
        <v>130.25</v>
      </c>
      <c r="M40" s="277">
        <v>1.55053</v>
      </c>
    </row>
    <row r="41" spans="1:13">
      <c r="A41" s="268">
        <v>31</v>
      </c>
      <c r="B41" s="277" t="s">
        <v>938</v>
      </c>
      <c r="C41" s="278">
        <v>219.05</v>
      </c>
      <c r="D41" s="279">
        <v>219.88333333333335</v>
      </c>
      <c r="E41" s="279">
        <v>213.7166666666667</v>
      </c>
      <c r="F41" s="279">
        <v>208.38333333333335</v>
      </c>
      <c r="G41" s="279">
        <v>202.2166666666667</v>
      </c>
      <c r="H41" s="279">
        <v>225.2166666666667</v>
      </c>
      <c r="I41" s="279">
        <v>231.38333333333338</v>
      </c>
      <c r="J41" s="279">
        <v>236.7166666666667</v>
      </c>
      <c r="K41" s="277">
        <v>226.05</v>
      </c>
      <c r="L41" s="277">
        <v>214.55</v>
      </c>
      <c r="M41" s="277">
        <v>0.63010999999999995</v>
      </c>
    </row>
    <row r="42" spans="1:13">
      <c r="A42" s="268">
        <v>32</v>
      </c>
      <c r="B42" s="277" t="s">
        <v>306</v>
      </c>
      <c r="C42" s="278">
        <v>69.2</v>
      </c>
      <c r="D42" s="279">
        <v>69.983333333333334</v>
      </c>
      <c r="E42" s="279">
        <v>68.216666666666669</v>
      </c>
      <c r="F42" s="279">
        <v>67.233333333333334</v>
      </c>
      <c r="G42" s="279">
        <v>65.466666666666669</v>
      </c>
      <c r="H42" s="279">
        <v>70.966666666666669</v>
      </c>
      <c r="I42" s="279">
        <v>72.733333333333348</v>
      </c>
      <c r="J42" s="279">
        <v>73.716666666666669</v>
      </c>
      <c r="K42" s="277">
        <v>71.75</v>
      </c>
      <c r="L42" s="277">
        <v>69</v>
      </c>
      <c r="M42" s="277">
        <v>11.644349999999999</v>
      </c>
    </row>
    <row r="43" spans="1:13">
      <c r="A43" s="268">
        <v>33</v>
      </c>
      <c r="B43" s="277" t="s">
        <v>49</v>
      </c>
      <c r="C43" s="278">
        <v>67.75</v>
      </c>
      <c r="D43" s="279">
        <v>67.166666666666671</v>
      </c>
      <c r="E43" s="279">
        <v>65.933333333333337</v>
      </c>
      <c r="F43" s="279">
        <v>64.11666666666666</v>
      </c>
      <c r="G43" s="279">
        <v>62.883333333333326</v>
      </c>
      <c r="H43" s="279">
        <v>68.983333333333348</v>
      </c>
      <c r="I43" s="279">
        <v>70.216666666666669</v>
      </c>
      <c r="J43" s="279">
        <v>72.03333333333336</v>
      </c>
      <c r="K43" s="277">
        <v>68.400000000000006</v>
      </c>
      <c r="L43" s="277">
        <v>65.349999999999994</v>
      </c>
      <c r="M43" s="277">
        <v>306.28662000000003</v>
      </c>
    </row>
    <row r="44" spans="1:13">
      <c r="A44" s="268">
        <v>34</v>
      </c>
      <c r="B44" s="277" t="s">
        <v>51</v>
      </c>
      <c r="C44" s="278">
        <v>2056.5500000000002</v>
      </c>
      <c r="D44" s="279">
        <v>2035.75</v>
      </c>
      <c r="E44" s="279">
        <v>2001.8000000000002</v>
      </c>
      <c r="F44" s="279">
        <v>1947.0500000000002</v>
      </c>
      <c r="G44" s="279">
        <v>1913.1000000000004</v>
      </c>
      <c r="H44" s="279">
        <v>2090.5</v>
      </c>
      <c r="I44" s="279">
        <v>2124.4499999999998</v>
      </c>
      <c r="J44" s="279">
        <v>2179.1999999999998</v>
      </c>
      <c r="K44" s="277">
        <v>2069.6999999999998</v>
      </c>
      <c r="L44" s="277">
        <v>1981</v>
      </c>
      <c r="M44" s="277">
        <v>50.812539999999998</v>
      </c>
    </row>
    <row r="45" spans="1:13">
      <c r="A45" s="268">
        <v>35</v>
      </c>
      <c r="B45" s="277" t="s">
        <v>307</v>
      </c>
      <c r="C45" s="278">
        <v>120.4</v>
      </c>
      <c r="D45" s="279">
        <v>121.43333333333332</v>
      </c>
      <c r="E45" s="279">
        <v>117.31666666666665</v>
      </c>
      <c r="F45" s="279">
        <v>114.23333333333332</v>
      </c>
      <c r="G45" s="279">
        <v>110.11666666666665</v>
      </c>
      <c r="H45" s="279">
        <v>124.51666666666665</v>
      </c>
      <c r="I45" s="279">
        <v>128.63333333333333</v>
      </c>
      <c r="J45" s="279">
        <v>131.71666666666664</v>
      </c>
      <c r="K45" s="277">
        <v>125.55</v>
      </c>
      <c r="L45" s="277">
        <v>118.35</v>
      </c>
      <c r="M45" s="277">
        <v>1.3172600000000001</v>
      </c>
    </row>
    <row r="46" spans="1:13">
      <c r="A46" s="268">
        <v>36</v>
      </c>
      <c r="B46" s="277" t="s">
        <v>309</v>
      </c>
      <c r="C46" s="278">
        <v>1201.6500000000001</v>
      </c>
      <c r="D46" s="279">
        <v>1203.6000000000001</v>
      </c>
      <c r="E46" s="279">
        <v>1172.2000000000003</v>
      </c>
      <c r="F46" s="279">
        <v>1142.7500000000002</v>
      </c>
      <c r="G46" s="279">
        <v>1111.3500000000004</v>
      </c>
      <c r="H46" s="279">
        <v>1233.0500000000002</v>
      </c>
      <c r="I46" s="279">
        <v>1264.4500000000003</v>
      </c>
      <c r="J46" s="279">
        <v>1293.9000000000001</v>
      </c>
      <c r="K46" s="277">
        <v>1235</v>
      </c>
      <c r="L46" s="277">
        <v>1174.1500000000001</v>
      </c>
      <c r="M46" s="277">
        <v>1.0502499999999999</v>
      </c>
    </row>
    <row r="47" spans="1:13">
      <c r="A47" s="268">
        <v>37</v>
      </c>
      <c r="B47" s="277" t="s">
        <v>308</v>
      </c>
      <c r="C47" s="278">
        <v>3984.6</v>
      </c>
      <c r="D47" s="279">
        <v>4009.8666666666668</v>
      </c>
      <c r="E47" s="279">
        <v>3919.7333333333336</v>
      </c>
      <c r="F47" s="279">
        <v>3854.8666666666668</v>
      </c>
      <c r="G47" s="279">
        <v>3764.7333333333336</v>
      </c>
      <c r="H47" s="279">
        <v>4074.7333333333336</v>
      </c>
      <c r="I47" s="279">
        <v>4164.8666666666668</v>
      </c>
      <c r="J47" s="279">
        <v>4229.7333333333336</v>
      </c>
      <c r="K47" s="277">
        <v>4100</v>
      </c>
      <c r="L47" s="277">
        <v>3945</v>
      </c>
      <c r="M47" s="277">
        <v>0.95267999999999997</v>
      </c>
    </row>
    <row r="48" spans="1:13">
      <c r="A48" s="268">
        <v>38</v>
      </c>
      <c r="B48" s="277" t="s">
        <v>310</v>
      </c>
      <c r="C48" s="278">
        <v>6372.1</v>
      </c>
      <c r="D48" s="279">
        <v>6347.4666666666672</v>
      </c>
      <c r="E48" s="279">
        <v>6274.8333333333339</v>
      </c>
      <c r="F48" s="279">
        <v>6177.5666666666666</v>
      </c>
      <c r="G48" s="279">
        <v>6104.9333333333334</v>
      </c>
      <c r="H48" s="279">
        <v>6444.7333333333345</v>
      </c>
      <c r="I48" s="279">
        <v>6517.3666666666677</v>
      </c>
      <c r="J48" s="279">
        <v>6614.633333333335</v>
      </c>
      <c r="K48" s="277">
        <v>6420.1</v>
      </c>
      <c r="L48" s="277">
        <v>6250.2</v>
      </c>
      <c r="M48" s="277">
        <v>0.57593000000000005</v>
      </c>
    </row>
    <row r="49" spans="1:13">
      <c r="A49" s="268">
        <v>39</v>
      </c>
      <c r="B49" s="277" t="s">
        <v>226</v>
      </c>
      <c r="C49" s="278">
        <v>657.85</v>
      </c>
      <c r="D49" s="279">
        <v>655.36666666666667</v>
      </c>
      <c r="E49" s="279">
        <v>644.98333333333335</v>
      </c>
      <c r="F49" s="279">
        <v>632.11666666666667</v>
      </c>
      <c r="G49" s="279">
        <v>621.73333333333335</v>
      </c>
      <c r="H49" s="279">
        <v>668.23333333333335</v>
      </c>
      <c r="I49" s="279">
        <v>678.61666666666679</v>
      </c>
      <c r="J49" s="279">
        <v>691.48333333333335</v>
      </c>
      <c r="K49" s="277">
        <v>665.75</v>
      </c>
      <c r="L49" s="277">
        <v>642.5</v>
      </c>
      <c r="M49" s="277">
        <v>2.34728</v>
      </c>
    </row>
    <row r="50" spans="1:13">
      <c r="A50" s="268">
        <v>40</v>
      </c>
      <c r="B50" s="277" t="s">
        <v>53</v>
      </c>
      <c r="C50" s="278">
        <v>802.75</v>
      </c>
      <c r="D50" s="279">
        <v>805.44999999999993</v>
      </c>
      <c r="E50" s="279">
        <v>791.94999999999982</v>
      </c>
      <c r="F50" s="279">
        <v>781.14999999999986</v>
      </c>
      <c r="G50" s="279">
        <v>767.64999999999975</v>
      </c>
      <c r="H50" s="279">
        <v>816.24999999999989</v>
      </c>
      <c r="I50" s="279">
        <v>829.75000000000011</v>
      </c>
      <c r="J50" s="279">
        <v>840.55</v>
      </c>
      <c r="K50" s="277">
        <v>818.95</v>
      </c>
      <c r="L50" s="277">
        <v>794.65</v>
      </c>
      <c r="M50" s="277">
        <v>34.819360000000003</v>
      </c>
    </row>
    <row r="51" spans="1:13">
      <c r="A51" s="268">
        <v>41</v>
      </c>
      <c r="B51" s="277" t="s">
        <v>311</v>
      </c>
      <c r="C51" s="278">
        <v>473.2</v>
      </c>
      <c r="D51" s="279">
        <v>475.98333333333335</v>
      </c>
      <c r="E51" s="279">
        <v>464.26666666666671</v>
      </c>
      <c r="F51" s="279">
        <v>455.33333333333337</v>
      </c>
      <c r="G51" s="279">
        <v>443.61666666666673</v>
      </c>
      <c r="H51" s="279">
        <v>484.91666666666669</v>
      </c>
      <c r="I51" s="279">
        <v>496.63333333333338</v>
      </c>
      <c r="J51" s="279">
        <v>505.56666666666666</v>
      </c>
      <c r="K51" s="277">
        <v>487.7</v>
      </c>
      <c r="L51" s="277">
        <v>467.05</v>
      </c>
      <c r="M51" s="277">
        <v>7.5339299999999998</v>
      </c>
    </row>
    <row r="52" spans="1:13">
      <c r="A52" s="268">
        <v>42</v>
      </c>
      <c r="B52" s="277" t="s">
        <v>55</v>
      </c>
      <c r="C52" s="278">
        <v>446.85</v>
      </c>
      <c r="D52" s="279">
        <v>442.09999999999997</v>
      </c>
      <c r="E52" s="279">
        <v>435.49999999999994</v>
      </c>
      <c r="F52" s="279">
        <v>424.15</v>
      </c>
      <c r="G52" s="279">
        <v>417.54999999999995</v>
      </c>
      <c r="H52" s="279">
        <v>453.44999999999993</v>
      </c>
      <c r="I52" s="279">
        <v>460.04999999999995</v>
      </c>
      <c r="J52" s="279">
        <v>471.39999999999992</v>
      </c>
      <c r="K52" s="277">
        <v>448.7</v>
      </c>
      <c r="L52" s="277">
        <v>430.75</v>
      </c>
      <c r="M52" s="277">
        <v>344.35021999999998</v>
      </c>
    </row>
    <row r="53" spans="1:13">
      <c r="A53" s="268">
        <v>43</v>
      </c>
      <c r="B53" s="277" t="s">
        <v>56</v>
      </c>
      <c r="C53" s="278">
        <v>2914.7</v>
      </c>
      <c r="D53" s="279">
        <v>2903.5166666666664</v>
      </c>
      <c r="E53" s="279">
        <v>2882.6833333333329</v>
      </c>
      <c r="F53" s="279">
        <v>2850.6666666666665</v>
      </c>
      <c r="G53" s="279">
        <v>2829.833333333333</v>
      </c>
      <c r="H53" s="279">
        <v>2935.5333333333328</v>
      </c>
      <c r="I53" s="279">
        <v>2956.3666666666668</v>
      </c>
      <c r="J53" s="279">
        <v>2988.3833333333328</v>
      </c>
      <c r="K53" s="277">
        <v>2924.35</v>
      </c>
      <c r="L53" s="277">
        <v>2871.5</v>
      </c>
      <c r="M53" s="277">
        <v>6.8607100000000001</v>
      </c>
    </row>
    <row r="54" spans="1:13">
      <c r="A54" s="268">
        <v>44</v>
      </c>
      <c r="B54" s="277" t="s">
        <v>315</v>
      </c>
      <c r="C54" s="278">
        <v>164.05</v>
      </c>
      <c r="D54" s="279">
        <v>165.58333333333334</v>
      </c>
      <c r="E54" s="279">
        <v>161.4666666666667</v>
      </c>
      <c r="F54" s="279">
        <v>158.88333333333335</v>
      </c>
      <c r="G54" s="279">
        <v>154.76666666666671</v>
      </c>
      <c r="H54" s="279">
        <v>168.16666666666669</v>
      </c>
      <c r="I54" s="279">
        <v>172.2833333333333</v>
      </c>
      <c r="J54" s="279">
        <v>174.86666666666667</v>
      </c>
      <c r="K54" s="277">
        <v>169.7</v>
      </c>
      <c r="L54" s="277">
        <v>163</v>
      </c>
      <c r="M54" s="277">
        <v>4.1725899999999996</v>
      </c>
    </row>
    <row r="55" spans="1:13">
      <c r="A55" s="268">
        <v>45</v>
      </c>
      <c r="B55" s="277" t="s">
        <v>316</v>
      </c>
      <c r="C55" s="278">
        <v>458.5</v>
      </c>
      <c r="D55" s="279">
        <v>461.2</v>
      </c>
      <c r="E55" s="279">
        <v>451.29999999999995</v>
      </c>
      <c r="F55" s="279">
        <v>444.09999999999997</v>
      </c>
      <c r="G55" s="279">
        <v>434.19999999999993</v>
      </c>
      <c r="H55" s="279">
        <v>468.4</v>
      </c>
      <c r="I55" s="279">
        <v>478.29999999999995</v>
      </c>
      <c r="J55" s="279">
        <v>485.5</v>
      </c>
      <c r="K55" s="277">
        <v>471.1</v>
      </c>
      <c r="L55" s="277">
        <v>454</v>
      </c>
      <c r="M55" s="277">
        <v>3.2659600000000002</v>
      </c>
    </row>
    <row r="56" spans="1:13">
      <c r="A56" s="268">
        <v>46</v>
      </c>
      <c r="B56" s="277" t="s">
        <v>58</v>
      </c>
      <c r="C56" s="278">
        <v>6129.25</v>
      </c>
      <c r="D56" s="279">
        <v>6121.3666666666659</v>
      </c>
      <c r="E56" s="279">
        <v>6050.7333333333318</v>
      </c>
      <c r="F56" s="279">
        <v>5972.2166666666662</v>
      </c>
      <c r="G56" s="279">
        <v>5901.5833333333321</v>
      </c>
      <c r="H56" s="279">
        <v>6199.8833333333314</v>
      </c>
      <c r="I56" s="279">
        <v>6270.5166666666646</v>
      </c>
      <c r="J56" s="279">
        <v>6349.033333333331</v>
      </c>
      <c r="K56" s="277">
        <v>6192</v>
      </c>
      <c r="L56" s="277">
        <v>6042.85</v>
      </c>
      <c r="M56" s="277">
        <v>5.31609</v>
      </c>
    </row>
    <row r="57" spans="1:13">
      <c r="A57" s="268">
        <v>47</v>
      </c>
      <c r="B57" s="277" t="s">
        <v>232</v>
      </c>
      <c r="C57" s="278">
        <v>2472.0500000000002</v>
      </c>
      <c r="D57" s="279">
        <v>2473.1833333333334</v>
      </c>
      <c r="E57" s="279">
        <v>2441.3666666666668</v>
      </c>
      <c r="F57" s="279">
        <v>2410.6833333333334</v>
      </c>
      <c r="G57" s="279">
        <v>2378.8666666666668</v>
      </c>
      <c r="H57" s="279">
        <v>2503.8666666666668</v>
      </c>
      <c r="I57" s="279">
        <v>2535.6833333333334</v>
      </c>
      <c r="J57" s="279">
        <v>2566.3666666666668</v>
      </c>
      <c r="K57" s="277">
        <v>2505</v>
      </c>
      <c r="L57" s="277">
        <v>2442.5</v>
      </c>
      <c r="M57" s="277">
        <v>0.21648999999999999</v>
      </c>
    </row>
    <row r="58" spans="1:13">
      <c r="A58" s="268">
        <v>48</v>
      </c>
      <c r="B58" s="277" t="s">
        <v>59</v>
      </c>
      <c r="C58" s="278">
        <v>3498.7</v>
      </c>
      <c r="D58" s="279">
        <v>3480.0499999999997</v>
      </c>
      <c r="E58" s="279">
        <v>3436.6499999999996</v>
      </c>
      <c r="F58" s="279">
        <v>3374.6</v>
      </c>
      <c r="G58" s="279">
        <v>3331.2</v>
      </c>
      <c r="H58" s="279">
        <v>3542.0999999999995</v>
      </c>
      <c r="I58" s="279">
        <v>3585.5</v>
      </c>
      <c r="J58" s="279">
        <v>3647.5499999999993</v>
      </c>
      <c r="K58" s="277">
        <v>3523.45</v>
      </c>
      <c r="L58" s="277">
        <v>3418</v>
      </c>
      <c r="M58" s="277">
        <v>47.623019999999997</v>
      </c>
    </row>
    <row r="59" spans="1:13">
      <c r="A59" s="268">
        <v>49</v>
      </c>
      <c r="B59" s="277" t="s">
        <v>60</v>
      </c>
      <c r="C59" s="278">
        <v>1258.4000000000001</v>
      </c>
      <c r="D59" s="279">
        <v>1263.1499999999999</v>
      </c>
      <c r="E59" s="279">
        <v>1246.2999999999997</v>
      </c>
      <c r="F59" s="279">
        <v>1234.1999999999998</v>
      </c>
      <c r="G59" s="279">
        <v>1217.3499999999997</v>
      </c>
      <c r="H59" s="279">
        <v>1275.2499999999998</v>
      </c>
      <c r="I59" s="279">
        <v>1292.0999999999997</v>
      </c>
      <c r="J59" s="279">
        <v>1304.1999999999998</v>
      </c>
      <c r="K59" s="277">
        <v>1280</v>
      </c>
      <c r="L59" s="277">
        <v>1251.05</v>
      </c>
      <c r="M59" s="277">
        <v>3.9159099999999998</v>
      </c>
    </row>
    <row r="60" spans="1:13" ht="12" customHeight="1">
      <c r="A60" s="268">
        <v>50</v>
      </c>
      <c r="B60" s="277" t="s">
        <v>317</v>
      </c>
      <c r="C60" s="278">
        <v>117.35</v>
      </c>
      <c r="D60" s="279">
        <v>117.45</v>
      </c>
      <c r="E60" s="279">
        <v>116.9</v>
      </c>
      <c r="F60" s="279">
        <v>116.45</v>
      </c>
      <c r="G60" s="279">
        <v>115.9</v>
      </c>
      <c r="H60" s="279">
        <v>117.9</v>
      </c>
      <c r="I60" s="279">
        <v>118.44999999999999</v>
      </c>
      <c r="J60" s="279">
        <v>118.9</v>
      </c>
      <c r="K60" s="277">
        <v>118</v>
      </c>
      <c r="L60" s="277">
        <v>117</v>
      </c>
      <c r="M60" s="277">
        <v>1.44889</v>
      </c>
    </row>
    <row r="61" spans="1:13">
      <c r="A61" s="268">
        <v>51</v>
      </c>
      <c r="B61" s="277" t="s">
        <v>318</v>
      </c>
      <c r="C61" s="278">
        <v>144.85</v>
      </c>
      <c r="D61" s="279">
        <v>145.53333333333333</v>
      </c>
      <c r="E61" s="279">
        <v>143.51666666666665</v>
      </c>
      <c r="F61" s="279">
        <v>142.18333333333331</v>
      </c>
      <c r="G61" s="279">
        <v>140.16666666666663</v>
      </c>
      <c r="H61" s="279">
        <v>146.86666666666667</v>
      </c>
      <c r="I61" s="279">
        <v>148.88333333333338</v>
      </c>
      <c r="J61" s="279">
        <v>150.2166666666667</v>
      </c>
      <c r="K61" s="277">
        <v>147.55000000000001</v>
      </c>
      <c r="L61" s="277">
        <v>144.19999999999999</v>
      </c>
      <c r="M61" s="277">
        <v>7.4801200000000003</v>
      </c>
    </row>
    <row r="62" spans="1:13">
      <c r="A62" s="268">
        <v>52</v>
      </c>
      <c r="B62" s="277" t="s">
        <v>233</v>
      </c>
      <c r="C62" s="278">
        <v>307.05</v>
      </c>
      <c r="D62" s="279">
        <v>305.16666666666669</v>
      </c>
      <c r="E62" s="279">
        <v>300.88333333333338</v>
      </c>
      <c r="F62" s="279">
        <v>294.7166666666667</v>
      </c>
      <c r="G62" s="279">
        <v>290.43333333333339</v>
      </c>
      <c r="H62" s="279">
        <v>311.33333333333337</v>
      </c>
      <c r="I62" s="279">
        <v>315.61666666666667</v>
      </c>
      <c r="J62" s="279">
        <v>321.78333333333336</v>
      </c>
      <c r="K62" s="277">
        <v>309.45</v>
      </c>
      <c r="L62" s="277">
        <v>299</v>
      </c>
      <c r="M62" s="277">
        <v>84.801990000000004</v>
      </c>
    </row>
    <row r="63" spans="1:13">
      <c r="A63" s="268">
        <v>53</v>
      </c>
      <c r="B63" s="277" t="s">
        <v>61</v>
      </c>
      <c r="C63" s="278">
        <v>45.6</v>
      </c>
      <c r="D63" s="279">
        <v>45.333333333333336</v>
      </c>
      <c r="E63" s="279">
        <v>44.866666666666674</v>
      </c>
      <c r="F63" s="279">
        <v>44.13333333333334</v>
      </c>
      <c r="G63" s="279">
        <v>43.666666666666679</v>
      </c>
      <c r="H63" s="279">
        <v>46.06666666666667</v>
      </c>
      <c r="I63" s="279">
        <v>46.533333333333324</v>
      </c>
      <c r="J63" s="279">
        <v>47.266666666666666</v>
      </c>
      <c r="K63" s="277">
        <v>45.8</v>
      </c>
      <c r="L63" s="277">
        <v>44.6</v>
      </c>
      <c r="M63" s="277">
        <v>175.29918000000001</v>
      </c>
    </row>
    <row r="64" spans="1:13">
      <c r="A64" s="268">
        <v>54</v>
      </c>
      <c r="B64" s="277" t="s">
        <v>62</v>
      </c>
      <c r="C64" s="278">
        <v>48.9</v>
      </c>
      <c r="D64" s="279">
        <v>48.033333333333339</v>
      </c>
      <c r="E64" s="279">
        <v>46.566666666666677</v>
      </c>
      <c r="F64" s="279">
        <v>44.233333333333341</v>
      </c>
      <c r="G64" s="279">
        <v>42.76666666666668</v>
      </c>
      <c r="H64" s="279">
        <v>50.366666666666674</v>
      </c>
      <c r="I64" s="279">
        <v>51.833333333333329</v>
      </c>
      <c r="J64" s="279">
        <v>54.166666666666671</v>
      </c>
      <c r="K64" s="277">
        <v>49.5</v>
      </c>
      <c r="L64" s="277">
        <v>45.7</v>
      </c>
      <c r="M64" s="277">
        <v>45.625920000000001</v>
      </c>
    </row>
    <row r="65" spans="1:13">
      <c r="A65" s="268">
        <v>55</v>
      </c>
      <c r="B65" s="277" t="s">
        <v>312</v>
      </c>
      <c r="C65" s="278">
        <v>1446.6</v>
      </c>
      <c r="D65" s="279">
        <v>1449.6666666666667</v>
      </c>
      <c r="E65" s="279">
        <v>1422.3833333333334</v>
      </c>
      <c r="F65" s="279">
        <v>1398.1666666666667</v>
      </c>
      <c r="G65" s="279">
        <v>1370.8833333333334</v>
      </c>
      <c r="H65" s="279">
        <v>1473.8833333333334</v>
      </c>
      <c r="I65" s="279">
        <v>1501.1666666666667</v>
      </c>
      <c r="J65" s="279">
        <v>1525.3833333333334</v>
      </c>
      <c r="K65" s="277">
        <v>1476.95</v>
      </c>
      <c r="L65" s="277">
        <v>1425.45</v>
      </c>
      <c r="M65" s="277">
        <v>0.67669000000000001</v>
      </c>
    </row>
    <row r="66" spans="1:13">
      <c r="A66" s="268">
        <v>56</v>
      </c>
      <c r="B66" s="277" t="s">
        <v>63</v>
      </c>
      <c r="C66" s="278">
        <v>1265.1500000000001</v>
      </c>
      <c r="D66" s="279">
        <v>1275.8166666666666</v>
      </c>
      <c r="E66" s="279">
        <v>1246.7833333333333</v>
      </c>
      <c r="F66" s="279">
        <v>1228.4166666666667</v>
      </c>
      <c r="G66" s="279">
        <v>1199.3833333333334</v>
      </c>
      <c r="H66" s="279">
        <v>1294.1833333333332</v>
      </c>
      <c r="I66" s="279">
        <v>1323.2166666666665</v>
      </c>
      <c r="J66" s="279">
        <v>1341.583333333333</v>
      </c>
      <c r="K66" s="277">
        <v>1304.8499999999999</v>
      </c>
      <c r="L66" s="277">
        <v>1257.45</v>
      </c>
      <c r="M66" s="277">
        <v>9.6368600000000004</v>
      </c>
    </row>
    <row r="67" spans="1:13">
      <c r="A67" s="268">
        <v>57</v>
      </c>
      <c r="B67" s="277" t="s">
        <v>320</v>
      </c>
      <c r="C67" s="278">
        <v>5667.35</v>
      </c>
      <c r="D67" s="279">
        <v>5678.4333333333334</v>
      </c>
      <c r="E67" s="279">
        <v>5608.8666666666668</v>
      </c>
      <c r="F67" s="279">
        <v>5550.3833333333332</v>
      </c>
      <c r="G67" s="279">
        <v>5480.8166666666666</v>
      </c>
      <c r="H67" s="279">
        <v>5736.916666666667</v>
      </c>
      <c r="I67" s="279">
        <v>5806.4833333333345</v>
      </c>
      <c r="J67" s="279">
        <v>5864.9666666666672</v>
      </c>
      <c r="K67" s="277">
        <v>5748</v>
      </c>
      <c r="L67" s="277">
        <v>5619.95</v>
      </c>
      <c r="M67" s="277">
        <v>0.10349</v>
      </c>
    </row>
    <row r="68" spans="1:13">
      <c r="A68" s="268">
        <v>58</v>
      </c>
      <c r="B68" s="277" t="s">
        <v>234</v>
      </c>
      <c r="C68" s="278">
        <v>1343.15</v>
      </c>
      <c r="D68" s="279">
        <v>1347.3000000000002</v>
      </c>
      <c r="E68" s="279">
        <v>1329.1500000000003</v>
      </c>
      <c r="F68" s="279">
        <v>1315.15</v>
      </c>
      <c r="G68" s="279">
        <v>1297.0000000000002</v>
      </c>
      <c r="H68" s="279">
        <v>1361.3000000000004</v>
      </c>
      <c r="I68" s="279">
        <v>1379.45</v>
      </c>
      <c r="J68" s="279">
        <v>1393.4500000000005</v>
      </c>
      <c r="K68" s="277">
        <v>1365.45</v>
      </c>
      <c r="L68" s="277">
        <v>1333.3</v>
      </c>
      <c r="M68" s="277">
        <v>0.76170000000000004</v>
      </c>
    </row>
    <row r="69" spans="1:13">
      <c r="A69" s="268">
        <v>59</v>
      </c>
      <c r="B69" s="277" t="s">
        <v>321</v>
      </c>
      <c r="C69" s="278">
        <v>315.89999999999998</v>
      </c>
      <c r="D69" s="279">
        <v>318.95</v>
      </c>
      <c r="E69" s="279">
        <v>311.54999999999995</v>
      </c>
      <c r="F69" s="279">
        <v>307.2</v>
      </c>
      <c r="G69" s="279">
        <v>299.79999999999995</v>
      </c>
      <c r="H69" s="279">
        <v>323.29999999999995</v>
      </c>
      <c r="I69" s="279">
        <v>330.69999999999993</v>
      </c>
      <c r="J69" s="279">
        <v>335.04999999999995</v>
      </c>
      <c r="K69" s="277">
        <v>326.35000000000002</v>
      </c>
      <c r="L69" s="277">
        <v>314.60000000000002</v>
      </c>
      <c r="M69" s="277">
        <v>23.940809999999999</v>
      </c>
    </row>
    <row r="70" spans="1:13">
      <c r="A70" s="268">
        <v>60</v>
      </c>
      <c r="B70" s="277" t="s">
        <v>65</v>
      </c>
      <c r="C70" s="278">
        <v>101.6</v>
      </c>
      <c r="D70" s="279">
        <v>101.10000000000001</v>
      </c>
      <c r="E70" s="279">
        <v>99.500000000000014</v>
      </c>
      <c r="F70" s="279">
        <v>97.4</v>
      </c>
      <c r="G70" s="279">
        <v>95.800000000000011</v>
      </c>
      <c r="H70" s="279">
        <v>103.20000000000002</v>
      </c>
      <c r="I70" s="279">
        <v>104.80000000000001</v>
      </c>
      <c r="J70" s="279">
        <v>106.90000000000002</v>
      </c>
      <c r="K70" s="277">
        <v>102.7</v>
      </c>
      <c r="L70" s="277">
        <v>99</v>
      </c>
      <c r="M70" s="277">
        <v>79.027140000000003</v>
      </c>
    </row>
    <row r="71" spans="1:13">
      <c r="A71" s="268">
        <v>61</v>
      </c>
      <c r="B71" s="277" t="s">
        <v>313</v>
      </c>
      <c r="C71" s="278">
        <v>619.9</v>
      </c>
      <c r="D71" s="279">
        <v>622.26666666666665</v>
      </c>
      <c r="E71" s="279">
        <v>608.63333333333333</v>
      </c>
      <c r="F71" s="279">
        <v>597.36666666666667</v>
      </c>
      <c r="G71" s="279">
        <v>583.73333333333335</v>
      </c>
      <c r="H71" s="279">
        <v>633.5333333333333</v>
      </c>
      <c r="I71" s="279">
        <v>647.16666666666652</v>
      </c>
      <c r="J71" s="279">
        <v>658.43333333333328</v>
      </c>
      <c r="K71" s="277">
        <v>635.9</v>
      </c>
      <c r="L71" s="277">
        <v>611</v>
      </c>
      <c r="M71" s="277">
        <v>4.6043900000000004</v>
      </c>
    </row>
    <row r="72" spans="1:13">
      <c r="A72" s="268">
        <v>62</v>
      </c>
      <c r="B72" s="277" t="s">
        <v>66</v>
      </c>
      <c r="C72" s="278">
        <v>574.54999999999995</v>
      </c>
      <c r="D72" s="279">
        <v>571.25</v>
      </c>
      <c r="E72" s="279">
        <v>565.5</v>
      </c>
      <c r="F72" s="279">
        <v>556.45000000000005</v>
      </c>
      <c r="G72" s="279">
        <v>550.70000000000005</v>
      </c>
      <c r="H72" s="279">
        <v>580.29999999999995</v>
      </c>
      <c r="I72" s="279">
        <v>586.04999999999995</v>
      </c>
      <c r="J72" s="279">
        <v>595.09999999999991</v>
      </c>
      <c r="K72" s="277">
        <v>577</v>
      </c>
      <c r="L72" s="277">
        <v>562.20000000000005</v>
      </c>
      <c r="M72" s="277">
        <v>30.009920000000001</v>
      </c>
    </row>
    <row r="73" spans="1:13">
      <c r="A73" s="268">
        <v>63</v>
      </c>
      <c r="B73" s="277" t="s">
        <v>67</v>
      </c>
      <c r="C73" s="278">
        <v>461.45</v>
      </c>
      <c r="D73" s="279">
        <v>462.60000000000008</v>
      </c>
      <c r="E73" s="279">
        <v>453.20000000000016</v>
      </c>
      <c r="F73" s="279">
        <v>444.9500000000001</v>
      </c>
      <c r="G73" s="279">
        <v>435.55000000000018</v>
      </c>
      <c r="H73" s="279">
        <v>470.85000000000014</v>
      </c>
      <c r="I73" s="279">
        <v>480.25000000000011</v>
      </c>
      <c r="J73" s="279">
        <v>488.50000000000011</v>
      </c>
      <c r="K73" s="277">
        <v>472</v>
      </c>
      <c r="L73" s="277">
        <v>454.35</v>
      </c>
      <c r="M73" s="277">
        <v>22.707979999999999</v>
      </c>
    </row>
    <row r="74" spans="1:13">
      <c r="A74" s="268">
        <v>64</v>
      </c>
      <c r="B74" s="277" t="s">
        <v>1046</v>
      </c>
      <c r="C74" s="278">
        <v>9297.6</v>
      </c>
      <c r="D74" s="279">
        <v>9224.5333333333328</v>
      </c>
      <c r="E74" s="279">
        <v>9074.0666666666657</v>
      </c>
      <c r="F74" s="279">
        <v>8850.5333333333328</v>
      </c>
      <c r="G74" s="279">
        <v>8700.0666666666657</v>
      </c>
      <c r="H74" s="279">
        <v>9448.0666666666657</v>
      </c>
      <c r="I74" s="279">
        <v>9598.5333333333328</v>
      </c>
      <c r="J74" s="279">
        <v>9822.0666666666657</v>
      </c>
      <c r="K74" s="277">
        <v>9375</v>
      </c>
      <c r="L74" s="277">
        <v>9001</v>
      </c>
      <c r="M74" s="277">
        <v>4.6149999999999997E-2</v>
      </c>
    </row>
    <row r="75" spans="1:13">
      <c r="A75" s="268">
        <v>65</v>
      </c>
      <c r="B75" s="277" t="s">
        <v>69</v>
      </c>
      <c r="C75" s="278">
        <v>497.35</v>
      </c>
      <c r="D75" s="279">
        <v>498.84999999999997</v>
      </c>
      <c r="E75" s="279">
        <v>489.69999999999993</v>
      </c>
      <c r="F75" s="279">
        <v>482.04999999999995</v>
      </c>
      <c r="G75" s="279">
        <v>472.89999999999992</v>
      </c>
      <c r="H75" s="279">
        <v>506.49999999999994</v>
      </c>
      <c r="I75" s="279">
        <v>515.64999999999986</v>
      </c>
      <c r="J75" s="279">
        <v>523.29999999999995</v>
      </c>
      <c r="K75" s="277">
        <v>508</v>
      </c>
      <c r="L75" s="277">
        <v>491.2</v>
      </c>
      <c r="M75" s="277">
        <v>210.05767</v>
      </c>
    </row>
    <row r="76" spans="1:13" s="16" customFormat="1">
      <c r="A76" s="268">
        <v>66</v>
      </c>
      <c r="B76" s="277" t="s">
        <v>70</v>
      </c>
      <c r="C76" s="278">
        <v>37.049999999999997</v>
      </c>
      <c r="D76" s="279">
        <v>36.9</v>
      </c>
      <c r="E76" s="279">
        <v>36.5</v>
      </c>
      <c r="F76" s="279">
        <v>35.950000000000003</v>
      </c>
      <c r="G76" s="279">
        <v>35.550000000000004</v>
      </c>
      <c r="H76" s="279">
        <v>37.449999999999996</v>
      </c>
      <c r="I76" s="279">
        <v>37.849999999999987</v>
      </c>
      <c r="J76" s="279">
        <v>38.399999999999991</v>
      </c>
      <c r="K76" s="277">
        <v>37.299999999999997</v>
      </c>
      <c r="L76" s="277">
        <v>36.35</v>
      </c>
      <c r="M76" s="277">
        <v>183.27538999999999</v>
      </c>
    </row>
    <row r="77" spans="1:13" s="16" customFormat="1">
      <c r="A77" s="268">
        <v>67</v>
      </c>
      <c r="B77" s="277" t="s">
        <v>71</v>
      </c>
      <c r="C77" s="278">
        <v>430.65</v>
      </c>
      <c r="D77" s="279">
        <v>429.84999999999997</v>
      </c>
      <c r="E77" s="279">
        <v>425.79999999999995</v>
      </c>
      <c r="F77" s="279">
        <v>420.95</v>
      </c>
      <c r="G77" s="279">
        <v>416.9</v>
      </c>
      <c r="H77" s="279">
        <v>434.69999999999993</v>
      </c>
      <c r="I77" s="279">
        <v>438.75</v>
      </c>
      <c r="J77" s="279">
        <v>443.59999999999991</v>
      </c>
      <c r="K77" s="277">
        <v>433.9</v>
      </c>
      <c r="L77" s="277">
        <v>425</v>
      </c>
      <c r="M77" s="277">
        <v>39.752870000000001</v>
      </c>
    </row>
    <row r="78" spans="1:13" s="16" customFormat="1">
      <c r="A78" s="268">
        <v>68</v>
      </c>
      <c r="B78" s="277" t="s">
        <v>322</v>
      </c>
      <c r="C78" s="278">
        <v>597.35</v>
      </c>
      <c r="D78" s="279">
        <v>596.41666666666663</v>
      </c>
      <c r="E78" s="279">
        <v>587.93333333333328</v>
      </c>
      <c r="F78" s="279">
        <v>578.51666666666665</v>
      </c>
      <c r="G78" s="279">
        <v>570.0333333333333</v>
      </c>
      <c r="H78" s="279">
        <v>605.83333333333326</v>
      </c>
      <c r="I78" s="279">
        <v>614.31666666666661</v>
      </c>
      <c r="J78" s="279">
        <v>623.73333333333323</v>
      </c>
      <c r="K78" s="277">
        <v>604.9</v>
      </c>
      <c r="L78" s="277">
        <v>587</v>
      </c>
      <c r="M78" s="277">
        <v>0.61382999999999999</v>
      </c>
    </row>
    <row r="79" spans="1:13" s="16" customFormat="1">
      <c r="A79" s="268">
        <v>69</v>
      </c>
      <c r="B79" s="277" t="s">
        <v>324</v>
      </c>
      <c r="C79" s="278">
        <v>150.80000000000001</v>
      </c>
      <c r="D79" s="279">
        <v>150.75</v>
      </c>
      <c r="E79" s="279">
        <v>149.55000000000001</v>
      </c>
      <c r="F79" s="279">
        <v>148.30000000000001</v>
      </c>
      <c r="G79" s="279">
        <v>147.10000000000002</v>
      </c>
      <c r="H79" s="279">
        <v>152</v>
      </c>
      <c r="I79" s="279">
        <v>153.19999999999999</v>
      </c>
      <c r="J79" s="279">
        <v>154.44999999999999</v>
      </c>
      <c r="K79" s="277">
        <v>151.94999999999999</v>
      </c>
      <c r="L79" s="277">
        <v>149.5</v>
      </c>
      <c r="M79" s="277">
        <v>8.9047099999999997</v>
      </c>
    </row>
    <row r="80" spans="1:13" s="16" customFormat="1">
      <c r="A80" s="268">
        <v>70</v>
      </c>
      <c r="B80" s="277" t="s">
        <v>325</v>
      </c>
      <c r="C80" s="278">
        <v>2837.9</v>
      </c>
      <c r="D80" s="279">
        <v>2793.7166666666667</v>
      </c>
      <c r="E80" s="279">
        <v>2647.4333333333334</v>
      </c>
      <c r="F80" s="279">
        <v>2456.9666666666667</v>
      </c>
      <c r="G80" s="279">
        <v>2310.6833333333334</v>
      </c>
      <c r="H80" s="279">
        <v>2984.1833333333334</v>
      </c>
      <c r="I80" s="279">
        <v>3130.4666666666672</v>
      </c>
      <c r="J80" s="279">
        <v>3320.9333333333334</v>
      </c>
      <c r="K80" s="277">
        <v>2940</v>
      </c>
      <c r="L80" s="277">
        <v>2603.25</v>
      </c>
      <c r="M80" s="277">
        <v>3.3310499999999998</v>
      </c>
    </row>
    <row r="81" spans="1:13" s="16" customFormat="1">
      <c r="A81" s="268">
        <v>71</v>
      </c>
      <c r="B81" s="277" t="s">
        <v>326</v>
      </c>
      <c r="C81" s="278">
        <v>605.1</v>
      </c>
      <c r="D81" s="279">
        <v>602.93333333333328</v>
      </c>
      <c r="E81" s="279">
        <v>594.86666666666656</v>
      </c>
      <c r="F81" s="279">
        <v>584.63333333333333</v>
      </c>
      <c r="G81" s="279">
        <v>576.56666666666661</v>
      </c>
      <c r="H81" s="279">
        <v>613.16666666666652</v>
      </c>
      <c r="I81" s="279">
        <v>621.23333333333335</v>
      </c>
      <c r="J81" s="279">
        <v>631.46666666666647</v>
      </c>
      <c r="K81" s="277">
        <v>611</v>
      </c>
      <c r="L81" s="277">
        <v>592.70000000000005</v>
      </c>
      <c r="M81" s="277">
        <v>0.76587000000000005</v>
      </c>
    </row>
    <row r="82" spans="1:13" s="16" customFormat="1">
      <c r="A82" s="268">
        <v>72</v>
      </c>
      <c r="B82" s="277" t="s">
        <v>327</v>
      </c>
      <c r="C82" s="278">
        <v>64.55</v>
      </c>
      <c r="D82" s="279">
        <v>64.7</v>
      </c>
      <c r="E82" s="279">
        <v>63.650000000000006</v>
      </c>
      <c r="F82" s="279">
        <v>62.75</v>
      </c>
      <c r="G82" s="279">
        <v>61.7</v>
      </c>
      <c r="H82" s="279">
        <v>65.600000000000009</v>
      </c>
      <c r="I82" s="279">
        <v>66.649999999999991</v>
      </c>
      <c r="J82" s="279">
        <v>67.550000000000011</v>
      </c>
      <c r="K82" s="277">
        <v>65.75</v>
      </c>
      <c r="L82" s="277">
        <v>63.8</v>
      </c>
      <c r="M82" s="277">
        <v>9.5292399999999997</v>
      </c>
    </row>
    <row r="83" spans="1:13" s="16" customFormat="1">
      <c r="A83" s="268">
        <v>73</v>
      </c>
      <c r="B83" s="277" t="s">
        <v>72</v>
      </c>
      <c r="C83" s="278">
        <v>12951.2</v>
      </c>
      <c r="D83" s="279">
        <v>12897.133333333333</v>
      </c>
      <c r="E83" s="279">
        <v>12770.066666666666</v>
      </c>
      <c r="F83" s="279">
        <v>12588.933333333332</v>
      </c>
      <c r="G83" s="279">
        <v>12461.866666666665</v>
      </c>
      <c r="H83" s="279">
        <v>13078.266666666666</v>
      </c>
      <c r="I83" s="279">
        <v>13205.333333333336</v>
      </c>
      <c r="J83" s="279">
        <v>13386.466666666667</v>
      </c>
      <c r="K83" s="277">
        <v>13024.2</v>
      </c>
      <c r="L83" s="277">
        <v>12716</v>
      </c>
      <c r="M83" s="277">
        <v>0.54847000000000001</v>
      </c>
    </row>
    <row r="84" spans="1:13" s="16" customFormat="1">
      <c r="A84" s="268">
        <v>74</v>
      </c>
      <c r="B84" s="277" t="s">
        <v>74</v>
      </c>
      <c r="C84" s="278">
        <v>430.3</v>
      </c>
      <c r="D84" s="279">
        <v>423.09999999999997</v>
      </c>
      <c r="E84" s="279">
        <v>412.69999999999993</v>
      </c>
      <c r="F84" s="279">
        <v>395.09999999999997</v>
      </c>
      <c r="G84" s="279">
        <v>384.69999999999993</v>
      </c>
      <c r="H84" s="279">
        <v>440.69999999999993</v>
      </c>
      <c r="I84" s="279">
        <v>451.09999999999991</v>
      </c>
      <c r="J84" s="279">
        <v>468.69999999999993</v>
      </c>
      <c r="K84" s="277">
        <v>433.5</v>
      </c>
      <c r="L84" s="277">
        <v>405.5</v>
      </c>
      <c r="M84" s="277">
        <v>254.17581999999999</v>
      </c>
    </row>
    <row r="85" spans="1:13" s="16" customFormat="1">
      <c r="A85" s="268">
        <v>75</v>
      </c>
      <c r="B85" s="277" t="s">
        <v>328</v>
      </c>
      <c r="C85" s="278">
        <v>160.55000000000001</v>
      </c>
      <c r="D85" s="279">
        <v>161.41666666666666</v>
      </c>
      <c r="E85" s="279">
        <v>156.73333333333332</v>
      </c>
      <c r="F85" s="279">
        <v>152.91666666666666</v>
      </c>
      <c r="G85" s="279">
        <v>148.23333333333332</v>
      </c>
      <c r="H85" s="279">
        <v>165.23333333333332</v>
      </c>
      <c r="I85" s="279">
        <v>169.91666666666666</v>
      </c>
      <c r="J85" s="279">
        <v>173.73333333333332</v>
      </c>
      <c r="K85" s="277">
        <v>166.1</v>
      </c>
      <c r="L85" s="277">
        <v>157.6</v>
      </c>
      <c r="M85" s="277">
        <v>0.59238000000000002</v>
      </c>
    </row>
    <row r="86" spans="1:13" s="16" customFormat="1">
      <c r="A86" s="268">
        <v>76</v>
      </c>
      <c r="B86" s="277" t="s">
        <v>75</v>
      </c>
      <c r="C86" s="278">
        <v>3719.25</v>
      </c>
      <c r="D86" s="279">
        <v>3728.2666666666664</v>
      </c>
      <c r="E86" s="279">
        <v>3691.0333333333328</v>
      </c>
      <c r="F86" s="279">
        <v>3662.8166666666666</v>
      </c>
      <c r="G86" s="279">
        <v>3625.583333333333</v>
      </c>
      <c r="H86" s="279">
        <v>3756.4833333333327</v>
      </c>
      <c r="I86" s="279">
        <v>3793.7166666666662</v>
      </c>
      <c r="J86" s="279">
        <v>3821.9333333333325</v>
      </c>
      <c r="K86" s="277">
        <v>3765.5</v>
      </c>
      <c r="L86" s="277">
        <v>3700.05</v>
      </c>
      <c r="M86" s="277">
        <v>3.5792700000000002</v>
      </c>
    </row>
    <row r="87" spans="1:13" s="16" customFormat="1">
      <c r="A87" s="268">
        <v>77</v>
      </c>
      <c r="B87" s="277" t="s">
        <v>314</v>
      </c>
      <c r="C87" s="278">
        <v>534.1</v>
      </c>
      <c r="D87" s="279">
        <v>536.06666666666672</v>
      </c>
      <c r="E87" s="279">
        <v>528.03333333333342</v>
      </c>
      <c r="F87" s="279">
        <v>521.9666666666667</v>
      </c>
      <c r="G87" s="279">
        <v>513.93333333333339</v>
      </c>
      <c r="H87" s="279">
        <v>542.13333333333344</v>
      </c>
      <c r="I87" s="279">
        <v>550.16666666666674</v>
      </c>
      <c r="J87" s="279">
        <v>556.23333333333346</v>
      </c>
      <c r="K87" s="277">
        <v>544.1</v>
      </c>
      <c r="L87" s="277">
        <v>530</v>
      </c>
      <c r="M87" s="277">
        <v>4.7945500000000001</v>
      </c>
    </row>
    <row r="88" spans="1:13" s="16" customFormat="1">
      <c r="A88" s="268">
        <v>78</v>
      </c>
      <c r="B88" s="277" t="s">
        <v>323</v>
      </c>
      <c r="C88" s="278">
        <v>165</v>
      </c>
      <c r="D88" s="279">
        <v>165.58333333333334</v>
      </c>
      <c r="E88" s="279">
        <v>162.76666666666668</v>
      </c>
      <c r="F88" s="279">
        <v>160.53333333333333</v>
      </c>
      <c r="G88" s="279">
        <v>157.71666666666667</v>
      </c>
      <c r="H88" s="279">
        <v>167.81666666666669</v>
      </c>
      <c r="I88" s="279">
        <v>170.63333333333335</v>
      </c>
      <c r="J88" s="279">
        <v>172.8666666666667</v>
      </c>
      <c r="K88" s="277">
        <v>168.4</v>
      </c>
      <c r="L88" s="277">
        <v>163.35</v>
      </c>
      <c r="M88" s="277">
        <v>8.5271500000000007</v>
      </c>
    </row>
    <row r="89" spans="1:13" s="16" customFormat="1">
      <c r="A89" s="268">
        <v>79</v>
      </c>
      <c r="B89" s="277" t="s">
        <v>76</v>
      </c>
      <c r="C89" s="278">
        <v>363.75</v>
      </c>
      <c r="D89" s="279">
        <v>366.36666666666662</v>
      </c>
      <c r="E89" s="279">
        <v>357.78333333333325</v>
      </c>
      <c r="F89" s="279">
        <v>351.81666666666661</v>
      </c>
      <c r="G89" s="279">
        <v>343.23333333333323</v>
      </c>
      <c r="H89" s="279">
        <v>372.33333333333326</v>
      </c>
      <c r="I89" s="279">
        <v>380.91666666666663</v>
      </c>
      <c r="J89" s="279">
        <v>386.88333333333327</v>
      </c>
      <c r="K89" s="277">
        <v>374.95</v>
      </c>
      <c r="L89" s="277">
        <v>360.4</v>
      </c>
      <c r="M89" s="277">
        <v>52.326160000000002</v>
      </c>
    </row>
    <row r="90" spans="1:13" s="16" customFormat="1">
      <c r="A90" s="268">
        <v>80</v>
      </c>
      <c r="B90" s="277" t="s">
        <v>77</v>
      </c>
      <c r="C90" s="278">
        <v>100.35</v>
      </c>
      <c r="D90" s="279">
        <v>99.8</v>
      </c>
      <c r="E90" s="279">
        <v>98.699999999999989</v>
      </c>
      <c r="F90" s="279">
        <v>97.05</v>
      </c>
      <c r="G90" s="279">
        <v>95.949999999999989</v>
      </c>
      <c r="H90" s="279">
        <v>101.44999999999999</v>
      </c>
      <c r="I90" s="279">
        <v>102.54999999999998</v>
      </c>
      <c r="J90" s="279">
        <v>104.19999999999999</v>
      </c>
      <c r="K90" s="277">
        <v>100.9</v>
      </c>
      <c r="L90" s="277">
        <v>98.15</v>
      </c>
      <c r="M90" s="277">
        <v>58.118229999999997</v>
      </c>
    </row>
    <row r="91" spans="1:13" s="16" customFormat="1">
      <c r="A91" s="268">
        <v>81</v>
      </c>
      <c r="B91" s="277" t="s">
        <v>332</v>
      </c>
      <c r="C91" s="278">
        <v>380.55</v>
      </c>
      <c r="D91" s="279">
        <v>378.7833333333333</v>
      </c>
      <c r="E91" s="279">
        <v>374.56666666666661</v>
      </c>
      <c r="F91" s="279">
        <v>368.58333333333331</v>
      </c>
      <c r="G91" s="279">
        <v>364.36666666666662</v>
      </c>
      <c r="H91" s="279">
        <v>384.76666666666659</v>
      </c>
      <c r="I91" s="279">
        <v>388.98333333333329</v>
      </c>
      <c r="J91" s="279">
        <v>394.96666666666658</v>
      </c>
      <c r="K91" s="277">
        <v>383</v>
      </c>
      <c r="L91" s="277">
        <v>372.8</v>
      </c>
      <c r="M91" s="277">
        <v>4.91249</v>
      </c>
    </row>
    <row r="92" spans="1:13" s="16" customFormat="1">
      <c r="A92" s="268">
        <v>82</v>
      </c>
      <c r="B92" s="277" t="s">
        <v>333</v>
      </c>
      <c r="C92" s="278">
        <v>539.15</v>
      </c>
      <c r="D92" s="279">
        <v>536.16666666666663</v>
      </c>
      <c r="E92" s="279">
        <v>530.08333333333326</v>
      </c>
      <c r="F92" s="279">
        <v>521.01666666666665</v>
      </c>
      <c r="G92" s="279">
        <v>514.93333333333328</v>
      </c>
      <c r="H92" s="279">
        <v>545.23333333333323</v>
      </c>
      <c r="I92" s="279">
        <v>551.31666666666649</v>
      </c>
      <c r="J92" s="279">
        <v>560.38333333333321</v>
      </c>
      <c r="K92" s="277">
        <v>542.25</v>
      </c>
      <c r="L92" s="277">
        <v>527.1</v>
      </c>
      <c r="M92" s="277">
        <v>1.8777900000000001</v>
      </c>
    </row>
    <row r="93" spans="1:13" s="16" customFormat="1">
      <c r="A93" s="268">
        <v>83</v>
      </c>
      <c r="B93" s="277" t="s">
        <v>335</v>
      </c>
      <c r="C93" s="278">
        <v>258.45</v>
      </c>
      <c r="D93" s="279">
        <v>256.0333333333333</v>
      </c>
      <c r="E93" s="279">
        <v>252.16666666666663</v>
      </c>
      <c r="F93" s="279">
        <v>245.88333333333333</v>
      </c>
      <c r="G93" s="279">
        <v>242.01666666666665</v>
      </c>
      <c r="H93" s="279">
        <v>262.31666666666661</v>
      </c>
      <c r="I93" s="279">
        <v>266.18333333333328</v>
      </c>
      <c r="J93" s="279">
        <v>272.46666666666658</v>
      </c>
      <c r="K93" s="277">
        <v>259.89999999999998</v>
      </c>
      <c r="L93" s="277">
        <v>249.75</v>
      </c>
      <c r="M93" s="277">
        <v>1.00143</v>
      </c>
    </row>
    <row r="94" spans="1:13" s="16" customFormat="1">
      <c r="A94" s="268">
        <v>84</v>
      </c>
      <c r="B94" s="277" t="s">
        <v>329</v>
      </c>
      <c r="C94" s="278">
        <v>391.05</v>
      </c>
      <c r="D94" s="279">
        <v>394.23333333333335</v>
      </c>
      <c r="E94" s="279">
        <v>386.36666666666667</v>
      </c>
      <c r="F94" s="279">
        <v>381.68333333333334</v>
      </c>
      <c r="G94" s="279">
        <v>373.81666666666666</v>
      </c>
      <c r="H94" s="279">
        <v>398.91666666666669</v>
      </c>
      <c r="I94" s="279">
        <v>406.78333333333336</v>
      </c>
      <c r="J94" s="279">
        <v>411.4666666666667</v>
      </c>
      <c r="K94" s="277">
        <v>402.1</v>
      </c>
      <c r="L94" s="277">
        <v>389.55</v>
      </c>
      <c r="M94" s="277">
        <v>0.81325999999999998</v>
      </c>
    </row>
    <row r="95" spans="1:13" s="16" customFormat="1">
      <c r="A95" s="268">
        <v>85</v>
      </c>
      <c r="B95" s="277" t="s">
        <v>78</v>
      </c>
      <c r="C95" s="278">
        <v>118.85</v>
      </c>
      <c r="D95" s="279">
        <v>119.25</v>
      </c>
      <c r="E95" s="279">
        <v>118</v>
      </c>
      <c r="F95" s="279">
        <v>117.15</v>
      </c>
      <c r="G95" s="279">
        <v>115.9</v>
      </c>
      <c r="H95" s="279">
        <v>120.1</v>
      </c>
      <c r="I95" s="279">
        <v>121.35</v>
      </c>
      <c r="J95" s="279">
        <v>122.19999999999999</v>
      </c>
      <c r="K95" s="277">
        <v>120.5</v>
      </c>
      <c r="L95" s="277">
        <v>118.4</v>
      </c>
      <c r="M95" s="277">
        <v>11.15936</v>
      </c>
    </row>
    <row r="96" spans="1:13" s="16" customFormat="1">
      <c r="A96" s="268">
        <v>86</v>
      </c>
      <c r="B96" s="277" t="s">
        <v>330</v>
      </c>
      <c r="C96" s="278">
        <v>243.6</v>
      </c>
      <c r="D96" s="279">
        <v>243.06666666666663</v>
      </c>
      <c r="E96" s="279">
        <v>241.18333333333328</v>
      </c>
      <c r="F96" s="279">
        <v>238.76666666666665</v>
      </c>
      <c r="G96" s="279">
        <v>236.8833333333333</v>
      </c>
      <c r="H96" s="279">
        <v>245.48333333333326</v>
      </c>
      <c r="I96" s="279">
        <v>247.36666666666665</v>
      </c>
      <c r="J96" s="279">
        <v>249.78333333333325</v>
      </c>
      <c r="K96" s="277">
        <v>244.95</v>
      </c>
      <c r="L96" s="277">
        <v>240.65</v>
      </c>
      <c r="M96" s="277">
        <v>0.72558</v>
      </c>
    </row>
    <row r="97" spans="1:13" s="16" customFormat="1">
      <c r="A97" s="268">
        <v>87</v>
      </c>
      <c r="B97" s="277" t="s">
        <v>338</v>
      </c>
      <c r="C97" s="278">
        <v>451.75</v>
      </c>
      <c r="D97" s="279">
        <v>453.86666666666662</v>
      </c>
      <c r="E97" s="279">
        <v>442.98333333333323</v>
      </c>
      <c r="F97" s="279">
        <v>434.21666666666664</v>
      </c>
      <c r="G97" s="279">
        <v>423.33333333333326</v>
      </c>
      <c r="H97" s="279">
        <v>462.63333333333321</v>
      </c>
      <c r="I97" s="279">
        <v>473.51666666666654</v>
      </c>
      <c r="J97" s="279">
        <v>482.28333333333319</v>
      </c>
      <c r="K97" s="277">
        <v>464.75</v>
      </c>
      <c r="L97" s="277">
        <v>445.1</v>
      </c>
      <c r="M97" s="277">
        <v>17.648150000000001</v>
      </c>
    </row>
    <row r="98" spans="1:13" s="16" customFormat="1">
      <c r="A98" s="268">
        <v>88</v>
      </c>
      <c r="B98" s="277" t="s">
        <v>336</v>
      </c>
      <c r="C98" s="278">
        <v>898</v>
      </c>
      <c r="D98" s="279">
        <v>890.9666666666667</v>
      </c>
      <c r="E98" s="279">
        <v>882.03333333333342</v>
      </c>
      <c r="F98" s="279">
        <v>866.06666666666672</v>
      </c>
      <c r="G98" s="279">
        <v>857.13333333333344</v>
      </c>
      <c r="H98" s="279">
        <v>906.93333333333339</v>
      </c>
      <c r="I98" s="279">
        <v>915.86666666666679</v>
      </c>
      <c r="J98" s="279">
        <v>931.83333333333337</v>
      </c>
      <c r="K98" s="277">
        <v>899.9</v>
      </c>
      <c r="L98" s="277">
        <v>875</v>
      </c>
      <c r="M98" s="277">
        <v>0.51058999999999999</v>
      </c>
    </row>
    <row r="99" spans="1:13" s="16" customFormat="1">
      <c r="A99" s="268">
        <v>89</v>
      </c>
      <c r="B99" s="277" t="s">
        <v>337</v>
      </c>
      <c r="C99" s="278">
        <v>16.55</v>
      </c>
      <c r="D99" s="279">
        <v>16.533333333333335</v>
      </c>
      <c r="E99" s="279">
        <v>16.216666666666669</v>
      </c>
      <c r="F99" s="279">
        <v>15.883333333333333</v>
      </c>
      <c r="G99" s="279">
        <v>15.566666666666666</v>
      </c>
      <c r="H99" s="279">
        <v>16.866666666666671</v>
      </c>
      <c r="I99" s="279">
        <v>17.183333333333341</v>
      </c>
      <c r="J99" s="279">
        <v>17.516666666666673</v>
      </c>
      <c r="K99" s="277">
        <v>16.850000000000001</v>
      </c>
      <c r="L99" s="277">
        <v>16.2</v>
      </c>
      <c r="M99" s="277">
        <v>6.6116599999999996</v>
      </c>
    </row>
    <row r="100" spans="1:13" s="16" customFormat="1">
      <c r="A100" s="268">
        <v>90</v>
      </c>
      <c r="B100" s="277" t="s">
        <v>339</v>
      </c>
      <c r="C100" s="278">
        <v>162</v>
      </c>
      <c r="D100" s="279">
        <v>161.33333333333334</v>
      </c>
      <c r="E100" s="279">
        <v>159.66666666666669</v>
      </c>
      <c r="F100" s="279">
        <v>157.33333333333334</v>
      </c>
      <c r="G100" s="279">
        <v>155.66666666666669</v>
      </c>
      <c r="H100" s="279">
        <v>163.66666666666669</v>
      </c>
      <c r="I100" s="279">
        <v>165.33333333333337</v>
      </c>
      <c r="J100" s="279">
        <v>167.66666666666669</v>
      </c>
      <c r="K100" s="277">
        <v>163</v>
      </c>
      <c r="L100" s="277">
        <v>159</v>
      </c>
      <c r="M100" s="277">
        <v>1.7502</v>
      </c>
    </row>
    <row r="101" spans="1:13">
      <c r="A101" s="268">
        <v>91</v>
      </c>
      <c r="B101" s="277" t="s">
        <v>80</v>
      </c>
      <c r="C101" s="278">
        <v>337.45</v>
      </c>
      <c r="D101" s="279">
        <v>337.5</v>
      </c>
      <c r="E101" s="279">
        <v>330</v>
      </c>
      <c r="F101" s="279">
        <v>322.55</v>
      </c>
      <c r="G101" s="279">
        <v>315.05</v>
      </c>
      <c r="H101" s="279">
        <v>344.95</v>
      </c>
      <c r="I101" s="279">
        <v>352.45</v>
      </c>
      <c r="J101" s="279">
        <v>359.9</v>
      </c>
      <c r="K101" s="277">
        <v>345</v>
      </c>
      <c r="L101" s="277">
        <v>330.05</v>
      </c>
      <c r="M101" s="277">
        <v>15.525589999999999</v>
      </c>
    </row>
    <row r="102" spans="1:13">
      <c r="A102" s="268">
        <v>92</v>
      </c>
      <c r="B102" s="277" t="s">
        <v>340</v>
      </c>
      <c r="C102" s="278">
        <v>2448.8000000000002</v>
      </c>
      <c r="D102" s="279">
        <v>2452.85</v>
      </c>
      <c r="E102" s="279">
        <v>2412.6999999999998</v>
      </c>
      <c r="F102" s="279">
        <v>2376.6</v>
      </c>
      <c r="G102" s="279">
        <v>2336.4499999999998</v>
      </c>
      <c r="H102" s="279">
        <v>2488.9499999999998</v>
      </c>
      <c r="I102" s="279">
        <v>2529.1000000000004</v>
      </c>
      <c r="J102" s="279">
        <v>2565.1999999999998</v>
      </c>
      <c r="K102" s="277">
        <v>2493</v>
      </c>
      <c r="L102" s="277">
        <v>2416.75</v>
      </c>
      <c r="M102" s="277">
        <v>1.6930000000000001E-2</v>
      </c>
    </row>
    <row r="103" spans="1:13">
      <c r="A103" s="268">
        <v>93</v>
      </c>
      <c r="B103" s="277" t="s">
        <v>81</v>
      </c>
      <c r="C103" s="278">
        <v>630</v>
      </c>
      <c r="D103" s="279">
        <v>628.16666666666663</v>
      </c>
      <c r="E103" s="279">
        <v>621.33333333333326</v>
      </c>
      <c r="F103" s="279">
        <v>612.66666666666663</v>
      </c>
      <c r="G103" s="279">
        <v>605.83333333333326</v>
      </c>
      <c r="H103" s="279">
        <v>636.83333333333326</v>
      </c>
      <c r="I103" s="279">
        <v>643.66666666666652</v>
      </c>
      <c r="J103" s="279">
        <v>652.33333333333326</v>
      </c>
      <c r="K103" s="277">
        <v>635</v>
      </c>
      <c r="L103" s="277">
        <v>619.5</v>
      </c>
      <c r="M103" s="277">
        <v>4.19062</v>
      </c>
    </row>
    <row r="104" spans="1:13">
      <c r="A104" s="268">
        <v>94</v>
      </c>
      <c r="B104" s="277" t="s">
        <v>334</v>
      </c>
      <c r="C104" s="278">
        <v>217.9</v>
      </c>
      <c r="D104" s="279">
        <v>218.6</v>
      </c>
      <c r="E104" s="279">
        <v>214.45</v>
      </c>
      <c r="F104" s="279">
        <v>211</v>
      </c>
      <c r="G104" s="279">
        <v>206.85</v>
      </c>
      <c r="H104" s="279">
        <v>222.04999999999998</v>
      </c>
      <c r="I104" s="279">
        <v>226.20000000000002</v>
      </c>
      <c r="J104" s="279">
        <v>229.64999999999998</v>
      </c>
      <c r="K104" s="277">
        <v>222.75</v>
      </c>
      <c r="L104" s="277">
        <v>215.15</v>
      </c>
      <c r="M104" s="277">
        <v>0.60392999999999997</v>
      </c>
    </row>
    <row r="105" spans="1:13">
      <c r="A105" s="268">
        <v>95</v>
      </c>
      <c r="B105" s="277" t="s">
        <v>342</v>
      </c>
      <c r="C105" s="278">
        <v>141.1</v>
      </c>
      <c r="D105" s="279">
        <v>139.36666666666667</v>
      </c>
      <c r="E105" s="279">
        <v>136.98333333333335</v>
      </c>
      <c r="F105" s="279">
        <v>132.86666666666667</v>
      </c>
      <c r="G105" s="279">
        <v>130.48333333333335</v>
      </c>
      <c r="H105" s="279">
        <v>143.48333333333335</v>
      </c>
      <c r="I105" s="279">
        <v>145.86666666666667</v>
      </c>
      <c r="J105" s="279">
        <v>149.98333333333335</v>
      </c>
      <c r="K105" s="277">
        <v>141.75</v>
      </c>
      <c r="L105" s="277">
        <v>135.25</v>
      </c>
      <c r="M105" s="277">
        <v>6.0956400000000004</v>
      </c>
    </row>
    <row r="106" spans="1:13">
      <c r="A106" s="268">
        <v>96</v>
      </c>
      <c r="B106" s="277" t="s">
        <v>343</v>
      </c>
      <c r="C106" s="278">
        <v>76.95</v>
      </c>
      <c r="D106" s="279">
        <v>76.86666666666666</v>
      </c>
      <c r="E106" s="279">
        <v>76.23333333333332</v>
      </c>
      <c r="F106" s="279">
        <v>75.516666666666666</v>
      </c>
      <c r="G106" s="279">
        <v>74.883333333333326</v>
      </c>
      <c r="H106" s="279">
        <v>77.583333333333314</v>
      </c>
      <c r="I106" s="279">
        <v>78.216666666666669</v>
      </c>
      <c r="J106" s="279">
        <v>78.933333333333309</v>
      </c>
      <c r="K106" s="277">
        <v>77.5</v>
      </c>
      <c r="L106" s="277">
        <v>76.150000000000006</v>
      </c>
      <c r="M106" s="277">
        <v>4.18323</v>
      </c>
    </row>
    <row r="107" spans="1:13">
      <c r="A107" s="268">
        <v>97</v>
      </c>
      <c r="B107" s="277" t="s">
        <v>82</v>
      </c>
      <c r="C107" s="278">
        <v>221.25</v>
      </c>
      <c r="D107" s="279">
        <v>221.38333333333335</v>
      </c>
      <c r="E107" s="279">
        <v>216.91666666666671</v>
      </c>
      <c r="F107" s="279">
        <v>212.58333333333337</v>
      </c>
      <c r="G107" s="279">
        <v>208.11666666666673</v>
      </c>
      <c r="H107" s="279">
        <v>225.7166666666667</v>
      </c>
      <c r="I107" s="279">
        <v>230.18333333333334</v>
      </c>
      <c r="J107" s="279">
        <v>234.51666666666668</v>
      </c>
      <c r="K107" s="277">
        <v>225.85</v>
      </c>
      <c r="L107" s="277">
        <v>217.05</v>
      </c>
      <c r="M107" s="277">
        <v>33.212110000000003</v>
      </c>
    </row>
    <row r="108" spans="1:13">
      <c r="A108" s="268">
        <v>98</v>
      </c>
      <c r="B108" s="285" t="s">
        <v>344</v>
      </c>
      <c r="C108" s="278">
        <v>404.9</v>
      </c>
      <c r="D108" s="279">
        <v>402.34999999999997</v>
      </c>
      <c r="E108" s="279">
        <v>394.74999999999994</v>
      </c>
      <c r="F108" s="279">
        <v>384.59999999999997</v>
      </c>
      <c r="G108" s="279">
        <v>376.99999999999994</v>
      </c>
      <c r="H108" s="279">
        <v>412.49999999999994</v>
      </c>
      <c r="I108" s="279">
        <v>420.09999999999997</v>
      </c>
      <c r="J108" s="279">
        <v>430.24999999999994</v>
      </c>
      <c r="K108" s="277">
        <v>409.95</v>
      </c>
      <c r="L108" s="277">
        <v>392.2</v>
      </c>
      <c r="M108" s="277">
        <v>0.22484000000000001</v>
      </c>
    </row>
    <row r="109" spans="1:13">
      <c r="A109" s="268">
        <v>99</v>
      </c>
      <c r="B109" s="277" t="s">
        <v>83</v>
      </c>
      <c r="C109" s="278">
        <v>726.8</v>
      </c>
      <c r="D109" s="279">
        <v>727.31666666666661</v>
      </c>
      <c r="E109" s="279">
        <v>718.73333333333323</v>
      </c>
      <c r="F109" s="279">
        <v>710.66666666666663</v>
      </c>
      <c r="G109" s="279">
        <v>702.08333333333326</v>
      </c>
      <c r="H109" s="279">
        <v>735.38333333333321</v>
      </c>
      <c r="I109" s="279">
        <v>743.9666666666667</v>
      </c>
      <c r="J109" s="279">
        <v>752.03333333333319</v>
      </c>
      <c r="K109" s="277">
        <v>735.9</v>
      </c>
      <c r="L109" s="277">
        <v>719.25</v>
      </c>
      <c r="M109" s="277">
        <v>45.711669999999998</v>
      </c>
    </row>
    <row r="110" spans="1:13">
      <c r="A110" s="268">
        <v>100</v>
      </c>
      <c r="B110" s="277" t="s">
        <v>84</v>
      </c>
      <c r="C110" s="278">
        <v>126.65</v>
      </c>
      <c r="D110" s="279">
        <v>126.81666666666668</v>
      </c>
      <c r="E110" s="279">
        <v>125.33333333333334</v>
      </c>
      <c r="F110" s="279">
        <v>124.01666666666667</v>
      </c>
      <c r="G110" s="279">
        <v>122.53333333333333</v>
      </c>
      <c r="H110" s="279">
        <v>128.13333333333335</v>
      </c>
      <c r="I110" s="279">
        <v>129.61666666666667</v>
      </c>
      <c r="J110" s="279">
        <v>130.93333333333337</v>
      </c>
      <c r="K110" s="277">
        <v>128.30000000000001</v>
      </c>
      <c r="L110" s="277">
        <v>125.5</v>
      </c>
      <c r="M110" s="277">
        <v>120.07586000000001</v>
      </c>
    </row>
    <row r="111" spans="1:13">
      <c r="A111" s="268">
        <v>101</v>
      </c>
      <c r="B111" s="277" t="s">
        <v>345</v>
      </c>
      <c r="C111" s="278">
        <v>327.05</v>
      </c>
      <c r="D111" s="279">
        <v>328.09999999999997</v>
      </c>
      <c r="E111" s="279">
        <v>324.74999999999994</v>
      </c>
      <c r="F111" s="279">
        <v>322.45</v>
      </c>
      <c r="G111" s="279">
        <v>319.09999999999997</v>
      </c>
      <c r="H111" s="279">
        <v>330.39999999999992</v>
      </c>
      <c r="I111" s="279">
        <v>333.74999999999994</v>
      </c>
      <c r="J111" s="279">
        <v>336.0499999999999</v>
      </c>
      <c r="K111" s="277">
        <v>331.45</v>
      </c>
      <c r="L111" s="277">
        <v>325.8</v>
      </c>
      <c r="M111" s="277">
        <v>1.2375100000000001</v>
      </c>
    </row>
    <row r="112" spans="1:13">
      <c r="A112" s="268">
        <v>102</v>
      </c>
      <c r="B112" s="277" t="s">
        <v>3643</v>
      </c>
      <c r="C112" s="278">
        <v>1911.75</v>
      </c>
      <c r="D112" s="279">
        <v>1910.9333333333334</v>
      </c>
      <c r="E112" s="279">
        <v>1888.7166666666667</v>
      </c>
      <c r="F112" s="279">
        <v>1865.6833333333334</v>
      </c>
      <c r="G112" s="279">
        <v>1843.4666666666667</v>
      </c>
      <c r="H112" s="279">
        <v>1933.9666666666667</v>
      </c>
      <c r="I112" s="279">
        <v>1956.1833333333334</v>
      </c>
      <c r="J112" s="279">
        <v>1979.2166666666667</v>
      </c>
      <c r="K112" s="277">
        <v>1933.15</v>
      </c>
      <c r="L112" s="277">
        <v>1887.9</v>
      </c>
      <c r="M112" s="277">
        <v>0.8609</v>
      </c>
    </row>
    <row r="113" spans="1:13">
      <c r="A113" s="268">
        <v>103</v>
      </c>
      <c r="B113" s="277" t="s">
        <v>85</v>
      </c>
      <c r="C113" s="278">
        <v>1397.3</v>
      </c>
      <c r="D113" s="279">
        <v>1387.1666666666667</v>
      </c>
      <c r="E113" s="279">
        <v>1370.2333333333336</v>
      </c>
      <c r="F113" s="279">
        <v>1343.1666666666667</v>
      </c>
      <c r="G113" s="279">
        <v>1326.2333333333336</v>
      </c>
      <c r="H113" s="279">
        <v>1414.2333333333336</v>
      </c>
      <c r="I113" s="279">
        <v>1431.1666666666665</v>
      </c>
      <c r="J113" s="279">
        <v>1458.2333333333336</v>
      </c>
      <c r="K113" s="277">
        <v>1404.1</v>
      </c>
      <c r="L113" s="277">
        <v>1360.1</v>
      </c>
      <c r="M113" s="277">
        <v>6.8457100000000004</v>
      </c>
    </row>
    <row r="114" spans="1:13">
      <c r="A114" s="268">
        <v>104</v>
      </c>
      <c r="B114" s="277" t="s">
        <v>86</v>
      </c>
      <c r="C114" s="278">
        <v>367.55</v>
      </c>
      <c r="D114" s="279">
        <v>369.66666666666669</v>
      </c>
      <c r="E114" s="279">
        <v>361.88333333333338</v>
      </c>
      <c r="F114" s="279">
        <v>356.2166666666667</v>
      </c>
      <c r="G114" s="279">
        <v>348.43333333333339</v>
      </c>
      <c r="H114" s="279">
        <v>375.33333333333337</v>
      </c>
      <c r="I114" s="279">
        <v>383.11666666666667</v>
      </c>
      <c r="J114" s="279">
        <v>388.78333333333336</v>
      </c>
      <c r="K114" s="277">
        <v>377.45</v>
      </c>
      <c r="L114" s="277">
        <v>364</v>
      </c>
      <c r="M114" s="277">
        <v>44.854190000000003</v>
      </c>
    </row>
    <row r="115" spans="1:13">
      <c r="A115" s="268">
        <v>105</v>
      </c>
      <c r="B115" s="277" t="s">
        <v>236</v>
      </c>
      <c r="C115" s="278">
        <v>729.05</v>
      </c>
      <c r="D115" s="279">
        <v>722.75</v>
      </c>
      <c r="E115" s="279">
        <v>712.35</v>
      </c>
      <c r="F115" s="279">
        <v>695.65</v>
      </c>
      <c r="G115" s="279">
        <v>685.25</v>
      </c>
      <c r="H115" s="279">
        <v>739.45</v>
      </c>
      <c r="I115" s="279">
        <v>749.85000000000014</v>
      </c>
      <c r="J115" s="279">
        <v>766.55000000000007</v>
      </c>
      <c r="K115" s="277">
        <v>733.15</v>
      </c>
      <c r="L115" s="277">
        <v>706.05</v>
      </c>
      <c r="M115" s="277">
        <v>3.8125599999999999</v>
      </c>
    </row>
    <row r="116" spans="1:13">
      <c r="A116" s="268">
        <v>106</v>
      </c>
      <c r="B116" s="277" t="s">
        <v>346</v>
      </c>
      <c r="C116" s="278">
        <v>713.55</v>
      </c>
      <c r="D116" s="279">
        <v>698.83333333333337</v>
      </c>
      <c r="E116" s="279">
        <v>672.66666666666674</v>
      </c>
      <c r="F116" s="279">
        <v>631.78333333333342</v>
      </c>
      <c r="G116" s="279">
        <v>605.61666666666679</v>
      </c>
      <c r="H116" s="279">
        <v>739.7166666666667</v>
      </c>
      <c r="I116" s="279">
        <v>765.88333333333344</v>
      </c>
      <c r="J116" s="279">
        <v>806.76666666666665</v>
      </c>
      <c r="K116" s="277">
        <v>725</v>
      </c>
      <c r="L116" s="277">
        <v>657.95</v>
      </c>
      <c r="M116" s="277">
        <v>1.7389699999999999</v>
      </c>
    </row>
    <row r="117" spans="1:13">
      <c r="A117" s="268">
        <v>107</v>
      </c>
      <c r="B117" s="277" t="s">
        <v>331</v>
      </c>
      <c r="C117" s="278">
        <v>1781</v>
      </c>
      <c r="D117" s="279">
        <v>1787.1666666666667</v>
      </c>
      <c r="E117" s="279">
        <v>1761.8333333333335</v>
      </c>
      <c r="F117" s="279">
        <v>1742.6666666666667</v>
      </c>
      <c r="G117" s="279">
        <v>1717.3333333333335</v>
      </c>
      <c r="H117" s="279">
        <v>1806.3333333333335</v>
      </c>
      <c r="I117" s="279">
        <v>1831.666666666667</v>
      </c>
      <c r="J117" s="279">
        <v>1850.8333333333335</v>
      </c>
      <c r="K117" s="277">
        <v>1812.5</v>
      </c>
      <c r="L117" s="277">
        <v>1768</v>
      </c>
      <c r="M117" s="277">
        <v>0.55557999999999996</v>
      </c>
    </row>
    <row r="118" spans="1:13">
      <c r="A118" s="268">
        <v>108</v>
      </c>
      <c r="B118" s="277" t="s">
        <v>237</v>
      </c>
      <c r="C118" s="278">
        <v>250.3</v>
      </c>
      <c r="D118" s="279">
        <v>251.65</v>
      </c>
      <c r="E118" s="279">
        <v>247.65</v>
      </c>
      <c r="F118" s="279">
        <v>245</v>
      </c>
      <c r="G118" s="279">
        <v>241</v>
      </c>
      <c r="H118" s="279">
        <v>254.3</v>
      </c>
      <c r="I118" s="279">
        <v>258.3</v>
      </c>
      <c r="J118" s="279">
        <v>260.95000000000005</v>
      </c>
      <c r="K118" s="277">
        <v>255.65</v>
      </c>
      <c r="L118" s="277">
        <v>249</v>
      </c>
      <c r="M118" s="277">
        <v>2.0712799999999998</v>
      </c>
    </row>
    <row r="119" spans="1:13">
      <c r="A119" s="268">
        <v>109</v>
      </c>
      <c r="B119" s="277" t="s">
        <v>2996</v>
      </c>
      <c r="C119" s="278">
        <v>225.05</v>
      </c>
      <c r="D119" s="279">
        <v>224.68333333333331</v>
      </c>
      <c r="E119" s="279">
        <v>218.36666666666662</v>
      </c>
      <c r="F119" s="279">
        <v>211.68333333333331</v>
      </c>
      <c r="G119" s="279">
        <v>205.36666666666662</v>
      </c>
      <c r="H119" s="279">
        <v>231.36666666666662</v>
      </c>
      <c r="I119" s="279">
        <v>237.68333333333328</v>
      </c>
      <c r="J119" s="279">
        <v>244.36666666666662</v>
      </c>
      <c r="K119" s="277">
        <v>231</v>
      </c>
      <c r="L119" s="277">
        <v>218</v>
      </c>
      <c r="M119" s="277">
        <v>2.4798399999999998</v>
      </c>
    </row>
    <row r="120" spans="1:13">
      <c r="A120" s="268">
        <v>110</v>
      </c>
      <c r="B120" s="277" t="s">
        <v>235</v>
      </c>
      <c r="C120" s="278">
        <v>133.69999999999999</v>
      </c>
      <c r="D120" s="279">
        <v>133.1</v>
      </c>
      <c r="E120" s="279">
        <v>131.69999999999999</v>
      </c>
      <c r="F120" s="279">
        <v>129.69999999999999</v>
      </c>
      <c r="G120" s="279">
        <v>128.29999999999998</v>
      </c>
      <c r="H120" s="279">
        <v>135.1</v>
      </c>
      <c r="I120" s="279">
        <v>136.50000000000003</v>
      </c>
      <c r="J120" s="279">
        <v>138.5</v>
      </c>
      <c r="K120" s="277">
        <v>134.5</v>
      </c>
      <c r="L120" s="277">
        <v>131.1</v>
      </c>
      <c r="M120" s="277">
        <v>11.818849999999999</v>
      </c>
    </row>
    <row r="121" spans="1:13">
      <c r="A121" s="268">
        <v>111</v>
      </c>
      <c r="B121" s="277" t="s">
        <v>87</v>
      </c>
      <c r="C121" s="278">
        <v>470.45</v>
      </c>
      <c r="D121" s="279">
        <v>467.11666666666662</v>
      </c>
      <c r="E121" s="279">
        <v>461.83333333333326</v>
      </c>
      <c r="F121" s="279">
        <v>453.21666666666664</v>
      </c>
      <c r="G121" s="279">
        <v>447.93333333333328</v>
      </c>
      <c r="H121" s="279">
        <v>475.73333333333323</v>
      </c>
      <c r="I121" s="279">
        <v>481.01666666666665</v>
      </c>
      <c r="J121" s="279">
        <v>489.63333333333321</v>
      </c>
      <c r="K121" s="277">
        <v>472.4</v>
      </c>
      <c r="L121" s="277">
        <v>458.5</v>
      </c>
      <c r="M121" s="277">
        <v>8.93431</v>
      </c>
    </row>
    <row r="122" spans="1:13">
      <c r="A122" s="268">
        <v>112</v>
      </c>
      <c r="B122" s="277" t="s">
        <v>347</v>
      </c>
      <c r="C122" s="278">
        <v>390.05</v>
      </c>
      <c r="D122" s="279">
        <v>389.0333333333333</v>
      </c>
      <c r="E122" s="279">
        <v>384.06666666666661</v>
      </c>
      <c r="F122" s="279">
        <v>378.08333333333331</v>
      </c>
      <c r="G122" s="279">
        <v>373.11666666666662</v>
      </c>
      <c r="H122" s="279">
        <v>395.01666666666659</v>
      </c>
      <c r="I122" s="279">
        <v>399.98333333333329</v>
      </c>
      <c r="J122" s="279">
        <v>405.96666666666658</v>
      </c>
      <c r="K122" s="277">
        <v>394</v>
      </c>
      <c r="L122" s="277">
        <v>383.05</v>
      </c>
      <c r="M122" s="277">
        <v>3.3416600000000001</v>
      </c>
    </row>
    <row r="123" spans="1:13">
      <c r="A123" s="268">
        <v>113</v>
      </c>
      <c r="B123" s="277" t="s">
        <v>88</v>
      </c>
      <c r="C123" s="278">
        <v>495.5</v>
      </c>
      <c r="D123" s="279">
        <v>494.2</v>
      </c>
      <c r="E123" s="279">
        <v>490.9</v>
      </c>
      <c r="F123" s="279">
        <v>486.3</v>
      </c>
      <c r="G123" s="279">
        <v>483</v>
      </c>
      <c r="H123" s="279">
        <v>498.79999999999995</v>
      </c>
      <c r="I123" s="279">
        <v>502.1</v>
      </c>
      <c r="J123" s="279">
        <v>506.69999999999993</v>
      </c>
      <c r="K123" s="277">
        <v>497.5</v>
      </c>
      <c r="L123" s="277">
        <v>489.6</v>
      </c>
      <c r="M123" s="277">
        <v>25.004339999999999</v>
      </c>
    </row>
    <row r="124" spans="1:13">
      <c r="A124" s="268">
        <v>114</v>
      </c>
      <c r="B124" s="277" t="s">
        <v>238</v>
      </c>
      <c r="C124" s="278">
        <v>710.5</v>
      </c>
      <c r="D124" s="279">
        <v>704.83333333333337</v>
      </c>
      <c r="E124" s="279">
        <v>694.66666666666674</v>
      </c>
      <c r="F124" s="279">
        <v>678.83333333333337</v>
      </c>
      <c r="G124" s="279">
        <v>668.66666666666674</v>
      </c>
      <c r="H124" s="279">
        <v>720.66666666666674</v>
      </c>
      <c r="I124" s="279">
        <v>730.83333333333348</v>
      </c>
      <c r="J124" s="279">
        <v>746.66666666666674</v>
      </c>
      <c r="K124" s="277">
        <v>715</v>
      </c>
      <c r="L124" s="277">
        <v>689</v>
      </c>
      <c r="M124" s="277">
        <v>2.0898599999999998</v>
      </c>
    </row>
    <row r="125" spans="1:13">
      <c r="A125" s="268">
        <v>115</v>
      </c>
      <c r="B125" s="277" t="s">
        <v>348</v>
      </c>
      <c r="C125" s="278">
        <v>74.95</v>
      </c>
      <c r="D125" s="279">
        <v>75.366666666666674</v>
      </c>
      <c r="E125" s="279">
        <v>74.333333333333343</v>
      </c>
      <c r="F125" s="279">
        <v>73.716666666666669</v>
      </c>
      <c r="G125" s="279">
        <v>72.683333333333337</v>
      </c>
      <c r="H125" s="279">
        <v>75.983333333333348</v>
      </c>
      <c r="I125" s="279">
        <v>77.01666666666668</v>
      </c>
      <c r="J125" s="279">
        <v>77.633333333333354</v>
      </c>
      <c r="K125" s="277">
        <v>76.400000000000006</v>
      </c>
      <c r="L125" s="277">
        <v>74.75</v>
      </c>
      <c r="M125" s="277">
        <v>0.67108999999999996</v>
      </c>
    </row>
    <row r="126" spans="1:13">
      <c r="A126" s="268">
        <v>116</v>
      </c>
      <c r="B126" s="277" t="s">
        <v>355</v>
      </c>
      <c r="C126" s="278">
        <v>372.8</v>
      </c>
      <c r="D126" s="279">
        <v>374.61666666666662</v>
      </c>
      <c r="E126" s="279">
        <v>363.23333333333323</v>
      </c>
      <c r="F126" s="279">
        <v>353.66666666666663</v>
      </c>
      <c r="G126" s="279">
        <v>342.28333333333325</v>
      </c>
      <c r="H126" s="279">
        <v>384.18333333333322</v>
      </c>
      <c r="I126" s="279">
        <v>395.56666666666655</v>
      </c>
      <c r="J126" s="279">
        <v>405.13333333333321</v>
      </c>
      <c r="K126" s="277">
        <v>386</v>
      </c>
      <c r="L126" s="277">
        <v>365.05</v>
      </c>
      <c r="M126" s="277">
        <v>2.0448400000000002</v>
      </c>
    </row>
    <row r="127" spans="1:13">
      <c r="A127" s="268">
        <v>117</v>
      </c>
      <c r="B127" s="277" t="s">
        <v>356</v>
      </c>
      <c r="C127" s="278">
        <v>164.3</v>
      </c>
      <c r="D127" s="279">
        <v>167.11666666666667</v>
      </c>
      <c r="E127" s="279">
        <v>159.23333333333335</v>
      </c>
      <c r="F127" s="279">
        <v>154.16666666666669</v>
      </c>
      <c r="G127" s="279">
        <v>146.28333333333336</v>
      </c>
      <c r="H127" s="279">
        <v>172.18333333333334</v>
      </c>
      <c r="I127" s="279">
        <v>180.06666666666666</v>
      </c>
      <c r="J127" s="279">
        <v>185.13333333333333</v>
      </c>
      <c r="K127" s="277">
        <v>175</v>
      </c>
      <c r="L127" s="277">
        <v>162.05000000000001</v>
      </c>
      <c r="M127" s="277">
        <v>7.37371</v>
      </c>
    </row>
    <row r="128" spans="1:13">
      <c r="A128" s="268">
        <v>118</v>
      </c>
      <c r="B128" s="277" t="s">
        <v>349</v>
      </c>
      <c r="C128" s="278">
        <v>86.55</v>
      </c>
      <c r="D128" s="279">
        <v>86.966666666666654</v>
      </c>
      <c r="E128" s="279">
        <v>85.483333333333306</v>
      </c>
      <c r="F128" s="279">
        <v>84.416666666666657</v>
      </c>
      <c r="G128" s="279">
        <v>82.933333333333309</v>
      </c>
      <c r="H128" s="279">
        <v>88.033333333333303</v>
      </c>
      <c r="I128" s="279">
        <v>89.516666666666652</v>
      </c>
      <c r="J128" s="279">
        <v>90.5833333333333</v>
      </c>
      <c r="K128" s="277">
        <v>88.45</v>
      </c>
      <c r="L128" s="277">
        <v>85.9</v>
      </c>
      <c r="M128" s="277">
        <v>8.3514400000000002</v>
      </c>
    </row>
    <row r="129" spans="1:13">
      <c r="A129" s="268">
        <v>119</v>
      </c>
      <c r="B129" s="277" t="s">
        <v>350</v>
      </c>
      <c r="C129" s="278">
        <v>342.95</v>
      </c>
      <c r="D129" s="279">
        <v>342.38333333333338</v>
      </c>
      <c r="E129" s="279">
        <v>338.06666666666678</v>
      </c>
      <c r="F129" s="279">
        <v>333.18333333333339</v>
      </c>
      <c r="G129" s="279">
        <v>328.86666666666679</v>
      </c>
      <c r="H129" s="279">
        <v>347.26666666666677</v>
      </c>
      <c r="I129" s="279">
        <v>351.58333333333337</v>
      </c>
      <c r="J129" s="279">
        <v>356.46666666666675</v>
      </c>
      <c r="K129" s="277">
        <v>346.7</v>
      </c>
      <c r="L129" s="277">
        <v>337.5</v>
      </c>
      <c r="M129" s="277">
        <v>0.24141000000000001</v>
      </c>
    </row>
    <row r="130" spans="1:13">
      <c r="A130" s="268">
        <v>120</v>
      </c>
      <c r="B130" s="277" t="s">
        <v>351</v>
      </c>
      <c r="C130" s="278">
        <v>751.6</v>
      </c>
      <c r="D130" s="279">
        <v>747.76666666666677</v>
      </c>
      <c r="E130" s="279">
        <v>739.83333333333348</v>
      </c>
      <c r="F130" s="279">
        <v>728.06666666666672</v>
      </c>
      <c r="G130" s="279">
        <v>720.13333333333344</v>
      </c>
      <c r="H130" s="279">
        <v>759.53333333333353</v>
      </c>
      <c r="I130" s="279">
        <v>767.4666666666667</v>
      </c>
      <c r="J130" s="279">
        <v>779.23333333333358</v>
      </c>
      <c r="K130" s="277">
        <v>755.7</v>
      </c>
      <c r="L130" s="277">
        <v>736</v>
      </c>
      <c r="M130" s="277">
        <v>8.8709600000000002</v>
      </c>
    </row>
    <row r="131" spans="1:13">
      <c r="A131" s="268">
        <v>121</v>
      </c>
      <c r="B131" s="277" t="s">
        <v>352</v>
      </c>
      <c r="C131" s="278">
        <v>107.8</v>
      </c>
      <c r="D131" s="279">
        <v>106.96666666666665</v>
      </c>
      <c r="E131" s="279">
        <v>105.23333333333331</v>
      </c>
      <c r="F131" s="279">
        <v>102.66666666666666</v>
      </c>
      <c r="G131" s="279">
        <v>100.93333333333331</v>
      </c>
      <c r="H131" s="279">
        <v>109.5333333333333</v>
      </c>
      <c r="I131" s="279">
        <v>111.26666666666665</v>
      </c>
      <c r="J131" s="279">
        <v>113.8333333333333</v>
      </c>
      <c r="K131" s="277">
        <v>108.7</v>
      </c>
      <c r="L131" s="277">
        <v>104.4</v>
      </c>
      <c r="M131" s="277">
        <v>6.7438000000000002</v>
      </c>
    </row>
    <row r="132" spans="1:13">
      <c r="A132" s="268">
        <v>122</v>
      </c>
      <c r="B132" s="277" t="s">
        <v>1221</v>
      </c>
      <c r="C132" s="278">
        <v>729.15</v>
      </c>
      <c r="D132" s="279">
        <v>729.35</v>
      </c>
      <c r="E132" s="279">
        <v>719.80000000000007</v>
      </c>
      <c r="F132" s="279">
        <v>710.45</v>
      </c>
      <c r="G132" s="279">
        <v>700.90000000000009</v>
      </c>
      <c r="H132" s="279">
        <v>738.7</v>
      </c>
      <c r="I132" s="279">
        <v>748.25</v>
      </c>
      <c r="J132" s="279">
        <v>757.6</v>
      </c>
      <c r="K132" s="277">
        <v>738.9</v>
      </c>
      <c r="L132" s="277">
        <v>720</v>
      </c>
      <c r="M132" s="277">
        <v>0.40527999999999997</v>
      </c>
    </row>
    <row r="133" spans="1:13">
      <c r="A133" s="268">
        <v>123</v>
      </c>
      <c r="B133" s="277" t="s">
        <v>90</v>
      </c>
      <c r="C133" s="278">
        <v>13.65</v>
      </c>
      <c r="D133" s="279">
        <v>13.783333333333331</v>
      </c>
      <c r="E133" s="279">
        <v>13.066666666666663</v>
      </c>
      <c r="F133" s="279">
        <v>12.483333333333331</v>
      </c>
      <c r="G133" s="279">
        <v>11.766666666666662</v>
      </c>
      <c r="H133" s="279">
        <v>14.366666666666664</v>
      </c>
      <c r="I133" s="279">
        <v>15.083333333333332</v>
      </c>
      <c r="J133" s="279">
        <v>15.666666666666664</v>
      </c>
      <c r="K133" s="277">
        <v>14.5</v>
      </c>
      <c r="L133" s="277">
        <v>13.2</v>
      </c>
      <c r="M133" s="277">
        <v>233.96942999999999</v>
      </c>
    </row>
    <row r="134" spans="1:13">
      <c r="A134" s="268">
        <v>124</v>
      </c>
      <c r="B134" s="277" t="s">
        <v>91</v>
      </c>
      <c r="C134" s="278">
        <v>3156.55</v>
      </c>
      <c r="D134" s="279">
        <v>3155.5333333333333</v>
      </c>
      <c r="E134" s="279">
        <v>3126.0666666666666</v>
      </c>
      <c r="F134" s="279">
        <v>3095.5833333333335</v>
      </c>
      <c r="G134" s="279">
        <v>3066.1166666666668</v>
      </c>
      <c r="H134" s="279">
        <v>3186.0166666666664</v>
      </c>
      <c r="I134" s="279">
        <v>3215.4833333333327</v>
      </c>
      <c r="J134" s="279">
        <v>3245.9666666666662</v>
      </c>
      <c r="K134" s="277">
        <v>3185</v>
      </c>
      <c r="L134" s="277">
        <v>3125.05</v>
      </c>
      <c r="M134" s="277">
        <v>5.0334300000000001</v>
      </c>
    </row>
    <row r="135" spans="1:13">
      <c r="A135" s="268">
        <v>125</v>
      </c>
      <c r="B135" s="277" t="s">
        <v>357</v>
      </c>
      <c r="C135" s="278">
        <v>9429.2000000000007</v>
      </c>
      <c r="D135" s="279">
        <v>9418.1</v>
      </c>
      <c r="E135" s="279">
        <v>9351.1</v>
      </c>
      <c r="F135" s="279">
        <v>9273</v>
      </c>
      <c r="G135" s="279">
        <v>9206</v>
      </c>
      <c r="H135" s="279">
        <v>9496.2000000000007</v>
      </c>
      <c r="I135" s="279">
        <v>9563.2000000000007</v>
      </c>
      <c r="J135" s="279">
        <v>9641.3000000000011</v>
      </c>
      <c r="K135" s="277">
        <v>9485.1</v>
      </c>
      <c r="L135" s="277">
        <v>9340</v>
      </c>
      <c r="M135" s="277">
        <v>0.52986999999999995</v>
      </c>
    </row>
    <row r="136" spans="1:13">
      <c r="A136" s="268">
        <v>126</v>
      </c>
      <c r="B136" s="277" t="s">
        <v>93</v>
      </c>
      <c r="C136" s="278">
        <v>150.19999999999999</v>
      </c>
      <c r="D136" s="279">
        <v>150.31666666666666</v>
      </c>
      <c r="E136" s="279">
        <v>147.38333333333333</v>
      </c>
      <c r="F136" s="279">
        <v>144.56666666666666</v>
      </c>
      <c r="G136" s="279">
        <v>141.63333333333333</v>
      </c>
      <c r="H136" s="279">
        <v>153.13333333333333</v>
      </c>
      <c r="I136" s="279">
        <v>156.06666666666666</v>
      </c>
      <c r="J136" s="279">
        <v>158.88333333333333</v>
      </c>
      <c r="K136" s="277">
        <v>153.25</v>
      </c>
      <c r="L136" s="277">
        <v>147.5</v>
      </c>
      <c r="M136" s="277">
        <v>97.230950000000007</v>
      </c>
    </row>
    <row r="137" spans="1:13">
      <c r="A137" s="268">
        <v>127</v>
      </c>
      <c r="B137" s="277" t="s">
        <v>231</v>
      </c>
      <c r="C137" s="278">
        <v>2237.75</v>
      </c>
      <c r="D137" s="279">
        <v>2232.5666666666666</v>
      </c>
      <c r="E137" s="279">
        <v>2220.1833333333334</v>
      </c>
      <c r="F137" s="279">
        <v>2202.6166666666668</v>
      </c>
      <c r="G137" s="279">
        <v>2190.2333333333336</v>
      </c>
      <c r="H137" s="279">
        <v>2250.1333333333332</v>
      </c>
      <c r="I137" s="279">
        <v>2262.5166666666664</v>
      </c>
      <c r="J137" s="279">
        <v>2280.083333333333</v>
      </c>
      <c r="K137" s="277">
        <v>2244.9499999999998</v>
      </c>
      <c r="L137" s="277">
        <v>2215</v>
      </c>
      <c r="M137" s="277">
        <v>3.1635399999999998</v>
      </c>
    </row>
    <row r="138" spans="1:13">
      <c r="A138" s="268">
        <v>128</v>
      </c>
      <c r="B138" s="277" t="s">
        <v>94</v>
      </c>
      <c r="C138" s="278">
        <v>4380.1499999999996</v>
      </c>
      <c r="D138" s="279">
        <v>4394.2333333333336</v>
      </c>
      <c r="E138" s="279">
        <v>4326.4666666666672</v>
      </c>
      <c r="F138" s="279">
        <v>4272.7833333333338</v>
      </c>
      <c r="G138" s="279">
        <v>4205.0166666666673</v>
      </c>
      <c r="H138" s="279">
        <v>4447.916666666667</v>
      </c>
      <c r="I138" s="279">
        <v>4515.6833333333334</v>
      </c>
      <c r="J138" s="279">
        <v>4569.3666666666668</v>
      </c>
      <c r="K138" s="277">
        <v>4462</v>
      </c>
      <c r="L138" s="277">
        <v>4340.55</v>
      </c>
      <c r="M138" s="277">
        <v>8.7116900000000008</v>
      </c>
    </row>
    <row r="139" spans="1:13">
      <c r="A139" s="268">
        <v>129</v>
      </c>
      <c r="B139" s="277" t="s">
        <v>1264</v>
      </c>
      <c r="C139" s="278">
        <v>711.85</v>
      </c>
      <c r="D139" s="279">
        <v>713.0333333333333</v>
      </c>
      <c r="E139" s="279">
        <v>704.06666666666661</v>
      </c>
      <c r="F139" s="279">
        <v>696.2833333333333</v>
      </c>
      <c r="G139" s="279">
        <v>687.31666666666661</v>
      </c>
      <c r="H139" s="279">
        <v>720.81666666666661</v>
      </c>
      <c r="I139" s="279">
        <v>729.7833333333333</v>
      </c>
      <c r="J139" s="279">
        <v>737.56666666666661</v>
      </c>
      <c r="K139" s="277">
        <v>722</v>
      </c>
      <c r="L139" s="277">
        <v>705.25</v>
      </c>
      <c r="M139" s="277">
        <v>0.31697999999999998</v>
      </c>
    </row>
    <row r="140" spans="1:13">
      <c r="A140" s="268">
        <v>130</v>
      </c>
      <c r="B140" s="277" t="s">
        <v>239</v>
      </c>
      <c r="C140" s="278">
        <v>73.3</v>
      </c>
      <c r="D140" s="279">
        <v>72.95</v>
      </c>
      <c r="E140" s="279">
        <v>71.75</v>
      </c>
      <c r="F140" s="279">
        <v>70.2</v>
      </c>
      <c r="G140" s="279">
        <v>69</v>
      </c>
      <c r="H140" s="279">
        <v>74.5</v>
      </c>
      <c r="I140" s="279">
        <v>75.700000000000017</v>
      </c>
      <c r="J140" s="279">
        <v>77.25</v>
      </c>
      <c r="K140" s="277">
        <v>74.150000000000006</v>
      </c>
      <c r="L140" s="277">
        <v>71.400000000000006</v>
      </c>
      <c r="M140" s="277">
        <v>8.4516299999999998</v>
      </c>
    </row>
    <row r="141" spans="1:13">
      <c r="A141" s="268">
        <v>131</v>
      </c>
      <c r="B141" s="277" t="s">
        <v>95</v>
      </c>
      <c r="C141" s="278">
        <v>2175.6</v>
      </c>
      <c r="D141" s="279">
        <v>2175.4</v>
      </c>
      <c r="E141" s="279">
        <v>2152.8000000000002</v>
      </c>
      <c r="F141" s="279">
        <v>2130</v>
      </c>
      <c r="G141" s="279">
        <v>2107.4</v>
      </c>
      <c r="H141" s="279">
        <v>2198.2000000000003</v>
      </c>
      <c r="I141" s="279">
        <v>2220.7999999999997</v>
      </c>
      <c r="J141" s="279">
        <v>2243.6000000000004</v>
      </c>
      <c r="K141" s="277">
        <v>2198</v>
      </c>
      <c r="L141" s="277">
        <v>2152.6</v>
      </c>
      <c r="M141" s="277">
        <v>9.4826999999999995</v>
      </c>
    </row>
    <row r="142" spans="1:13">
      <c r="A142" s="268">
        <v>132</v>
      </c>
      <c r="B142" s="277" t="s">
        <v>359</v>
      </c>
      <c r="C142" s="278">
        <v>294.05</v>
      </c>
      <c r="D142" s="279">
        <v>292.84999999999997</v>
      </c>
      <c r="E142" s="279">
        <v>288.19999999999993</v>
      </c>
      <c r="F142" s="279">
        <v>282.34999999999997</v>
      </c>
      <c r="G142" s="279">
        <v>277.69999999999993</v>
      </c>
      <c r="H142" s="279">
        <v>298.69999999999993</v>
      </c>
      <c r="I142" s="279">
        <v>303.34999999999991</v>
      </c>
      <c r="J142" s="279">
        <v>309.19999999999993</v>
      </c>
      <c r="K142" s="277">
        <v>297.5</v>
      </c>
      <c r="L142" s="277">
        <v>287</v>
      </c>
      <c r="M142" s="277">
        <v>3.0259900000000002</v>
      </c>
    </row>
    <row r="143" spans="1:13">
      <c r="A143" s="268">
        <v>133</v>
      </c>
      <c r="B143" s="277" t="s">
        <v>360</v>
      </c>
      <c r="C143" s="278">
        <v>83.7</v>
      </c>
      <c r="D143" s="279">
        <v>83.783333333333346</v>
      </c>
      <c r="E143" s="279">
        <v>82.166666666666686</v>
      </c>
      <c r="F143" s="279">
        <v>80.63333333333334</v>
      </c>
      <c r="G143" s="279">
        <v>79.01666666666668</v>
      </c>
      <c r="H143" s="279">
        <v>85.316666666666691</v>
      </c>
      <c r="I143" s="279">
        <v>86.933333333333337</v>
      </c>
      <c r="J143" s="279">
        <v>88.466666666666697</v>
      </c>
      <c r="K143" s="277">
        <v>85.4</v>
      </c>
      <c r="L143" s="277">
        <v>82.25</v>
      </c>
      <c r="M143" s="277">
        <v>10.553660000000001</v>
      </c>
    </row>
    <row r="144" spans="1:13">
      <c r="A144" s="268">
        <v>134</v>
      </c>
      <c r="B144" s="277" t="s">
        <v>361</v>
      </c>
      <c r="C144" s="278">
        <v>220.05</v>
      </c>
      <c r="D144" s="279">
        <v>219.08333333333334</v>
      </c>
      <c r="E144" s="279">
        <v>216.16666666666669</v>
      </c>
      <c r="F144" s="279">
        <v>212.28333333333333</v>
      </c>
      <c r="G144" s="279">
        <v>209.36666666666667</v>
      </c>
      <c r="H144" s="279">
        <v>222.9666666666667</v>
      </c>
      <c r="I144" s="279">
        <v>225.88333333333338</v>
      </c>
      <c r="J144" s="279">
        <v>229.76666666666671</v>
      </c>
      <c r="K144" s="277">
        <v>222</v>
      </c>
      <c r="L144" s="277">
        <v>215.2</v>
      </c>
      <c r="M144" s="277">
        <v>0.18858</v>
      </c>
    </row>
    <row r="145" spans="1:13">
      <c r="A145" s="268">
        <v>135</v>
      </c>
      <c r="B145" s="277" t="s">
        <v>240</v>
      </c>
      <c r="C145" s="278">
        <v>378.05</v>
      </c>
      <c r="D145" s="279">
        <v>372.68333333333339</v>
      </c>
      <c r="E145" s="279">
        <v>365.46666666666681</v>
      </c>
      <c r="F145" s="279">
        <v>352.88333333333344</v>
      </c>
      <c r="G145" s="279">
        <v>345.66666666666686</v>
      </c>
      <c r="H145" s="279">
        <v>385.26666666666677</v>
      </c>
      <c r="I145" s="279">
        <v>392.48333333333335</v>
      </c>
      <c r="J145" s="279">
        <v>405.06666666666672</v>
      </c>
      <c r="K145" s="277">
        <v>379.9</v>
      </c>
      <c r="L145" s="277">
        <v>360.1</v>
      </c>
      <c r="M145" s="277">
        <v>3.9343499999999998</v>
      </c>
    </row>
    <row r="146" spans="1:13">
      <c r="A146" s="268">
        <v>136</v>
      </c>
      <c r="B146" s="277" t="s">
        <v>241</v>
      </c>
      <c r="C146" s="278">
        <v>1078.25</v>
      </c>
      <c r="D146" s="279">
        <v>1077.2166666666665</v>
      </c>
      <c r="E146" s="279">
        <v>1061.083333333333</v>
      </c>
      <c r="F146" s="279">
        <v>1043.9166666666665</v>
      </c>
      <c r="G146" s="279">
        <v>1027.7833333333331</v>
      </c>
      <c r="H146" s="279">
        <v>1094.383333333333</v>
      </c>
      <c r="I146" s="279">
        <v>1110.5166666666667</v>
      </c>
      <c r="J146" s="279">
        <v>1127.6833333333329</v>
      </c>
      <c r="K146" s="277">
        <v>1093.3499999999999</v>
      </c>
      <c r="L146" s="277">
        <v>1060.05</v>
      </c>
      <c r="M146" s="277">
        <v>0.45735999999999999</v>
      </c>
    </row>
    <row r="147" spans="1:13">
      <c r="A147" s="268">
        <v>137</v>
      </c>
      <c r="B147" s="277" t="s">
        <v>242</v>
      </c>
      <c r="C147" s="278">
        <v>64.650000000000006</v>
      </c>
      <c r="D147" s="279">
        <v>64.849999999999994</v>
      </c>
      <c r="E147" s="279">
        <v>63.899999999999991</v>
      </c>
      <c r="F147" s="279">
        <v>63.149999999999991</v>
      </c>
      <c r="G147" s="279">
        <v>62.199999999999989</v>
      </c>
      <c r="H147" s="279">
        <v>65.599999999999994</v>
      </c>
      <c r="I147" s="279">
        <v>66.549999999999983</v>
      </c>
      <c r="J147" s="279">
        <v>67.3</v>
      </c>
      <c r="K147" s="277">
        <v>65.8</v>
      </c>
      <c r="L147" s="277">
        <v>64.099999999999994</v>
      </c>
      <c r="M147" s="277">
        <v>18.710429999999999</v>
      </c>
    </row>
    <row r="148" spans="1:13">
      <c r="A148" s="268">
        <v>138</v>
      </c>
      <c r="B148" s="277" t="s">
        <v>96</v>
      </c>
      <c r="C148" s="278">
        <v>51.95</v>
      </c>
      <c r="D148" s="279">
        <v>52.066666666666663</v>
      </c>
      <c r="E148" s="279">
        <v>51.183333333333323</v>
      </c>
      <c r="F148" s="279">
        <v>50.416666666666657</v>
      </c>
      <c r="G148" s="279">
        <v>49.533333333333317</v>
      </c>
      <c r="H148" s="279">
        <v>52.833333333333329</v>
      </c>
      <c r="I148" s="279">
        <v>53.716666666666669</v>
      </c>
      <c r="J148" s="279">
        <v>54.483333333333334</v>
      </c>
      <c r="K148" s="277">
        <v>52.95</v>
      </c>
      <c r="L148" s="277">
        <v>51.3</v>
      </c>
      <c r="M148" s="277">
        <v>22.924050000000001</v>
      </c>
    </row>
    <row r="149" spans="1:13">
      <c r="A149" s="268">
        <v>139</v>
      </c>
      <c r="B149" s="277" t="s">
        <v>362</v>
      </c>
      <c r="C149" s="278">
        <v>472.1</v>
      </c>
      <c r="D149" s="279">
        <v>477.31666666666666</v>
      </c>
      <c r="E149" s="279">
        <v>464.7833333333333</v>
      </c>
      <c r="F149" s="279">
        <v>457.46666666666664</v>
      </c>
      <c r="G149" s="279">
        <v>444.93333333333328</v>
      </c>
      <c r="H149" s="279">
        <v>484.63333333333333</v>
      </c>
      <c r="I149" s="279">
        <v>497.16666666666674</v>
      </c>
      <c r="J149" s="279">
        <v>504.48333333333335</v>
      </c>
      <c r="K149" s="277">
        <v>489.85</v>
      </c>
      <c r="L149" s="277">
        <v>470</v>
      </c>
      <c r="M149" s="277">
        <v>0.45626</v>
      </c>
    </row>
    <row r="150" spans="1:13">
      <c r="A150" s="268">
        <v>140</v>
      </c>
      <c r="B150" s="277" t="s">
        <v>1298</v>
      </c>
      <c r="C150" s="278">
        <v>1357.65</v>
      </c>
      <c r="D150" s="279">
        <v>1369.8999999999999</v>
      </c>
      <c r="E150" s="279">
        <v>1339.7499999999998</v>
      </c>
      <c r="F150" s="279">
        <v>1321.85</v>
      </c>
      <c r="G150" s="279">
        <v>1291.6999999999998</v>
      </c>
      <c r="H150" s="279">
        <v>1387.7999999999997</v>
      </c>
      <c r="I150" s="279">
        <v>1417.9499999999998</v>
      </c>
      <c r="J150" s="279">
        <v>1435.8499999999997</v>
      </c>
      <c r="K150" s="277">
        <v>1400.05</v>
      </c>
      <c r="L150" s="277">
        <v>1352</v>
      </c>
      <c r="M150" s="277">
        <v>2.9399999999999999E-2</v>
      </c>
    </row>
    <row r="151" spans="1:13">
      <c r="A151" s="268">
        <v>141</v>
      </c>
      <c r="B151" s="277" t="s">
        <v>97</v>
      </c>
      <c r="C151" s="278">
        <v>1193.45</v>
      </c>
      <c r="D151" s="279">
        <v>1194.8166666666666</v>
      </c>
      <c r="E151" s="279">
        <v>1159.6333333333332</v>
      </c>
      <c r="F151" s="279">
        <v>1125.8166666666666</v>
      </c>
      <c r="G151" s="279">
        <v>1090.6333333333332</v>
      </c>
      <c r="H151" s="279">
        <v>1228.6333333333332</v>
      </c>
      <c r="I151" s="279">
        <v>1263.8166666666666</v>
      </c>
      <c r="J151" s="279">
        <v>1297.6333333333332</v>
      </c>
      <c r="K151" s="277">
        <v>1230</v>
      </c>
      <c r="L151" s="277">
        <v>1161</v>
      </c>
      <c r="M151" s="277">
        <v>54.035229999999999</v>
      </c>
    </row>
    <row r="152" spans="1:13">
      <c r="A152" s="268">
        <v>142</v>
      </c>
      <c r="B152" s="277" t="s">
        <v>363</v>
      </c>
      <c r="C152" s="278">
        <v>278.89999999999998</v>
      </c>
      <c r="D152" s="279">
        <v>278.71666666666664</v>
      </c>
      <c r="E152" s="279">
        <v>265.48333333333329</v>
      </c>
      <c r="F152" s="279">
        <v>252.06666666666666</v>
      </c>
      <c r="G152" s="279">
        <v>238.83333333333331</v>
      </c>
      <c r="H152" s="279">
        <v>292.13333333333327</v>
      </c>
      <c r="I152" s="279">
        <v>305.36666666666662</v>
      </c>
      <c r="J152" s="279">
        <v>318.78333333333325</v>
      </c>
      <c r="K152" s="277">
        <v>291.95</v>
      </c>
      <c r="L152" s="277">
        <v>265.3</v>
      </c>
      <c r="M152" s="277">
        <v>4.20139</v>
      </c>
    </row>
    <row r="153" spans="1:13">
      <c r="A153" s="268">
        <v>143</v>
      </c>
      <c r="B153" s="277" t="s">
        <v>98</v>
      </c>
      <c r="C153" s="278">
        <v>156.19999999999999</v>
      </c>
      <c r="D153" s="279">
        <v>156.68333333333331</v>
      </c>
      <c r="E153" s="279">
        <v>153.91666666666663</v>
      </c>
      <c r="F153" s="279">
        <v>151.63333333333333</v>
      </c>
      <c r="G153" s="279">
        <v>148.86666666666665</v>
      </c>
      <c r="H153" s="279">
        <v>158.96666666666661</v>
      </c>
      <c r="I153" s="279">
        <v>161.73333333333332</v>
      </c>
      <c r="J153" s="279">
        <v>164.01666666666659</v>
      </c>
      <c r="K153" s="277">
        <v>159.44999999999999</v>
      </c>
      <c r="L153" s="277">
        <v>154.4</v>
      </c>
      <c r="M153" s="277">
        <v>24.423490000000001</v>
      </c>
    </row>
    <row r="154" spans="1:13">
      <c r="A154" s="268">
        <v>144</v>
      </c>
      <c r="B154" s="277" t="s">
        <v>243</v>
      </c>
      <c r="C154" s="278">
        <v>10.4</v>
      </c>
      <c r="D154" s="279">
        <v>10.266666666666667</v>
      </c>
      <c r="E154" s="279">
        <v>10.133333333333335</v>
      </c>
      <c r="F154" s="279">
        <v>9.8666666666666671</v>
      </c>
      <c r="G154" s="279">
        <v>9.7333333333333343</v>
      </c>
      <c r="H154" s="279">
        <v>10.533333333333335</v>
      </c>
      <c r="I154" s="279">
        <v>10.666666666666668</v>
      </c>
      <c r="J154" s="279">
        <v>10.933333333333335</v>
      </c>
      <c r="K154" s="277">
        <v>10.4</v>
      </c>
      <c r="L154" s="277">
        <v>10</v>
      </c>
      <c r="M154" s="277">
        <v>585.01283000000001</v>
      </c>
    </row>
    <row r="155" spans="1:13">
      <c r="A155" s="268">
        <v>145</v>
      </c>
      <c r="B155" s="277" t="s">
        <v>364</v>
      </c>
      <c r="C155" s="278">
        <v>327.2</v>
      </c>
      <c r="D155" s="279">
        <v>329.71666666666664</v>
      </c>
      <c r="E155" s="279">
        <v>320.48333333333329</v>
      </c>
      <c r="F155" s="279">
        <v>313.76666666666665</v>
      </c>
      <c r="G155" s="279">
        <v>304.5333333333333</v>
      </c>
      <c r="H155" s="279">
        <v>336.43333333333328</v>
      </c>
      <c r="I155" s="279">
        <v>345.66666666666663</v>
      </c>
      <c r="J155" s="279">
        <v>352.38333333333327</v>
      </c>
      <c r="K155" s="277">
        <v>338.95</v>
      </c>
      <c r="L155" s="277">
        <v>323</v>
      </c>
      <c r="M155" s="277">
        <v>2.65463</v>
      </c>
    </row>
    <row r="156" spans="1:13">
      <c r="A156" s="268">
        <v>146</v>
      </c>
      <c r="B156" s="277" t="s">
        <v>99</v>
      </c>
      <c r="C156" s="278">
        <v>51.25</v>
      </c>
      <c r="D156" s="279">
        <v>51.449999999999996</v>
      </c>
      <c r="E156" s="279">
        <v>50.399999999999991</v>
      </c>
      <c r="F156" s="279">
        <v>49.55</v>
      </c>
      <c r="G156" s="279">
        <v>48.499999999999993</v>
      </c>
      <c r="H156" s="279">
        <v>52.29999999999999</v>
      </c>
      <c r="I156" s="279">
        <v>53.349999999999987</v>
      </c>
      <c r="J156" s="279">
        <v>54.199999999999989</v>
      </c>
      <c r="K156" s="277">
        <v>52.5</v>
      </c>
      <c r="L156" s="277">
        <v>50.6</v>
      </c>
      <c r="M156" s="277">
        <v>322.49538000000001</v>
      </c>
    </row>
    <row r="157" spans="1:13">
      <c r="A157" s="268">
        <v>147</v>
      </c>
      <c r="B157" s="277" t="s">
        <v>367</v>
      </c>
      <c r="C157" s="278">
        <v>279.85000000000002</v>
      </c>
      <c r="D157" s="279">
        <v>277.66666666666669</v>
      </c>
      <c r="E157" s="279">
        <v>273.33333333333337</v>
      </c>
      <c r="F157" s="279">
        <v>266.81666666666666</v>
      </c>
      <c r="G157" s="279">
        <v>262.48333333333335</v>
      </c>
      <c r="H157" s="279">
        <v>284.18333333333339</v>
      </c>
      <c r="I157" s="279">
        <v>288.51666666666677</v>
      </c>
      <c r="J157" s="279">
        <v>295.03333333333342</v>
      </c>
      <c r="K157" s="277">
        <v>282</v>
      </c>
      <c r="L157" s="277">
        <v>271.14999999999998</v>
      </c>
      <c r="M157" s="277">
        <v>0.75543000000000005</v>
      </c>
    </row>
    <row r="158" spans="1:13">
      <c r="A158" s="268">
        <v>148</v>
      </c>
      <c r="B158" s="277" t="s">
        <v>366</v>
      </c>
      <c r="C158" s="278">
        <v>2820.8</v>
      </c>
      <c r="D158" s="279">
        <v>2822.9333333333329</v>
      </c>
      <c r="E158" s="279">
        <v>2748.8666666666659</v>
      </c>
      <c r="F158" s="279">
        <v>2676.9333333333329</v>
      </c>
      <c r="G158" s="279">
        <v>2602.8666666666659</v>
      </c>
      <c r="H158" s="279">
        <v>2894.8666666666659</v>
      </c>
      <c r="I158" s="279">
        <v>2968.9333333333325</v>
      </c>
      <c r="J158" s="279">
        <v>3040.8666666666659</v>
      </c>
      <c r="K158" s="277">
        <v>2897</v>
      </c>
      <c r="L158" s="277">
        <v>2751</v>
      </c>
      <c r="M158" s="277">
        <v>1.31131</v>
      </c>
    </row>
    <row r="159" spans="1:13">
      <c r="A159" s="268">
        <v>149</v>
      </c>
      <c r="B159" s="277" t="s">
        <v>368</v>
      </c>
      <c r="C159" s="278">
        <v>510.5</v>
      </c>
      <c r="D159" s="279">
        <v>510.26666666666665</v>
      </c>
      <c r="E159" s="279">
        <v>498.5333333333333</v>
      </c>
      <c r="F159" s="279">
        <v>486.56666666666666</v>
      </c>
      <c r="G159" s="279">
        <v>474.83333333333331</v>
      </c>
      <c r="H159" s="279">
        <v>522.23333333333335</v>
      </c>
      <c r="I159" s="279">
        <v>533.9666666666667</v>
      </c>
      <c r="J159" s="279">
        <v>545.93333333333328</v>
      </c>
      <c r="K159" s="277">
        <v>522</v>
      </c>
      <c r="L159" s="277">
        <v>498.3</v>
      </c>
      <c r="M159" s="277">
        <v>0.36477999999999999</v>
      </c>
    </row>
    <row r="160" spans="1:13">
      <c r="A160" s="268">
        <v>150</v>
      </c>
      <c r="B160" s="277" t="s">
        <v>2941</v>
      </c>
      <c r="C160" s="278">
        <v>535.9</v>
      </c>
      <c r="D160" s="279">
        <v>533.46666666666658</v>
      </c>
      <c r="E160" s="279">
        <v>523.98333333333312</v>
      </c>
      <c r="F160" s="279">
        <v>512.06666666666649</v>
      </c>
      <c r="G160" s="279">
        <v>502.58333333333303</v>
      </c>
      <c r="H160" s="279">
        <v>545.38333333333321</v>
      </c>
      <c r="I160" s="279">
        <v>554.86666666666656</v>
      </c>
      <c r="J160" s="279">
        <v>566.7833333333333</v>
      </c>
      <c r="K160" s="277">
        <v>542.95000000000005</v>
      </c>
      <c r="L160" s="277">
        <v>521.54999999999995</v>
      </c>
      <c r="M160" s="277">
        <v>0.30718000000000001</v>
      </c>
    </row>
    <row r="161" spans="1:13">
      <c r="A161" s="268">
        <v>151</v>
      </c>
      <c r="B161" s="277" t="s">
        <v>370</v>
      </c>
      <c r="C161" s="278">
        <v>133.6</v>
      </c>
      <c r="D161" s="279">
        <v>134.20000000000002</v>
      </c>
      <c r="E161" s="279">
        <v>132.50000000000003</v>
      </c>
      <c r="F161" s="279">
        <v>131.4</v>
      </c>
      <c r="G161" s="279">
        <v>129.70000000000002</v>
      </c>
      <c r="H161" s="279">
        <v>135.30000000000004</v>
      </c>
      <c r="I161" s="279">
        <v>137.00000000000003</v>
      </c>
      <c r="J161" s="279">
        <v>138.10000000000005</v>
      </c>
      <c r="K161" s="277">
        <v>135.9</v>
      </c>
      <c r="L161" s="277">
        <v>133.1</v>
      </c>
      <c r="M161" s="277">
        <v>7.4666100000000002</v>
      </c>
    </row>
    <row r="162" spans="1:13">
      <c r="A162" s="268">
        <v>152</v>
      </c>
      <c r="B162" s="277" t="s">
        <v>244</v>
      </c>
      <c r="C162" s="278">
        <v>101.35</v>
      </c>
      <c r="D162" s="279">
        <v>99.316666666666663</v>
      </c>
      <c r="E162" s="279">
        <v>97.283333333333331</v>
      </c>
      <c r="F162" s="279">
        <v>93.216666666666669</v>
      </c>
      <c r="G162" s="279">
        <v>91.183333333333337</v>
      </c>
      <c r="H162" s="279">
        <v>103.38333333333333</v>
      </c>
      <c r="I162" s="279">
        <v>105.41666666666666</v>
      </c>
      <c r="J162" s="279">
        <v>109.48333333333332</v>
      </c>
      <c r="K162" s="277">
        <v>101.35</v>
      </c>
      <c r="L162" s="277">
        <v>95.25</v>
      </c>
      <c r="M162" s="277">
        <v>142.04494</v>
      </c>
    </row>
    <row r="163" spans="1:13">
      <c r="A163" s="268">
        <v>153</v>
      </c>
      <c r="B163" s="277" t="s">
        <v>369</v>
      </c>
      <c r="C163" s="278">
        <v>64.5</v>
      </c>
      <c r="D163" s="279">
        <v>64.283333333333331</v>
      </c>
      <c r="E163" s="279">
        <v>63.566666666666663</v>
      </c>
      <c r="F163" s="279">
        <v>62.633333333333333</v>
      </c>
      <c r="G163" s="279">
        <v>61.916666666666664</v>
      </c>
      <c r="H163" s="279">
        <v>65.216666666666669</v>
      </c>
      <c r="I163" s="279">
        <v>65.933333333333337</v>
      </c>
      <c r="J163" s="279">
        <v>66.86666666666666</v>
      </c>
      <c r="K163" s="277">
        <v>65</v>
      </c>
      <c r="L163" s="277">
        <v>63.35</v>
      </c>
      <c r="M163" s="277">
        <v>27.788699999999999</v>
      </c>
    </row>
    <row r="164" spans="1:13">
      <c r="A164" s="268">
        <v>154</v>
      </c>
      <c r="B164" s="277" t="s">
        <v>100</v>
      </c>
      <c r="C164" s="278">
        <v>90.8</v>
      </c>
      <c r="D164" s="279">
        <v>91</v>
      </c>
      <c r="E164" s="279">
        <v>89.6</v>
      </c>
      <c r="F164" s="279">
        <v>88.399999999999991</v>
      </c>
      <c r="G164" s="279">
        <v>86.999999999999986</v>
      </c>
      <c r="H164" s="279">
        <v>92.2</v>
      </c>
      <c r="I164" s="279">
        <v>93.600000000000009</v>
      </c>
      <c r="J164" s="279">
        <v>94.800000000000011</v>
      </c>
      <c r="K164" s="277">
        <v>92.4</v>
      </c>
      <c r="L164" s="277">
        <v>89.8</v>
      </c>
      <c r="M164" s="277">
        <v>176.60495</v>
      </c>
    </row>
    <row r="165" spans="1:13">
      <c r="A165" s="268">
        <v>155</v>
      </c>
      <c r="B165" s="277" t="s">
        <v>375</v>
      </c>
      <c r="C165" s="278">
        <v>1819.95</v>
      </c>
      <c r="D165" s="279">
        <v>1807.9333333333332</v>
      </c>
      <c r="E165" s="279">
        <v>1790.8666666666663</v>
      </c>
      <c r="F165" s="279">
        <v>1761.7833333333331</v>
      </c>
      <c r="G165" s="279">
        <v>1744.7166666666662</v>
      </c>
      <c r="H165" s="279">
        <v>1837.0166666666664</v>
      </c>
      <c r="I165" s="279">
        <v>1854.0833333333335</v>
      </c>
      <c r="J165" s="279">
        <v>1883.1666666666665</v>
      </c>
      <c r="K165" s="277">
        <v>1825</v>
      </c>
      <c r="L165" s="277">
        <v>1778.85</v>
      </c>
      <c r="M165" s="277">
        <v>0.11249000000000001</v>
      </c>
    </row>
    <row r="166" spans="1:13">
      <c r="A166" s="268">
        <v>156</v>
      </c>
      <c r="B166" s="277" t="s">
        <v>376</v>
      </c>
      <c r="C166" s="278">
        <v>1970.2</v>
      </c>
      <c r="D166" s="279">
        <v>1960.0666666666666</v>
      </c>
      <c r="E166" s="279">
        <v>1930.1333333333332</v>
      </c>
      <c r="F166" s="279">
        <v>1890.0666666666666</v>
      </c>
      <c r="G166" s="279">
        <v>1860.1333333333332</v>
      </c>
      <c r="H166" s="279">
        <v>2000.1333333333332</v>
      </c>
      <c r="I166" s="279">
        <v>2030.0666666666666</v>
      </c>
      <c r="J166" s="279">
        <v>2070.1333333333332</v>
      </c>
      <c r="K166" s="277">
        <v>1990</v>
      </c>
      <c r="L166" s="277">
        <v>1920</v>
      </c>
      <c r="M166" s="277">
        <v>0.17341999999999999</v>
      </c>
    </row>
    <row r="167" spans="1:13">
      <c r="A167" s="268">
        <v>157</v>
      </c>
      <c r="B167" s="277" t="s">
        <v>372</v>
      </c>
      <c r="C167" s="278">
        <v>452.4</v>
      </c>
      <c r="D167" s="279">
        <v>454.56666666666661</v>
      </c>
      <c r="E167" s="279">
        <v>444.98333333333323</v>
      </c>
      <c r="F167" s="279">
        <v>437.56666666666661</v>
      </c>
      <c r="G167" s="279">
        <v>427.98333333333323</v>
      </c>
      <c r="H167" s="279">
        <v>461.98333333333323</v>
      </c>
      <c r="I167" s="279">
        <v>471.56666666666661</v>
      </c>
      <c r="J167" s="279">
        <v>478.98333333333323</v>
      </c>
      <c r="K167" s="277">
        <v>464.15</v>
      </c>
      <c r="L167" s="277">
        <v>447.15</v>
      </c>
      <c r="M167" s="277">
        <v>0.10209</v>
      </c>
    </row>
    <row r="168" spans="1:13">
      <c r="A168" s="268">
        <v>158</v>
      </c>
      <c r="B168" s="277" t="s">
        <v>382</v>
      </c>
      <c r="C168" s="278">
        <v>258.89999999999998</v>
      </c>
      <c r="D168" s="279">
        <v>258.3</v>
      </c>
      <c r="E168" s="279">
        <v>255.60000000000002</v>
      </c>
      <c r="F168" s="279">
        <v>252.3</v>
      </c>
      <c r="G168" s="279">
        <v>249.60000000000002</v>
      </c>
      <c r="H168" s="279">
        <v>261.60000000000002</v>
      </c>
      <c r="I168" s="279">
        <v>264.29999999999995</v>
      </c>
      <c r="J168" s="279">
        <v>267.60000000000002</v>
      </c>
      <c r="K168" s="277">
        <v>261</v>
      </c>
      <c r="L168" s="277">
        <v>255</v>
      </c>
      <c r="M168" s="277">
        <v>1.57711</v>
      </c>
    </row>
    <row r="169" spans="1:13">
      <c r="A169" s="268">
        <v>159</v>
      </c>
      <c r="B169" s="277" t="s">
        <v>373</v>
      </c>
      <c r="C169" s="278">
        <v>99.05</v>
      </c>
      <c r="D169" s="279">
        <v>99.233333333333334</v>
      </c>
      <c r="E169" s="279">
        <v>97.166666666666671</v>
      </c>
      <c r="F169" s="279">
        <v>95.283333333333331</v>
      </c>
      <c r="G169" s="279">
        <v>93.216666666666669</v>
      </c>
      <c r="H169" s="279">
        <v>101.11666666666667</v>
      </c>
      <c r="I169" s="279">
        <v>103.18333333333334</v>
      </c>
      <c r="J169" s="279">
        <v>105.06666666666668</v>
      </c>
      <c r="K169" s="277">
        <v>101.3</v>
      </c>
      <c r="L169" s="277">
        <v>97.35</v>
      </c>
      <c r="M169" s="277">
        <v>0.41760999999999998</v>
      </c>
    </row>
    <row r="170" spans="1:13">
      <c r="A170" s="268">
        <v>160</v>
      </c>
      <c r="B170" s="277" t="s">
        <v>374</v>
      </c>
      <c r="C170" s="278">
        <v>161.69999999999999</v>
      </c>
      <c r="D170" s="279">
        <v>161.65</v>
      </c>
      <c r="E170" s="279">
        <v>158.35000000000002</v>
      </c>
      <c r="F170" s="279">
        <v>155.00000000000003</v>
      </c>
      <c r="G170" s="279">
        <v>151.70000000000005</v>
      </c>
      <c r="H170" s="279">
        <v>165</v>
      </c>
      <c r="I170" s="279">
        <v>168.3</v>
      </c>
      <c r="J170" s="279">
        <v>171.64999999999998</v>
      </c>
      <c r="K170" s="277">
        <v>164.95</v>
      </c>
      <c r="L170" s="277">
        <v>158.30000000000001</v>
      </c>
      <c r="M170" s="277">
        <v>1.4999400000000001</v>
      </c>
    </row>
    <row r="171" spans="1:13">
      <c r="A171" s="268">
        <v>161</v>
      </c>
      <c r="B171" s="277" t="s">
        <v>245</v>
      </c>
      <c r="C171" s="278">
        <v>136.30000000000001</v>
      </c>
      <c r="D171" s="279">
        <v>136.33333333333334</v>
      </c>
      <c r="E171" s="279">
        <v>133.86666666666667</v>
      </c>
      <c r="F171" s="279">
        <v>131.43333333333334</v>
      </c>
      <c r="G171" s="279">
        <v>128.96666666666667</v>
      </c>
      <c r="H171" s="279">
        <v>138.76666666666668</v>
      </c>
      <c r="I171" s="279">
        <v>141.23333333333332</v>
      </c>
      <c r="J171" s="279">
        <v>143.66666666666669</v>
      </c>
      <c r="K171" s="277">
        <v>138.80000000000001</v>
      </c>
      <c r="L171" s="277">
        <v>133.9</v>
      </c>
      <c r="M171" s="277">
        <v>3.2753700000000001</v>
      </c>
    </row>
    <row r="172" spans="1:13">
      <c r="A172" s="268">
        <v>162</v>
      </c>
      <c r="B172" s="277" t="s">
        <v>378</v>
      </c>
      <c r="C172" s="278">
        <v>5489.25</v>
      </c>
      <c r="D172" s="279">
        <v>5477.05</v>
      </c>
      <c r="E172" s="279">
        <v>5413.25</v>
      </c>
      <c r="F172" s="279">
        <v>5337.25</v>
      </c>
      <c r="G172" s="279">
        <v>5273.45</v>
      </c>
      <c r="H172" s="279">
        <v>5553.05</v>
      </c>
      <c r="I172" s="279">
        <v>5616.8500000000013</v>
      </c>
      <c r="J172" s="279">
        <v>5692.85</v>
      </c>
      <c r="K172" s="277">
        <v>5540.85</v>
      </c>
      <c r="L172" s="277">
        <v>5401.05</v>
      </c>
      <c r="M172" s="277">
        <v>5.6030000000000003E-2</v>
      </c>
    </row>
    <row r="173" spans="1:13">
      <c r="A173" s="268">
        <v>163</v>
      </c>
      <c r="B173" s="277" t="s">
        <v>379</v>
      </c>
      <c r="C173" s="278">
        <v>1669.45</v>
      </c>
      <c r="D173" s="279">
        <v>1669.7833333333335</v>
      </c>
      <c r="E173" s="279">
        <v>1644.7166666666672</v>
      </c>
      <c r="F173" s="279">
        <v>1619.9833333333336</v>
      </c>
      <c r="G173" s="279">
        <v>1594.9166666666672</v>
      </c>
      <c r="H173" s="279">
        <v>1694.5166666666671</v>
      </c>
      <c r="I173" s="279">
        <v>1719.5833333333333</v>
      </c>
      <c r="J173" s="279">
        <v>1744.3166666666671</v>
      </c>
      <c r="K173" s="277">
        <v>1694.85</v>
      </c>
      <c r="L173" s="277">
        <v>1645.05</v>
      </c>
      <c r="M173" s="277">
        <v>1.3456300000000001</v>
      </c>
    </row>
    <row r="174" spans="1:13">
      <c r="A174" s="268">
        <v>164</v>
      </c>
      <c r="B174" s="277" t="s">
        <v>101</v>
      </c>
      <c r="C174" s="278">
        <v>470.8</v>
      </c>
      <c r="D174" s="279">
        <v>471.25</v>
      </c>
      <c r="E174" s="279">
        <v>464.15</v>
      </c>
      <c r="F174" s="279">
        <v>457.5</v>
      </c>
      <c r="G174" s="279">
        <v>450.4</v>
      </c>
      <c r="H174" s="279">
        <v>477.9</v>
      </c>
      <c r="I174" s="279">
        <v>485</v>
      </c>
      <c r="J174" s="279">
        <v>491.65</v>
      </c>
      <c r="K174" s="277">
        <v>478.35</v>
      </c>
      <c r="L174" s="277">
        <v>464.6</v>
      </c>
      <c r="M174" s="277">
        <v>16.45421</v>
      </c>
    </row>
    <row r="175" spans="1:13">
      <c r="A175" s="268">
        <v>165</v>
      </c>
      <c r="B175" s="277" t="s">
        <v>387</v>
      </c>
      <c r="C175" s="278">
        <v>45</v>
      </c>
      <c r="D175" s="279">
        <v>44.983333333333327</v>
      </c>
      <c r="E175" s="279">
        <v>44.416666666666657</v>
      </c>
      <c r="F175" s="279">
        <v>43.833333333333329</v>
      </c>
      <c r="G175" s="279">
        <v>43.266666666666659</v>
      </c>
      <c r="H175" s="279">
        <v>45.566666666666656</v>
      </c>
      <c r="I175" s="279">
        <v>46.133333333333333</v>
      </c>
      <c r="J175" s="279">
        <v>46.716666666666654</v>
      </c>
      <c r="K175" s="277">
        <v>45.55</v>
      </c>
      <c r="L175" s="277">
        <v>44.4</v>
      </c>
      <c r="M175" s="277">
        <v>4.6692999999999998</v>
      </c>
    </row>
    <row r="176" spans="1:13">
      <c r="A176" s="268">
        <v>166</v>
      </c>
      <c r="B176" s="277" t="s">
        <v>1397</v>
      </c>
      <c r="C176" s="278">
        <v>5592.1</v>
      </c>
      <c r="D176" s="279">
        <v>5627.3833333333341</v>
      </c>
      <c r="E176" s="279">
        <v>5519.7666666666682</v>
      </c>
      <c r="F176" s="279">
        <v>5447.4333333333343</v>
      </c>
      <c r="G176" s="279">
        <v>5339.8166666666684</v>
      </c>
      <c r="H176" s="279">
        <v>5699.7166666666681</v>
      </c>
      <c r="I176" s="279">
        <v>5807.3333333333348</v>
      </c>
      <c r="J176" s="279">
        <v>5879.6666666666679</v>
      </c>
      <c r="K176" s="277">
        <v>5735</v>
      </c>
      <c r="L176" s="277">
        <v>5555.05</v>
      </c>
      <c r="M176" s="277">
        <v>0.25683</v>
      </c>
    </row>
    <row r="177" spans="1:13">
      <c r="A177" s="268">
        <v>167</v>
      </c>
      <c r="B177" s="277" t="s">
        <v>103</v>
      </c>
      <c r="C177" s="278">
        <v>23.1</v>
      </c>
      <c r="D177" s="279">
        <v>23.183333333333334</v>
      </c>
      <c r="E177" s="279">
        <v>22.616666666666667</v>
      </c>
      <c r="F177" s="279">
        <v>22.133333333333333</v>
      </c>
      <c r="G177" s="279">
        <v>21.566666666666666</v>
      </c>
      <c r="H177" s="279">
        <v>23.666666666666668</v>
      </c>
      <c r="I177" s="279">
        <v>24.233333333333338</v>
      </c>
      <c r="J177" s="279">
        <v>24.716666666666669</v>
      </c>
      <c r="K177" s="277">
        <v>23.75</v>
      </c>
      <c r="L177" s="277">
        <v>22.7</v>
      </c>
      <c r="M177" s="277">
        <v>117.27466</v>
      </c>
    </row>
    <row r="178" spans="1:13">
      <c r="A178" s="268">
        <v>168</v>
      </c>
      <c r="B178" s="277" t="s">
        <v>388</v>
      </c>
      <c r="C178" s="278">
        <v>211.9</v>
      </c>
      <c r="D178" s="279">
        <v>213.08333333333334</v>
      </c>
      <c r="E178" s="279">
        <v>206.7166666666667</v>
      </c>
      <c r="F178" s="279">
        <v>201.53333333333336</v>
      </c>
      <c r="G178" s="279">
        <v>195.16666666666671</v>
      </c>
      <c r="H178" s="279">
        <v>218.26666666666668</v>
      </c>
      <c r="I178" s="279">
        <v>224.6333333333333</v>
      </c>
      <c r="J178" s="279">
        <v>229.81666666666666</v>
      </c>
      <c r="K178" s="277">
        <v>219.45</v>
      </c>
      <c r="L178" s="277">
        <v>207.9</v>
      </c>
      <c r="M178" s="277">
        <v>22.553889999999999</v>
      </c>
    </row>
    <row r="179" spans="1:13">
      <c r="A179" s="268">
        <v>169</v>
      </c>
      <c r="B179" s="277" t="s">
        <v>380</v>
      </c>
      <c r="C179" s="278">
        <v>913.25</v>
      </c>
      <c r="D179" s="279">
        <v>916</v>
      </c>
      <c r="E179" s="279">
        <v>907.25</v>
      </c>
      <c r="F179" s="279">
        <v>901.25</v>
      </c>
      <c r="G179" s="279">
        <v>892.5</v>
      </c>
      <c r="H179" s="279">
        <v>922</v>
      </c>
      <c r="I179" s="279">
        <v>930.75</v>
      </c>
      <c r="J179" s="279">
        <v>936.75</v>
      </c>
      <c r="K179" s="277">
        <v>924.75</v>
      </c>
      <c r="L179" s="277">
        <v>910</v>
      </c>
      <c r="M179" s="277">
        <v>0.39566000000000001</v>
      </c>
    </row>
    <row r="180" spans="1:13">
      <c r="A180" s="268">
        <v>170</v>
      </c>
      <c r="B180" s="277" t="s">
        <v>246</v>
      </c>
      <c r="C180" s="278">
        <v>488.4</v>
      </c>
      <c r="D180" s="279">
        <v>487.7833333333333</v>
      </c>
      <c r="E180" s="279">
        <v>480.61666666666662</v>
      </c>
      <c r="F180" s="279">
        <v>472.83333333333331</v>
      </c>
      <c r="G180" s="279">
        <v>465.66666666666663</v>
      </c>
      <c r="H180" s="279">
        <v>495.56666666666661</v>
      </c>
      <c r="I180" s="279">
        <v>502.73333333333335</v>
      </c>
      <c r="J180" s="279">
        <v>510.51666666666659</v>
      </c>
      <c r="K180" s="277">
        <v>494.95</v>
      </c>
      <c r="L180" s="277">
        <v>480</v>
      </c>
      <c r="M180" s="277">
        <v>0.78486999999999996</v>
      </c>
    </row>
    <row r="181" spans="1:13">
      <c r="A181" s="268">
        <v>171</v>
      </c>
      <c r="B181" s="277" t="s">
        <v>104</v>
      </c>
      <c r="C181" s="278">
        <v>673.05</v>
      </c>
      <c r="D181" s="279">
        <v>672.80000000000007</v>
      </c>
      <c r="E181" s="279">
        <v>664.10000000000014</v>
      </c>
      <c r="F181" s="279">
        <v>655.15000000000009</v>
      </c>
      <c r="G181" s="279">
        <v>646.45000000000016</v>
      </c>
      <c r="H181" s="279">
        <v>681.75000000000011</v>
      </c>
      <c r="I181" s="279">
        <v>690.45000000000016</v>
      </c>
      <c r="J181" s="279">
        <v>699.40000000000009</v>
      </c>
      <c r="K181" s="277">
        <v>681.5</v>
      </c>
      <c r="L181" s="277">
        <v>663.85</v>
      </c>
      <c r="M181" s="277">
        <v>5.9536899999999999</v>
      </c>
    </row>
    <row r="182" spans="1:13">
      <c r="A182" s="268">
        <v>172</v>
      </c>
      <c r="B182" s="277" t="s">
        <v>247</v>
      </c>
      <c r="C182" s="278">
        <v>411.45</v>
      </c>
      <c r="D182" s="279">
        <v>413.2166666666667</v>
      </c>
      <c r="E182" s="279">
        <v>406.23333333333341</v>
      </c>
      <c r="F182" s="279">
        <v>401.01666666666671</v>
      </c>
      <c r="G182" s="279">
        <v>394.03333333333342</v>
      </c>
      <c r="H182" s="279">
        <v>418.43333333333339</v>
      </c>
      <c r="I182" s="279">
        <v>425.41666666666674</v>
      </c>
      <c r="J182" s="279">
        <v>430.63333333333338</v>
      </c>
      <c r="K182" s="277">
        <v>420.2</v>
      </c>
      <c r="L182" s="277">
        <v>408</v>
      </c>
      <c r="M182" s="277">
        <v>1.02719</v>
      </c>
    </row>
    <row r="183" spans="1:13">
      <c r="A183" s="268">
        <v>173</v>
      </c>
      <c r="B183" s="277" t="s">
        <v>248</v>
      </c>
      <c r="C183" s="278">
        <v>876.15</v>
      </c>
      <c r="D183" s="279">
        <v>874.94999999999993</v>
      </c>
      <c r="E183" s="279">
        <v>865.24999999999989</v>
      </c>
      <c r="F183" s="279">
        <v>854.34999999999991</v>
      </c>
      <c r="G183" s="279">
        <v>844.64999999999986</v>
      </c>
      <c r="H183" s="279">
        <v>885.84999999999991</v>
      </c>
      <c r="I183" s="279">
        <v>895.55</v>
      </c>
      <c r="J183" s="279">
        <v>906.44999999999993</v>
      </c>
      <c r="K183" s="277">
        <v>884.65</v>
      </c>
      <c r="L183" s="277">
        <v>864.05</v>
      </c>
      <c r="M183" s="277">
        <v>2.4613</v>
      </c>
    </row>
    <row r="184" spans="1:13">
      <c r="A184" s="268">
        <v>174</v>
      </c>
      <c r="B184" s="277" t="s">
        <v>389</v>
      </c>
      <c r="C184" s="278">
        <v>80.099999999999994</v>
      </c>
      <c r="D184" s="279">
        <v>80.316666666666663</v>
      </c>
      <c r="E184" s="279">
        <v>79.73333333333332</v>
      </c>
      <c r="F184" s="279">
        <v>79.36666666666666</v>
      </c>
      <c r="G184" s="279">
        <v>78.783333333333317</v>
      </c>
      <c r="H184" s="279">
        <v>80.683333333333323</v>
      </c>
      <c r="I184" s="279">
        <v>81.266666666666666</v>
      </c>
      <c r="J184" s="279">
        <v>81.633333333333326</v>
      </c>
      <c r="K184" s="277">
        <v>80.900000000000006</v>
      </c>
      <c r="L184" s="277">
        <v>79.95</v>
      </c>
      <c r="M184" s="277">
        <v>0.75600999999999996</v>
      </c>
    </row>
    <row r="185" spans="1:13">
      <c r="A185" s="268">
        <v>175</v>
      </c>
      <c r="B185" s="277" t="s">
        <v>381</v>
      </c>
      <c r="C185" s="278">
        <v>361.25</v>
      </c>
      <c r="D185" s="279">
        <v>367.7166666666667</v>
      </c>
      <c r="E185" s="279">
        <v>351.53333333333342</v>
      </c>
      <c r="F185" s="279">
        <v>341.81666666666672</v>
      </c>
      <c r="G185" s="279">
        <v>325.63333333333344</v>
      </c>
      <c r="H185" s="279">
        <v>377.43333333333339</v>
      </c>
      <c r="I185" s="279">
        <v>393.61666666666667</v>
      </c>
      <c r="J185" s="279">
        <v>403.33333333333337</v>
      </c>
      <c r="K185" s="277">
        <v>383.9</v>
      </c>
      <c r="L185" s="277">
        <v>358</v>
      </c>
      <c r="M185" s="277">
        <v>76.403760000000005</v>
      </c>
    </row>
    <row r="186" spans="1:13">
      <c r="A186" s="268">
        <v>176</v>
      </c>
      <c r="B186" s="277" t="s">
        <v>249</v>
      </c>
      <c r="C186" s="278">
        <v>179.65</v>
      </c>
      <c r="D186" s="279">
        <v>179.38333333333333</v>
      </c>
      <c r="E186" s="279">
        <v>177.26666666666665</v>
      </c>
      <c r="F186" s="279">
        <v>174.88333333333333</v>
      </c>
      <c r="G186" s="279">
        <v>172.76666666666665</v>
      </c>
      <c r="H186" s="279">
        <v>181.76666666666665</v>
      </c>
      <c r="I186" s="279">
        <v>183.88333333333333</v>
      </c>
      <c r="J186" s="279">
        <v>186.26666666666665</v>
      </c>
      <c r="K186" s="277">
        <v>181.5</v>
      </c>
      <c r="L186" s="277">
        <v>177</v>
      </c>
      <c r="M186" s="277">
        <v>3.0151699999999999</v>
      </c>
    </row>
    <row r="187" spans="1:13">
      <c r="A187" s="268">
        <v>177</v>
      </c>
      <c r="B187" s="277" t="s">
        <v>105</v>
      </c>
      <c r="C187" s="278">
        <v>713.3</v>
      </c>
      <c r="D187" s="279">
        <v>704.11666666666667</v>
      </c>
      <c r="E187" s="279">
        <v>690.48333333333335</v>
      </c>
      <c r="F187" s="279">
        <v>667.66666666666663</v>
      </c>
      <c r="G187" s="279">
        <v>654.0333333333333</v>
      </c>
      <c r="H187" s="279">
        <v>726.93333333333339</v>
      </c>
      <c r="I187" s="279">
        <v>740.56666666666683</v>
      </c>
      <c r="J187" s="279">
        <v>763.38333333333344</v>
      </c>
      <c r="K187" s="277">
        <v>717.75</v>
      </c>
      <c r="L187" s="277">
        <v>681.3</v>
      </c>
      <c r="M187" s="277">
        <v>49.241129999999998</v>
      </c>
    </row>
    <row r="188" spans="1:13">
      <c r="A188" s="268">
        <v>178</v>
      </c>
      <c r="B188" s="277" t="s">
        <v>383</v>
      </c>
      <c r="C188" s="278">
        <v>77.650000000000006</v>
      </c>
      <c r="D188" s="279">
        <v>77.316666666666663</v>
      </c>
      <c r="E188" s="279">
        <v>76.333333333333329</v>
      </c>
      <c r="F188" s="279">
        <v>75.016666666666666</v>
      </c>
      <c r="G188" s="279">
        <v>74.033333333333331</v>
      </c>
      <c r="H188" s="279">
        <v>78.633333333333326</v>
      </c>
      <c r="I188" s="279">
        <v>79.616666666666674</v>
      </c>
      <c r="J188" s="279">
        <v>80.933333333333323</v>
      </c>
      <c r="K188" s="277">
        <v>78.3</v>
      </c>
      <c r="L188" s="277">
        <v>76</v>
      </c>
      <c r="M188" s="277">
        <v>3.7285499999999998</v>
      </c>
    </row>
    <row r="189" spans="1:13">
      <c r="A189" s="268">
        <v>179</v>
      </c>
      <c r="B189" s="277" t="s">
        <v>384</v>
      </c>
      <c r="C189" s="278">
        <v>527.65</v>
      </c>
      <c r="D189" s="279">
        <v>530.35</v>
      </c>
      <c r="E189" s="279">
        <v>518.35</v>
      </c>
      <c r="F189" s="279">
        <v>509.04999999999995</v>
      </c>
      <c r="G189" s="279">
        <v>497.04999999999995</v>
      </c>
      <c r="H189" s="279">
        <v>539.65000000000009</v>
      </c>
      <c r="I189" s="279">
        <v>551.65000000000009</v>
      </c>
      <c r="J189" s="279">
        <v>560.95000000000016</v>
      </c>
      <c r="K189" s="277">
        <v>542.35</v>
      </c>
      <c r="L189" s="277">
        <v>521.04999999999995</v>
      </c>
      <c r="M189" s="277">
        <v>0.10143000000000001</v>
      </c>
    </row>
    <row r="190" spans="1:13">
      <c r="A190" s="268">
        <v>180</v>
      </c>
      <c r="B190" s="277" t="s">
        <v>1440</v>
      </c>
      <c r="C190" s="278">
        <v>185.85</v>
      </c>
      <c r="D190" s="279">
        <v>185.78333333333333</v>
      </c>
      <c r="E190" s="279">
        <v>183.66666666666666</v>
      </c>
      <c r="F190" s="279">
        <v>181.48333333333332</v>
      </c>
      <c r="G190" s="279">
        <v>179.36666666666665</v>
      </c>
      <c r="H190" s="279">
        <v>187.96666666666667</v>
      </c>
      <c r="I190" s="279">
        <v>190.08333333333334</v>
      </c>
      <c r="J190" s="279">
        <v>192.26666666666668</v>
      </c>
      <c r="K190" s="277">
        <v>187.9</v>
      </c>
      <c r="L190" s="277">
        <v>183.6</v>
      </c>
      <c r="M190" s="277">
        <v>1.54606</v>
      </c>
    </row>
    <row r="191" spans="1:13">
      <c r="A191" s="268">
        <v>181</v>
      </c>
      <c r="B191" s="277" t="s">
        <v>390</v>
      </c>
      <c r="C191" s="278">
        <v>63.35</v>
      </c>
      <c r="D191" s="279">
        <v>63.383333333333333</v>
      </c>
      <c r="E191" s="279">
        <v>62.36666666666666</v>
      </c>
      <c r="F191" s="279">
        <v>61.383333333333326</v>
      </c>
      <c r="G191" s="279">
        <v>60.366666666666653</v>
      </c>
      <c r="H191" s="279">
        <v>64.366666666666674</v>
      </c>
      <c r="I191" s="279">
        <v>65.383333333333326</v>
      </c>
      <c r="J191" s="279">
        <v>66.366666666666674</v>
      </c>
      <c r="K191" s="277">
        <v>64.400000000000006</v>
      </c>
      <c r="L191" s="277">
        <v>62.4</v>
      </c>
      <c r="M191" s="277">
        <v>4.9289500000000004</v>
      </c>
    </row>
    <row r="192" spans="1:13">
      <c r="A192" s="268">
        <v>182</v>
      </c>
      <c r="B192" s="277" t="s">
        <v>250</v>
      </c>
      <c r="C192" s="278">
        <v>195.4</v>
      </c>
      <c r="D192" s="279">
        <v>196.75</v>
      </c>
      <c r="E192" s="279">
        <v>192.9</v>
      </c>
      <c r="F192" s="279">
        <v>190.4</v>
      </c>
      <c r="G192" s="279">
        <v>186.55</v>
      </c>
      <c r="H192" s="279">
        <v>199.25</v>
      </c>
      <c r="I192" s="279">
        <v>203.10000000000002</v>
      </c>
      <c r="J192" s="279">
        <v>205.6</v>
      </c>
      <c r="K192" s="277">
        <v>200.6</v>
      </c>
      <c r="L192" s="277">
        <v>194.25</v>
      </c>
      <c r="M192" s="277">
        <v>8.3156599999999994</v>
      </c>
    </row>
    <row r="193" spans="1:13">
      <c r="A193" s="268">
        <v>183</v>
      </c>
      <c r="B193" s="277" t="s">
        <v>385</v>
      </c>
      <c r="C193" s="278">
        <v>340.5</v>
      </c>
      <c r="D193" s="279">
        <v>340.43333333333334</v>
      </c>
      <c r="E193" s="279">
        <v>336.06666666666666</v>
      </c>
      <c r="F193" s="279">
        <v>331.63333333333333</v>
      </c>
      <c r="G193" s="279">
        <v>327.26666666666665</v>
      </c>
      <c r="H193" s="279">
        <v>344.86666666666667</v>
      </c>
      <c r="I193" s="279">
        <v>349.23333333333335</v>
      </c>
      <c r="J193" s="279">
        <v>353.66666666666669</v>
      </c>
      <c r="K193" s="277">
        <v>344.8</v>
      </c>
      <c r="L193" s="277">
        <v>336</v>
      </c>
      <c r="M193" s="277">
        <v>0.66539999999999999</v>
      </c>
    </row>
    <row r="194" spans="1:13">
      <c r="A194" s="268">
        <v>184</v>
      </c>
      <c r="B194" s="277" t="s">
        <v>386</v>
      </c>
      <c r="C194" s="278">
        <v>293.60000000000002</v>
      </c>
      <c r="D194" s="279">
        <v>293.61666666666667</v>
      </c>
      <c r="E194" s="279">
        <v>290.23333333333335</v>
      </c>
      <c r="F194" s="279">
        <v>286.86666666666667</v>
      </c>
      <c r="G194" s="279">
        <v>283.48333333333335</v>
      </c>
      <c r="H194" s="279">
        <v>296.98333333333335</v>
      </c>
      <c r="I194" s="279">
        <v>300.36666666666667</v>
      </c>
      <c r="J194" s="279">
        <v>303.73333333333335</v>
      </c>
      <c r="K194" s="277">
        <v>297</v>
      </c>
      <c r="L194" s="277">
        <v>290.25</v>
      </c>
      <c r="M194" s="277">
        <v>3.2577600000000002</v>
      </c>
    </row>
    <row r="195" spans="1:13">
      <c r="A195" s="268">
        <v>185</v>
      </c>
      <c r="B195" s="277" t="s">
        <v>391</v>
      </c>
      <c r="C195" s="278">
        <v>617.79999999999995</v>
      </c>
      <c r="D195" s="279">
        <v>625.06666666666661</v>
      </c>
      <c r="E195" s="279">
        <v>604.13333333333321</v>
      </c>
      <c r="F195" s="279">
        <v>590.46666666666658</v>
      </c>
      <c r="G195" s="279">
        <v>569.53333333333319</v>
      </c>
      <c r="H195" s="279">
        <v>638.73333333333323</v>
      </c>
      <c r="I195" s="279">
        <v>659.66666666666663</v>
      </c>
      <c r="J195" s="279">
        <v>673.33333333333326</v>
      </c>
      <c r="K195" s="277">
        <v>646</v>
      </c>
      <c r="L195" s="277">
        <v>611.4</v>
      </c>
      <c r="M195" s="277">
        <v>0.16259000000000001</v>
      </c>
    </row>
    <row r="196" spans="1:13">
      <c r="A196" s="268">
        <v>186</v>
      </c>
      <c r="B196" s="277" t="s">
        <v>399</v>
      </c>
      <c r="C196" s="278">
        <v>864.5</v>
      </c>
      <c r="D196" s="279">
        <v>863.26666666666677</v>
      </c>
      <c r="E196" s="279">
        <v>847.68333333333351</v>
      </c>
      <c r="F196" s="279">
        <v>830.86666666666679</v>
      </c>
      <c r="G196" s="279">
        <v>815.28333333333353</v>
      </c>
      <c r="H196" s="279">
        <v>880.08333333333348</v>
      </c>
      <c r="I196" s="279">
        <v>895.66666666666674</v>
      </c>
      <c r="J196" s="279">
        <v>912.48333333333346</v>
      </c>
      <c r="K196" s="277">
        <v>878.85</v>
      </c>
      <c r="L196" s="277">
        <v>846.45</v>
      </c>
      <c r="M196" s="277">
        <v>10.588200000000001</v>
      </c>
    </row>
    <row r="197" spans="1:13">
      <c r="A197" s="268">
        <v>187</v>
      </c>
      <c r="B197" s="277" t="s">
        <v>392</v>
      </c>
      <c r="C197" s="278">
        <v>33.450000000000003</v>
      </c>
      <c r="D197" s="279">
        <v>32.666666666666664</v>
      </c>
      <c r="E197" s="279">
        <v>31.883333333333326</v>
      </c>
      <c r="F197" s="279">
        <v>30.316666666666663</v>
      </c>
      <c r="G197" s="279">
        <v>29.533333333333324</v>
      </c>
      <c r="H197" s="279">
        <v>34.233333333333327</v>
      </c>
      <c r="I197" s="279">
        <v>35.016666666666673</v>
      </c>
      <c r="J197" s="279">
        <v>36.583333333333329</v>
      </c>
      <c r="K197" s="277">
        <v>33.450000000000003</v>
      </c>
      <c r="L197" s="277">
        <v>31.1</v>
      </c>
      <c r="M197" s="277">
        <v>1.7028700000000001</v>
      </c>
    </row>
    <row r="198" spans="1:13">
      <c r="A198" s="268">
        <v>188</v>
      </c>
      <c r="B198" s="277" t="s">
        <v>393</v>
      </c>
      <c r="C198" s="278">
        <v>784.85</v>
      </c>
      <c r="D198" s="279">
        <v>791.91666666666663</v>
      </c>
      <c r="E198" s="279">
        <v>773.93333333333328</v>
      </c>
      <c r="F198" s="279">
        <v>763.01666666666665</v>
      </c>
      <c r="G198" s="279">
        <v>745.0333333333333</v>
      </c>
      <c r="H198" s="279">
        <v>802.83333333333326</v>
      </c>
      <c r="I198" s="279">
        <v>820.81666666666661</v>
      </c>
      <c r="J198" s="279">
        <v>831.73333333333323</v>
      </c>
      <c r="K198" s="277">
        <v>809.9</v>
      </c>
      <c r="L198" s="277">
        <v>781</v>
      </c>
      <c r="M198" s="277">
        <v>0.36921999999999999</v>
      </c>
    </row>
    <row r="199" spans="1:13">
      <c r="A199" s="268">
        <v>189</v>
      </c>
      <c r="B199" s="277" t="s">
        <v>106</v>
      </c>
      <c r="C199" s="278">
        <v>643.45000000000005</v>
      </c>
      <c r="D199" s="279">
        <v>642.63333333333333</v>
      </c>
      <c r="E199" s="279">
        <v>635.36666666666667</v>
      </c>
      <c r="F199" s="279">
        <v>627.2833333333333</v>
      </c>
      <c r="G199" s="279">
        <v>620.01666666666665</v>
      </c>
      <c r="H199" s="279">
        <v>650.7166666666667</v>
      </c>
      <c r="I199" s="279">
        <v>657.98333333333335</v>
      </c>
      <c r="J199" s="279">
        <v>666.06666666666672</v>
      </c>
      <c r="K199" s="277">
        <v>649.9</v>
      </c>
      <c r="L199" s="277">
        <v>634.54999999999995</v>
      </c>
      <c r="M199" s="277">
        <v>11.27488</v>
      </c>
    </row>
    <row r="200" spans="1:13">
      <c r="A200" s="268">
        <v>190</v>
      </c>
      <c r="B200" s="277" t="s">
        <v>108</v>
      </c>
      <c r="C200" s="278">
        <v>722.4</v>
      </c>
      <c r="D200" s="279">
        <v>721.71666666666658</v>
      </c>
      <c r="E200" s="279">
        <v>714.48333333333312</v>
      </c>
      <c r="F200" s="279">
        <v>706.56666666666649</v>
      </c>
      <c r="G200" s="279">
        <v>699.33333333333303</v>
      </c>
      <c r="H200" s="279">
        <v>729.63333333333321</v>
      </c>
      <c r="I200" s="279">
        <v>736.86666666666656</v>
      </c>
      <c r="J200" s="279">
        <v>744.7833333333333</v>
      </c>
      <c r="K200" s="277">
        <v>728.95</v>
      </c>
      <c r="L200" s="277">
        <v>713.8</v>
      </c>
      <c r="M200" s="277">
        <v>33.663589999999999</v>
      </c>
    </row>
    <row r="201" spans="1:13">
      <c r="A201" s="268">
        <v>191</v>
      </c>
      <c r="B201" s="277" t="s">
        <v>109</v>
      </c>
      <c r="C201" s="278">
        <v>1777.45</v>
      </c>
      <c r="D201" s="279">
        <v>1776.8</v>
      </c>
      <c r="E201" s="279">
        <v>1760.6499999999999</v>
      </c>
      <c r="F201" s="279">
        <v>1743.85</v>
      </c>
      <c r="G201" s="279">
        <v>1727.6999999999998</v>
      </c>
      <c r="H201" s="279">
        <v>1793.6</v>
      </c>
      <c r="I201" s="279">
        <v>1809.75</v>
      </c>
      <c r="J201" s="279">
        <v>1826.55</v>
      </c>
      <c r="K201" s="277">
        <v>1792.95</v>
      </c>
      <c r="L201" s="277">
        <v>1760</v>
      </c>
      <c r="M201" s="277">
        <v>32.456299999999999</v>
      </c>
    </row>
    <row r="202" spans="1:13">
      <c r="A202" s="268">
        <v>192</v>
      </c>
      <c r="B202" s="277" t="s">
        <v>252</v>
      </c>
      <c r="C202" s="278">
        <v>2399.35</v>
      </c>
      <c r="D202" s="279">
        <v>2398.0499999999997</v>
      </c>
      <c r="E202" s="279">
        <v>2381.2999999999993</v>
      </c>
      <c r="F202" s="279">
        <v>2363.2499999999995</v>
      </c>
      <c r="G202" s="279">
        <v>2346.4999999999991</v>
      </c>
      <c r="H202" s="279">
        <v>2416.0999999999995</v>
      </c>
      <c r="I202" s="279">
        <v>2432.8500000000004</v>
      </c>
      <c r="J202" s="279">
        <v>2450.8999999999996</v>
      </c>
      <c r="K202" s="277">
        <v>2414.8000000000002</v>
      </c>
      <c r="L202" s="277">
        <v>2380</v>
      </c>
      <c r="M202" s="277">
        <v>2.52305</v>
      </c>
    </row>
    <row r="203" spans="1:13">
      <c r="A203" s="268">
        <v>193</v>
      </c>
      <c r="B203" s="277" t="s">
        <v>110</v>
      </c>
      <c r="C203" s="278">
        <v>1090.55</v>
      </c>
      <c r="D203" s="279">
        <v>1093.1333333333332</v>
      </c>
      <c r="E203" s="279">
        <v>1081.4166666666665</v>
      </c>
      <c r="F203" s="279">
        <v>1072.2833333333333</v>
      </c>
      <c r="G203" s="279">
        <v>1060.5666666666666</v>
      </c>
      <c r="H203" s="279">
        <v>1102.2666666666664</v>
      </c>
      <c r="I203" s="279">
        <v>1113.9833333333331</v>
      </c>
      <c r="J203" s="279">
        <v>1123.1166666666663</v>
      </c>
      <c r="K203" s="277">
        <v>1104.8499999999999</v>
      </c>
      <c r="L203" s="277">
        <v>1084</v>
      </c>
      <c r="M203" s="277">
        <v>75.942089999999993</v>
      </c>
    </row>
    <row r="204" spans="1:13">
      <c r="A204" s="268">
        <v>194</v>
      </c>
      <c r="B204" s="277" t="s">
        <v>253</v>
      </c>
      <c r="C204" s="278">
        <v>601.6</v>
      </c>
      <c r="D204" s="279">
        <v>597.33333333333337</v>
      </c>
      <c r="E204" s="279">
        <v>591.66666666666674</v>
      </c>
      <c r="F204" s="279">
        <v>581.73333333333335</v>
      </c>
      <c r="G204" s="279">
        <v>576.06666666666672</v>
      </c>
      <c r="H204" s="279">
        <v>607.26666666666677</v>
      </c>
      <c r="I204" s="279">
        <v>612.93333333333351</v>
      </c>
      <c r="J204" s="279">
        <v>622.86666666666679</v>
      </c>
      <c r="K204" s="277">
        <v>603</v>
      </c>
      <c r="L204" s="277">
        <v>587.4</v>
      </c>
      <c r="M204" s="277">
        <v>37.923909999999999</v>
      </c>
    </row>
    <row r="205" spans="1:13">
      <c r="A205" s="268">
        <v>195</v>
      </c>
      <c r="B205" s="277" t="s">
        <v>251</v>
      </c>
      <c r="C205" s="278">
        <v>750.4</v>
      </c>
      <c r="D205" s="279">
        <v>755.06666666666661</v>
      </c>
      <c r="E205" s="279">
        <v>738.13333333333321</v>
      </c>
      <c r="F205" s="279">
        <v>725.86666666666656</v>
      </c>
      <c r="G205" s="279">
        <v>708.93333333333317</v>
      </c>
      <c r="H205" s="279">
        <v>767.33333333333326</v>
      </c>
      <c r="I205" s="279">
        <v>784.26666666666665</v>
      </c>
      <c r="J205" s="279">
        <v>796.5333333333333</v>
      </c>
      <c r="K205" s="277">
        <v>772</v>
      </c>
      <c r="L205" s="277">
        <v>742.8</v>
      </c>
      <c r="M205" s="277">
        <v>3.7705899999999999</v>
      </c>
    </row>
    <row r="206" spans="1:13">
      <c r="A206" s="268">
        <v>196</v>
      </c>
      <c r="B206" s="277" t="s">
        <v>394</v>
      </c>
      <c r="C206" s="278">
        <v>181.8</v>
      </c>
      <c r="D206" s="279">
        <v>182.81666666666669</v>
      </c>
      <c r="E206" s="279">
        <v>179.18333333333339</v>
      </c>
      <c r="F206" s="279">
        <v>176.56666666666669</v>
      </c>
      <c r="G206" s="279">
        <v>172.93333333333339</v>
      </c>
      <c r="H206" s="279">
        <v>185.43333333333339</v>
      </c>
      <c r="I206" s="279">
        <v>189.06666666666666</v>
      </c>
      <c r="J206" s="279">
        <v>191.68333333333339</v>
      </c>
      <c r="K206" s="277">
        <v>186.45</v>
      </c>
      <c r="L206" s="277">
        <v>180.2</v>
      </c>
      <c r="M206" s="277">
        <v>6.9006600000000002</v>
      </c>
    </row>
    <row r="207" spans="1:13">
      <c r="A207" s="268">
        <v>197</v>
      </c>
      <c r="B207" s="277" t="s">
        <v>395</v>
      </c>
      <c r="C207" s="278">
        <v>341</v>
      </c>
      <c r="D207" s="279">
        <v>342.5</v>
      </c>
      <c r="E207" s="279">
        <v>336</v>
      </c>
      <c r="F207" s="279">
        <v>331</v>
      </c>
      <c r="G207" s="279">
        <v>324.5</v>
      </c>
      <c r="H207" s="279">
        <v>347.5</v>
      </c>
      <c r="I207" s="279">
        <v>354</v>
      </c>
      <c r="J207" s="279">
        <v>359</v>
      </c>
      <c r="K207" s="277">
        <v>349</v>
      </c>
      <c r="L207" s="277">
        <v>337.5</v>
      </c>
      <c r="M207" s="277">
        <v>0.30880000000000002</v>
      </c>
    </row>
    <row r="208" spans="1:13">
      <c r="A208" s="268">
        <v>198</v>
      </c>
      <c r="B208" s="277" t="s">
        <v>111</v>
      </c>
      <c r="C208" s="278">
        <v>2948.75</v>
      </c>
      <c r="D208" s="279">
        <v>2931.4666666666667</v>
      </c>
      <c r="E208" s="279">
        <v>2905.5333333333333</v>
      </c>
      <c r="F208" s="279">
        <v>2862.3166666666666</v>
      </c>
      <c r="G208" s="279">
        <v>2836.3833333333332</v>
      </c>
      <c r="H208" s="279">
        <v>2974.6833333333334</v>
      </c>
      <c r="I208" s="279">
        <v>3000.6166666666668</v>
      </c>
      <c r="J208" s="279">
        <v>3043.8333333333335</v>
      </c>
      <c r="K208" s="277">
        <v>2957.4</v>
      </c>
      <c r="L208" s="277">
        <v>2888.25</v>
      </c>
      <c r="M208" s="277">
        <v>16.295940000000002</v>
      </c>
    </row>
    <row r="209" spans="1:13">
      <c r="A209" s="268">
        <v>199</v>
      </c>
      <c r="B209" s="277" t="s">
        <v>112</v>
      </c>
      <c r="C209" s="278">
        <v>423.85</v>
      </c>
      <c r="D209" s="279">
        <v>424.31666666666666</v>
      </c>
      <c r="E209" s="279">
        <v>415.63333333333333</v>
      </c>
      <c r="F209" s="279">
        <v>407.41666666666669</v>
      </c>
      <c r="G209" s="279">
        <v>398.73333333333335</v>
      </c>
      <c r="H209" s="279">
        <v>432.5333333333333</v>
      </c>
      <c r="I209" s="279">
        <v>441.21666666666658</v>
      </c>
      <c r="J209" s="279">
        <v>449.43333333333328</v>
      </c>
      <c r="K209" s="277">
        <v>433</v>
      </c>
      <c r="L209" s="277">
        <v>416.1</v>
      </c>
      <c r="M209" s="277">
        <v>31.32883</v>
      </c>
    </row>
    <row r="210" spans="1:13">
      <c r="A210" s="268">
        <v>200</v>
      </c>
      <c r="B210" s="277" t="s">
        <v>396</v>
      </c>
      <c r="C210" s="278">
        <v>15.95</v>
      </c>
      <c r="D210" s="279">
        <v>16.133333333333333</v>
      </c>
      <c r="E210" s="279">
        <v>15.716666666666665</v>
      </c>
      <c r="F210" s="279">
        <v>15.483333333333333</v>
      </c>
      <c r="G210" s="279">
        <v>15.066666666666665</v>
      </c>
      <c r="H210" s="279">
        <v>16.366666666666667</v>
      </c>
      <c r="I210" s="279">
        <v>16.783333333333339</v>
      </c>
      <c r="J210" s="279">
        <v>17.016666666666666</v>
      </c>
      <c r="K210" s="277">
        <v>16.55</v>
      </c>
      <c r="L210" s="277">
        <v>15.9</v>
      </c>
      <c r="M210" s="277">
        <v>17.466149999999999</v>
      </c>
    </row>
    <row r="211" spans="1:13">
      <c r="A211" s="268">
        <v>201</v>
      </c>
      <c r="B211" s="277" t="s">
        <v>398</v>
      </c>
      <c r="C211" s="278">
        <v>76</v>
      </c>
      <c r="D211" s="279">
        <v>76.633333333333326</v>
      </c>
      <c r="E211" s="279">
        <v>74.916666666666657</v>
      </c>
      <c r="F211" s="279">
        <v>73.833333333333329</v>
      </c>
      <c r="G211" s="279">
        <v>72.11666666666666</v>
      </c>
      <c r="H211" s="279">
        <v>77.716666666666654</v>
      </c>
      <c r="I211" s="279">
        <v>79.433333333333323</v>
      </c>
      <c r="J211" s="279">
        <v>80.516666666666652</v>
      </c>
      <c r="K211" s="277">
        <v>78.349999999999994</v>
      </c>
      <c r="L211" s="277">
        <v>75.55</v>
      </c>
      <c r="M211" s="277">
        <v>2.00827</v>
      </c>
    </row>
    <row r="212" spans="1:13">
      <c r="A212" s="268">
        <v>202</v>
      </c>
      <c r="B212" s="277" t="s">
        <v>114</v>
      </c>
      <c r="C212" s="278">
        <v>176.65</v>
      </c>
      <c r="D212" s="279">
        <v>178.43333333333337</v>
      </c>
      <c r="E212" s="279">
        <v>171.56666666666672</v>
      </c>
      <c r="F212" s="279">
        <v>166.48333333333335</v>
      </c>
      <c r="G212" s="279">
        <v>159.6166666666667</v>
      </c>
      <c r="H212" s="279">
        <v>183.51666666666674</v>
      </c>
      <c r="I212" s="279">
        <v>190.38333333333335</v>
      </c>
      <c r="J212" s="279">
        <v>195.46666666666675</v>
      </c>
      <c r="K212" s="277">
        <v>185.3</v>
      </c>
      <c r="L212" s="277">
        <v>173.35</v>
      </c>
      <c r="M212" s="277">
        <v>191.55966000000001</v>
      </c>
    </row>
    <row r="213" spans="1:13">
      <c r="A213" s="268">
        <v>203</v>
      </c>
      <c r="B213" s="277" t="s">
        <v>400</v>
      </c>
      <c r="C213" s="278">
        <v>35.299999999999997</v>
      </c>
      <c r="D213" s="279">
        <v>35.349999999999994</v>
      </c>
      <c r="E213" s="279">
        <v>34.79999999999999</v>
      </c>
      <c r="F213" s="279">
        <v>34.299999999999997</v>
      </c>
      <c r="G213" s="279">
        <v>33.749999999999993</v>
      </c>
      <c r="H213" s="279">
        <v>35.849999999999987</v>
      </c>
      <c r="I213" s="279">
        <v>36.4</v>
      </c>
      <c r="J213" s="279">
        <v>36.899999999999984</v>
      </c>
      <c r="K213" s="277">
        <v>35.9</v>
      </c>
      <c r="L213" s="277">
        <v>34.85</v>
      </c>
      <c r="M213" s="277">
        <v>4.5296099999999999</v>
      </c>
    </row>
    <row r="214" spans="1:13">
      <c r="A214" s="268">
        <v>204</v>
      </c>
      <c r="B214" s="277" t="s">
        <v>115</v>
      </c>
      <c r="C214" s="278">
        <v>201.2</v>
      </c>
      <c r="D214" s="279">
        <v>199.29999999999998</v>
      </c>
      <c r="E214" s="279">
        <v>196.39999999999998</v>
      </c>
      <c r="F214" s="279">
        <v>191.6</v>
      </c>
      <c r="G214" s="279">
        <v>188.7</v>
      </c>
      <c r="H214" s="279">
        <v>204.09999999999997</v>
      </c>
      <c r="I214" s="279">
        <v>207</v>
      </c>
      <c r="J214" s="279">
        <v>211.79999999999995</v>
      </c>
      <c r="K214" s="277">
        <v>202.2</v>
      </c>
      <c r="L214" s="277">
        <v>194.5</v>
      </c>
      <c r="M214" s="277">
        <v>104.39765</v>
      </c>
    </row>
    <row r="215" spans="1:13">
      <c r="A215" s="268">
        <v>205</v>
      </c>
      <c r="B215" s="277" t="s">
        <v>116</v>
      </c>
      <c r="C215" s="278">
        <v>2133.9</v>
      </c>
      <c r="D215" s="279">
        <v>2131.9</v>
      </c>
      <c r="E215" s="279">
        <v>2120.2000000000003</v>
      </c>
      <c r="F215" s="279">
        <v>2106.5</v>
      </c>
      <c r="G215" s="279">
        <v>2094.8000000000002</v>
      </c>
      <c r="H215" s="279">
        <v>2145.6000000000004</v>
      </c>
      <c r="I215" s="279">
        <v>2157.3000000000002</v>
      </c>
      <c r="J215" s="279">
        <v>2171.0000000000005</v>
      </c>
      <c r="K215" s="277">
        <v>2143.6</v>
      </c>
      <c r="L215" s="277">
        <v>2118.1999999999998</v>
      </c>
      <c r="M215" s="277">
        <v>21.377939999999999</v>
      </c>
    </row>
    <row r="216" spans="1:13">
      <c r="A216" s="268">
        <v>206</v>
      </c>
      <c r="B216" s="277" t="s">
        <v>254</v>
      </c>
      <c r="C216" s="278">
        <v>221.25</v>
      </c>
      <c r="D216" s="279">
        <v>220.56666666666669</v>
      </c>
      <c r="E216" s="279">
        <v>218.68333333333339</v>
      </c>
      <c r="F216" s="279">
        <v>216.1166666666667</v>
      </c>
      <c r="G216" s="279">
        <v>214.23333333333341</v>
      </c>
      <c r="H216" s="279">
        <v>223.13333333333338</v>
      </c>
      <c r="I216" s="279">
        <v>225.01666666666665</v>
      </c>
      <c r="J216" s="279">
        <v>227.58333333333337</v>
      </c>
      <c r="K216" s="277">
        <v>222.45</v>
      </c>
      <c r="L216" s="277">
        <v>218</v>
      </c>
      <c r="M216" s="277">
        <v>7.1562400000000004</v>
      </c>
    </row>
    <row r="217" spans="1:13">
      <c r="A217" s="268">
        <v>207</v>
      </c>
      <c r="B217" s="277" t="s">
        <v>401</v>
      </c>
      <c r="C217" s="278">
        <v>32136.85</v>
      </c>
      <c r="D217" s="279">
        <v>32043.866666666669</v>
      </c>
      <c r="E217" s="279">
        <v>31421.533333333336</v>
      </c>
      <c r="F217" s="279">
        <v>30706.216666666667</v>
      </c>
      <c r="G217" s="279">
        <v>30083.883333333335</v>
      </c>
      <c r="H217" s="279">
        <v>32759.183333333338</v>
      </c>
      <c r="I217" s="279">
        <v>33381.516666666663</v>
      </c>
      <c r="J217" s="279">
        <v>34096.833333333343</v>
      </c>
      <c r="K217" s="277">
        <v>32666.2</v>
      </c>
      <c r="L217" s="277">
        <v>31328.55</v>
      </c>
      <c r="M217" s="277">
        <v>0.11437</v>
      </c>
    </row>
    <row r="218" spans="1:13">
      <c r="A218" s="268">
        <v>208</v>
      </c>
      <c r="B218" s="277" t="s">
        <v>397</v>
      </c>
      <c r="C218" s="278">
        <v>51</v>
      </c>
      <c r="D218" s="279">
        <v>51.1</v>
      </c>
      <c r="E218" s="279">
        <v>49.900000000000006</v>
      </c>
      <c r="F218" s="279">
        <v>48.800000000000004</v>
      </c>
      <c r="G218" s="279">
        <v>47.600000000000009</v>
      </c>
      <c r="H218" s="279">
        <v>52.2</v>
      </c>
      <c r="I218" s="279">
        <v>53.400000000000006</v>
      </c>
      <c r="J218" s="279">
        <v>54.5</v>
      </c>
      <c r="K218" s="277">
        <v>52.3</v>
      </c>
      <c r="L218" s="277">
        <v>50</v>
      </c>
      <c r="M218" s="277">
        <v>18.589739999999999</v>
      </c>
    </row>
    <row r="219" spans="1:13">
      <c r="A219" s="268">
        <v>209</v>
      </c>
      <c r="B219" s="277" t="s">
        <v>255</v>
      </c>
      <c r="C219" s="278">
        <v>35.1</v>
      </c>
      <c r="D219" s="279">
        <v>35.199999999999996</v>
      </c>
      <c r="E219" s="279">
        <v>34.649999999999991</v>
      </c>
      <c r="F219" s="279">
        <v>34.199999999999996</v>
      </c>
      <c r="G219" s="279">
        <v>33.649999999999991</v>
      </c>
      <c r="H219" s="279">
        <v>35.649999999999991</v>
      </c>
      <c r="I219" s="279">
        <v>36.199999999999989</v>
      </c>
      <c r="J219" s="279">
        <v>36.649999999999991</v>
      </c>
      <c r="K219" s="277">
        <v>35.75</v>
      </c>
      <c r="L219" s="277">
        <v>34.75</v>
      </c>
      <c r="M219" s="277">
        <v>19.470669999999998</v>
      </c>
    </row>
    <row r="220" spans="1:13">
      <c r="A220" s="268">
        <v>210</v>
      </c>
      <c r="B220" s="277" t="s">
        <v>415</v>
      </c>
      <c r="C220" s="278">
        <v>58.65</v>
      </c>
      <c r="D220" s="279">
        <v>59.4</v>
      </c>
      <c r="E220" s="279">
        <v>57.05</v>
      </c>
      <c r="F220" s="279">
        <v>55.449999999999996</v>
      </c>
      <c r="G220" s="279">
        <v>53.099999999999994</v>
      </c>
      <c r="H220" s="279">
        <v>61</v>
      </c>
      <c r="I220" s="279">
        <v>63.350000000000009</v>
      </c>
      <c r="J220" s="279">
        <v>64.95</v>
      </c>
      <c r="K220" s="277">
        <v>61.75</v>
      </c>
      <c r="L220" s="277">
        <v>57.8</v>
      </c>
      <c r="M220" s="277">
        <v>30.92155</v>
      </c>
    </row>
    <row r="221" spans="1:13">
      <c r="A221" s="268">
        <v>211</v>
      </c>
      <c r="B221" s="277" t="s">
        <v>117</v>
      </c>
      <c r="C221" s="278">
        <v>194.7</v>
      </c>
      <c r="D221" s="279">
        <v>197.4</v>
      </c>
      <c r="E221" s="279">
        <v>189.8</v>
      </c>
      <c r="F221" s="279">
        <v>184.9</v>
      </c>
      <c r="G221" s="279">
        <v>177.3</v>
      </c>
      <c r="H221" s="279">
        <v>202.3</v>
      </c>
      <c r="I221" s="279">
        <v>209.89999999999998</v>
      </c>
      <c r="J221" s="279">
        <v>214.8</v>
      </c>
      <c r="K221" s="277">
        <v>205</v>
      </c>
      <c r="L221" s="277">
        <v>192.5</v>
      </c>
      <c r="M221" s="277">
        <v>156.23543000000001</v>
      </c>
    </row>
    <row r="222" spans="1:13">
      <c r="A222" s="268">
        <v>212</v>
      </c>
      <c r="B222" s="277" t="s">
        <v>258</v>
      </c>
      <c r="C222" s="278">
        <v>221.35</v>
      </c>
      <c r="D222" s="279">
        <v>218.21666666666667</v>
      </c>
      <c r="E222" s="279">
        <v>206.53333333333333</v>
      </c>
      <c r="F222" s="279">
        <v>191.71666666666667</v>
      </c>
      <c r="G222" s="279">
        <v>180.03333333333333</v>
      </c>
      <c r="H222" s="279">
        <v>233.03333333333333</v>
      </c>
      <c r="I222" s="279">
        <v>244.71666666666667</v>
      </c>
      <c r="J222" s="279">
        <v>259.5333333333333</v>
      </c>
      <c r="K222" s="277">
        <v>229.9</v>
      </c>
      <c r="L222" s="277">
        <v>203.4</v>
      </c>
      <c r="M222" s="277">
        <v>34.771909999999998</v>
      </c>
    </row>
    <row r="223" spans="1:13">
      <c r="A223" s="268">
        <v>213</v>
      </c>
      <c r="B223" s="277" t="s">
        <v>118</v>
      </c>
      <c r="C223" s="278">
        <v>370.7</v>
      </c>
      <c r="D223" s="279">
        <v>370.38333333333338</v>
      </c>
      <c r="E223" s="279">
        <v>365.76666666666677</v>
      </c>
      <c r="F223" s="279">
        <v>360.83333333333337</v>
      </c>
      <c r="G223" s="279">
        <v>356.21666666666675</v>
      </c>
      <c r="H223" s="279">
        <v>375.31666666666678</v>
      </c>
      <c r="I223" s="279">
        <v>379.93333333333345</v>
      </c>
      <c r="J223" s="279">
        <v>384.86666666666679</v>
      </c>
      <c r="K223" s="277">
        <v>375</v>
      </c>
      <c r="L223" s="277">
        <v>365.45</v>
      </c>
      <c r="M223" s="277">
        <v>248.52405999999999</v>
      </c>
    </row>
    <row r="224" spans="1:13">
      <c r="A224" s="268">
        <v>214</v>
      </c>
      <c r="B224" s="277" t="s">
        <v>256</v>
      </c>
      <c r="C224" s="278">
        <v>1253.3</v>
      </c>
      <c r="D224" s="279">
        <v>1251.0833333333333</v>
      </c>
      <c r="E224" s="279">
        <v>1227.2166666666665</v>
      </c>
      <c r="F224" s="279">
        <v>1201.1333333333332</v>
      </c>
      <c r="G224" s="279">
        <v>1177.2666666666664</v>
      </c>
      <c r="H224" s="279">
        <v>1277.1666666666665</v>
      </c>
      <c r="I224" s="279">
        <v>1301.0333333333333</v>
      </c>
      <c r="J224" s="279">
        <v>1327.1166666666666</v>
      </c>
      <c r="K224" s="277">
        <v>1274.95</v>
      </c>
      <c r="L224" s="277">
        <v>1225</v>
      </c>
      <c r="M224" s="277">
        <v>3.0562999999999998</v>
      </c>
    </row>
    <row r="225" spans="1:13">
      <c r="A225" s="268">
        <v>215</v>
      </c>
      <c r="B225" s="277" t="s">
        <v>119</v>
      </c>
      <c r="C225" s="278">
        <v>447.15</v>
      </c>
      <c r="D225" s="279">
        <v>444.06666666666666</v>
      </c>
      <c r="E225" s="279">
        <v>438.13333333333333</v>
      </c>
      <c r="F225" s="279">
        <v>429.11666666666667</v>
      </c>
      <c r="G225" s="279">
        <v>423.18333333333334</v>
      </c>
      <c r="H225" s="279">
        <v>453.08333333333331</v>
      </c>
      <c r="I225" s="279">
        <v>459.01666666666659</v>
      </c>
      <c r="J225" s="279">
        <v>468.0333333333333</v>
      </c>
      <c r="K225" s="277">
        <v>450</v>
      </c>
      <c r="L225" s="277">
        <v>435.05</v>
      </c>
      <c r="M225" s="277">
        <v>22.057189999999999</v>
      </c>
    </row>
    <row r="226" spans="1:13">
      <c r="A226" s="268">
        <v>216</v>
      </c>
      <c r="B226" s="277" t="s">
        <v>403</v>
      </c>
      <c r="C226" s="278">
        <v>2725.85</v>
      </c>
      <c r="D226" s="279">
        <v>2765.2833333333333</v>
      </c>
      <c r="E226" s="279">
        <v>2680.5666666666666</v>
      </c>
      <c r="F226" s="279">
        <v>2635.2833333333333</v>
      </c>
      <c r="G226" s="279">
        <v>2550.5666666666666</v>
      </c>
      <c r="H226" s="279">
        <v>2810.5666666666666</v>
      </c>
      <c r="I226" s="279">
        <v>2895.2833333333328</v>
      </c>
      <c r="J226" s="279">
        <v>2940.5666666666666</v>
      </c>
      <c r="K226" s="277">
        <v>2850</v>
      </c>
      <c r="L226" s="277">
        <v>2720</v>
      </c>
      <c r="M226" s="277">
        <v>1.376E-2</v>
      </c>
    </row>
    <row r="227" spans="1:13">
      <c r="A227" s="268">
        <v>217</v>
      </c>
      <c r="B227" s="277" t="s">
        <v>257</v>
      </c>
      <c r="C227" s="278">
        <v>37.85</v>
      </c>
      <c r="D227" s="279">
        <v>37.833333333333336</v>
      </c>
      <c r="E227" s="279">
        <v>37.216666666666669</v>
      </c>
      <c r="F227" s="279">
        <v>36.583333333333336</v>
      </c>
      <c r="G227" s="279">
        <v>35.966666666666669</v>
      </c>
      <c r="H227" s="279">
        <v>38.466666666666669</v>
      </c>
      <c r="I227" s="279">
        <v>39.083333333333329</v>
      </c>
      <c r="J227" s="279">
        <v>39.716666666666669</v>
      </c>
      <c r="K227" s="277">
        <v>38.450000000000003</v>
      </c>
      <c r="L227" s="277">
        <v>37.200000000000003</v>
      </c>
      <c r="M227" s="277">
        <v>11.278169999999999</v>
      </c>
    </row>
    <row r="228" spans="1:13">
      <c r="A228" s="268">
        <v>218</v>
      </c>
      <c r="B228" s="277" t="s">
        <v>120</v>
      </c>
      <c r="C228" s="278">
        <v>11.4</v>
      </c>
      <c r="D228" s="279">
        <v>11.316666666666668</v>
      </c>
      <c r="E228" s="279">
        <v>11.083333333333336</v>
      </c>
      <c r="F228" s="279">
        <v>10.766666666666667</v>
      </c>
      <c r="G228" s="279">
        <v>10.533333333333335</v>
      </c>
      <c r="H228" s="279">
        <v>11.633333333333336</v>
      </c>
      <c r="I228" s="279">
        <v>11.866666666666667</v>
      </c>
      <c r="J228" s="279">
        <v>12.183333333333337</v>
      </c>
      <c r="K228" s="277">
        <v>11.55</v>
      </c>
      <c r="L228" s="277">
        <v>11</v>
      </c>
      <c r="M228" s="277">
        <v>3583.7064500000001</v>
      </c>
    </row>
    <row r="229" spans="1:13">
      <c r="A229" s="268">
        <v>219</v>
      </c>
      <c r="B229" s="277" t="s">
        <v>404</v>
      </c>
      <c r="C229" s="278">
        <v>28.3</v>
      </c>
      <c r="D229" s="279">
        <v>28.3</v>
      </c>
      <c r="E229" s="279">
        <v>27.700000000000003</v>
      </c>
      <c r="F229" s="279">
        <v>27.1</v>
      </c>
      <c r="G229" s="279">
        <v>26.500000000000004</v>
      </c>
      <c r="H229" s="279">
        <v>28.900000000000002</v>
      </c>
      <c r="I229" s="279">
        <v>29.500000000000004</v>
      </c>
      <c r="J229" s="279">
        <v>30.1</v>
      </c>
      <c r="K229" s="277">
        <v>28.9</v>
      </c>
      <c r="L229" s="277">
        <v>27.7</v>
      </c>
      <c r="M229" s="277">
        <v>28.21217</v>
      </c>
    </row>
    <row r="230" spans="1:13">
      <c r="A230" s="268">
        <v>220</v>
      </c>
      <c r="B230" s="277" t="s">
        <v>121</v>
      </c>
      <c r="C230" s="278">
        <v>30.65</v>
      </c>
      <c r="D230" s="279">
        <v>30.416666666666668</v>
      </c>
      <c r="E230" s="279">
        <v>29.933333333333337</v>
      </c>
      <c r="F230" s="279">
        <v>29.216666666666669</v>
      </c>
      <c r="G230" s="279">
        <v>28.733333333333338</v>
      </c>
      <c r="H230" s="279">
        <v>31.133333333333336</v>
      </c>
      <c r="I230" s="279">
        <v>31.616666666666664</v>
      </c>
      <c r="J230" s="279">
        <v>32.333333333333336</v>
      </c>
      <c r="K230" s="277">
        <v>30.9</v>
      </c>
      <c r="L230" s="277">
        <v>29.7</v>
      </c>
      <c r="M230" s="277">
        <v>310.41627</v>
      </c>
    </row>
    <row r="231" spans="1:13">
      <c r="A231" s="268">
        <v>221</v>
      </c>
      <c r="B231" s="277" t="s">
        <v>416</v>
      </c>
      <c r="C231" s="278">
        <v>192.5</v>
      </c>
      <c r="D231" s="279">
        <v>191.81666666666669</v>
      </c>
      <c r="E231" s="279">
        <v>188.18333333333339</v>
      </c>
      <c r="F231" s="279">
        <v>183.8666666666667</v>
      </c>
      <c r="G231" s="279">
        <v>180.23333333333341</v>
      </c>
      <c r="H231" s="279">
        <v>196.13333333333338</v>
      </c>
      <c r="I231" s="279">
        <v>199.76666666666665</v>
      </c>
      <c r="J231" s="279">
        <v>204.08333333333337</v>
      </c>
      <c r="K231" s="277">
        <v>195.45</v>
      </c>
      <c r="L231" s="277">
        <v>187.5</v>
      </c>
      <c r="M231" s="277">
        <v>18.146640000000001</v>
      </c>
    </row>
    <row r="232" spans="1:13">
      <c r="A232" s="268">
        <v>222</v>
      </c>
      <c r="B232" s="277" t="s">
        <v>405</v>
      </c>
      <c r="C232" s="278">
        <v>551.25</v>
      </c>
      <c r="D232" s="279">
        <v>547.4</v>
      </c>
      <c r="E232" s="279">
        <v>529.34999999999991</v>
      </c>
      <c r="F232" s="279">
        <v>507.44999999999993</v>
      </c>
      <c r="G232" s="279">
        <v>489.39999999999986</v>
      </c>
      <c r="H232" s="279">
        <v>569.29999999999995</v>
      </c>
      <c r="I232" s="279">
        <v>587.34999999999991</v>
      </c>
      <c r="J232" s="279">
        <v>609.25</v>
      </c>
      <c r="K232" s="277">
        <v>565.45000000000005</v>
      </c>
      <c r="L232" s="277">
        <v>525.5</v>
      </c>
      <c r="M232" s="277">
        <v>1.3054300000000001</v>
      </c>
    </row>
    <row r="233" spans="1:13">
      <c r="A233" s="268">
        <v>223</v>
      </c>
      <c r="B233" s="277" t="s">
        <v>406</v>
      </c>
      <c r="C233" s="278">
        <v>6.85</v>
      </c>
      <c r="D233" s="279">
        <v>6.916666666666667</v>
      </c>
      <c r="E233" s="279">
        <v>6.7333333333333343</v>
      </c>
      <c r="F233" s="279">
        <v>6.6166666666666671</v>
      </c>
      <c r="G233" s="279">
        <v>6.4333333333333345</v>
      </c>
      <c r="H233" s="279">
        <v>7.0333333333333341</v>
      </c>
      <c r="I233" s="279">
        <v>7.2166666666666659</v>
      </c>
      <c r="J233" s="279">
        <v>7.3333333333333339</v>
      </c>
      <c r="K233" s="277">
        <v>7.1</v>
      </c>
      <c r="L233" s="277">
        <v>6.8</v>
      </c>
      <c r="M233" s="277">
        <v>19.53436</v>
      </c>
    </row>
    <row r="234" spans="1:13">
      <c r="A234" s="268">
        <v>224</v>
      </c>
      <c r="B234" s="277" t="s">
        <v>122</v>
      </c>
      <c r="C234" s="278">
        <v>388.3</v>
      </c>
      <c r="D234" s="279">
        <v>390.3</v>
      </c>
      <c r="E234" s="279">
        <v>381.6</v>
      </c>
      <c r="F234" s="279">
        <v>374.90000000000003</v>
      </c>
      <c r="G234" s="279">
        <v>366.20000000000005</v>
      </c>
      <c r="H234" s="279">
        <v>397</v>
      </c>
      <c r="I234" s="279">
        <v>405.69999999999993</v>
      </c>
      <c r="J234" s="279">
        <v>412.4</v>
      </c>
      <c r="K234" s="277">
        <v>399</v>
      </c>
      <c r="L234" s="277">
        <v>383.6</v>
      </c>
      <c r="M234" s="277">
        <v>22.875229999999998</v>
      </c>
    </row>
    <row r="235" spans="1:13">
      <c r="A235" s="268">
        <v>225</v>
      </c>
      <c r="B235" s="277" t="s">
        <v>407</v>
      </c>
      <c r="C235" s="278">
        <v>86.4</v>
      </c>
      <c r="D235" s="279">
        <v>86.466666666666654</v>
      </c>
      <c r="E235" s="279">
        <v>82.433333333333309</v>
      </c>
      <c r="F235" s="279">
        <v>78.466666666666654</v>
      </c>
      <c r="G235" s="279">
        <v>74.433333333333309</v>
      </c>
      <c r="H235" s="279">
        <v>90.433333333333309</v>
      </c>
      <c r="I235" s="279">
        <v>94.46666666666664</v>
      </c>
      <c r="J235" s="279">
        <v>98.433333333333309</v>
      </c>
      <c r="K235" s="277">
        <v>90.5</v>
      </c>
      <c r="L235" s="277">
        <v>82.5</v>
      </c>
      <c r="M235" s="277">
        <v>11.558</v>
      </c>
    </row>
    <row r="236" spans="1:13">
      <c r="A236" s="268">
        <v>226</v>
      </c>
      <c r="B236" s="277" t="s">
        <v>1604</v>
      </c>
      <c r="C236" s="278">
        <v>976.3</v>
      </c>
      <c r="D236" s="279">
        <v>982.75</v>
      </c>
      <c r="E236" s="279">
        <v>968.55</v>
      </c>
      <c r="F236" s="279">
        <v>960.8</v>
      </c>
      <c r="G236" s="279">
        <v>946.59999999999991</v>
      </c>
      <c r="H236" s="279">
        <v>990.5</v>
      </c>
      <c r="I236" s="279">
        <v>1004.7</v>
      </c>
      <c r="J236" s="279">
        <v>1012.45</v>
      </c>
      <c r="K236" s="277">
        <v>996.95</v>
      </c>
      <c r="L236" s="277">
        <v>975</v>
      </c>
      <c r="M236" s="277">
        <v>1.03243</v>
      </c>
    </row>
    <row r="237" spans="1:13">
      <c r="A237" s="268">
        <v>227</v>
      </c>
      <c r="B237" s="277" t="s">
        <v>260</v>
      </c>
      <c r="C237" s="278">
        <v>99.35</v>
      </c>
      <c r="D237" s="279">
        <v>99.5</v>
      </c>
      <c r="E237" s="279">
        <v>98</v>
      </c>
      <c r="F237" s="279">
        <v>96.65</v>
      </c>
      <c r="G237" s="279">
        <v>95.15</v>
      </c>
      <c r="H237" s="279">
        <v>100.85</v>
      </c>
      <c r="I237" s="279">
        <v>102.35</v>
      </c>
      <c r="J237" s="279">
        <v>103.69999999999999</v>
      </c>
      <c r="K237" s="277">
        <v>101</v>
      </c>
      <c r="L237" s="277">
        <v>98.15</v>
      </c>
      <c r="M237" s="277">
        <v>13.76688</v>
      </c>
    </row>
    <row r="238" spans="1:13">
      <c r="A238" s="268">
        <v>228</v>
      </c>
      <c r="B238" s="277" t="s">
        <v>412</v>
      </c>
      <c r="C238" s="278">
        <v>116.8</v>
      </c>
      <c r="D238" s="279">
        <v>115.66666666666667</v>
      </c>
      <c r="E238" s="279">
        <v>111.98333333333335</v>
      </c>
      <c r="F238" s="279">
        <v>107.16666666666667</v>
      </c>
      <c r="G238" s="279">
        <v>103.48333333333335</v>
      </c>
      <c r="H238" s="279">
        <v>120.48333333333335</v>
      </c>
      <c r="I238" s="279">
        <v>124.16666666666666</v>
      </c>
      <c r="J238" s="279">
        <v>128.98333333333335</v>
      </c>
      <c r="K238" s="277">
        <v>119.35</v>
      </c>
      <c r="L238" s="277">
        <v>110.85</v>
      </c>
      <c r="M238" s="277">
        <v>19.737639999999999</v>
      </c>
    </row>
    <row r="239" spans="1:13">
      <c r="A239" s="268">
        <v>229</v>
      </c>
      <c r="B239" s="277" t="s">
        <v>1616</v>
      </c>
      <c r="C239" s="278">
        <v>4739.3999999999996</v>
      </c>
      <c r="D239" s="279">
        <v>4713.1333333333332</v>
      </c>
      <c r="E239" s="279">
        <v>4626.2666666666664</v>
      </c>
      <c r="F239" s="279">
        <v>4513.1333333333332</v>
      </c>
      <c r="G239" s="279">
        <v>4426.2666666666664</v>
      </c>
      <c r="H239" s="279">
        <v>4826.2666666666664</v>
      </c>
      <c r="I239" s="279">
        <v>4913.1333333333332</v>
      </c>
      <c r="J239" s="279">
        <v>5026.2666666666664</v>
      </c>
      <c r="K239" s="277">
        <v>4800</v>
      </c>
      <c r="L239" s="277">
        <v>4600</v>
      </c>
      <c r="M239" s="277">
        <v>1.6103700000000001</v>
      </c>
    </row>
    <row r="240" spans="1:13">
      <c r="A240" s="268">
        <v>230</v>
      </c>
      <c r="B240" s="277" t="s">
        <v>259</v>
      </c>
      <c r="C240" s="278">
        <v>61.4</v>
      </c>
      <c r="D240" s="279">
        <v>61.233333333333327</v>
      </c>
      <c r="E240" s="279">
        <v>60.266666666666652</v>
      </c>
      <c r="F240" s="279">
        <v>59.133333333333326</v>
      </c>
      <c r="G240" s="279">
        <v>58.16666666666665</v>
      </c>
      <c r="H240" s="279">
        <v>62.366666666666653</v>
      </c>
      <c r="I240" s="279">
        <v>63.333333333333336</v>
      </c>
      <c r="J240" s="279">
        <v>64.466666666666654</v>
      </c>
      <c r="K240" s="277">
        <v>62.2</v>
      </c>
      <c r="L240" s="277">
        <v>60.1</v>
      </c>
      <c r="M240" s="277">
        <v>11.4346</v>
      </c>
    </row>
    <row r="241" spans="1:13">
      <c r="A241" s="268">
        <v>231</v>
      </c>
      <c r="B241" s="277" t="s">
        <v>123</v>
      </c>
      <c r="C241" s="278">
        <v>1257.95</v>
      </c>
      <c r="D241" s="279">
        <v>1264.2666666666667</v>
      </c>
      <c r="E241" s="279">
        <v>1243.6833333333334</v>
      </c>
      <c r="F241" s="279">
        <v>1229.4166666666667</v>
      </c>
      <c r="G241" s="279">
        <v>1208.8333333333335</v>
      </c>
      <c r="H241" s="279">
        <v>1278.5333333333333</v>
      </c>
      <c r="I241" s="279">
        <v>1299.1166666666668</v>
      </c>
      <c r="J241" s="279">
        <v>1313.3833333333332</v>
      </c>
      <c r="K241" s="277">
        <v>1284.8499999999999</v>
      </c>
      <c r="L241" s="277">
        <v>1250</v>
      </c>
      <c r="M241" s="277">
        <v>18.113610000000001</v>
      </c>
    </row>
    <row r="242" spans="1:13">
      <c r="A242" s="268">
        <v>232</v>
      </c>
      <c r="B242" s="277" t="s">
        <v>1623</v>
      </c>
      <c r="C242" s="278">
        <v>220.1</v>
      </c>
      <c r="D242" s="279">
        <v>220.11666666666667</v>
      </c>
      <c r="E242" s="279">
        <v>217.23333333333335</v>
      </c>
      <c r="F242" s="279">
        <v>214.36666666666667</v>
      </c>
      <c r="G242" s="279">
        <v>211.48333333333335</v>
      </c>
      <c r="H242" s="279">
        <v>222.98333333333335</v>
      </c>
      <c r="I242" s="279">
        <v>225.86666666666667</v>
      </c>
      <c r="J242" s="279">
        <v>228.73333333333335</v>
      </c>
      <c r="K242" s="277">
        <v>223</v>
      </c>
      <c r="L242" s="277">
        <v>217.25</v>
      </c>
      <c r="M242" s="277">
        <v>0.69220999999999999</v>
      </c>
    </row>
    <row r="243" spans="1:13">
      <c r="A243" s="268">
        <v>233</v>
      </c>
      <c r="B243" s="277" t="s">
        <v>418</v>
      </c>
      <c r="C243" s="278">
        <v>260</v>
      </c>
      <c r="D243" s="279">
        <v>261.45</v>
      </c>
      <c r="E243" s="279">
        <v>255.75</v>
      </c>
      <c r="F243" s="279">
        <v>251.5</v>
      </c>
      <c r="G243" s="279">
        <v>245.8</v>
      </c>
      <c r="H243" s="279">
        <v>265.7</v>
      </c>
      <c r="I243" s="279">
        <v>271.39999999999992</v>
      </c>
      <c r="J243" s="279">
        <v>275.64999999999998</v>
      </c>
      <c r="K243" s="277">
        <v>267.14999999999998</v>
      </c>
      <c r="L243" s="277">
        <v>257.2</v>
      </c>
      <c r="M243" s="277">
        <v>0.1024</v>
      </c>
    </row>
    <row r="244" spans="1:13">
      <c r="A244" s="268">
        <v>234</v>
      </c>
      <c r="B244" s="277" t="s">
        <v>124</v>
      </c>
      <c r="C244" s="278">
        <v>620.45000000000005</v>
      </c>
      <c r="D244" s="279">
        <v>619.41666666666663</v>
      </c>
      <c r="E244" s="279">
        <v>611.0333333333333</v>
      </c>
      <c r="F244" s="279">
        <v>601.61666666666667</v>
      </c>
      <c r="G244" s="279">
        <v>593.23333333333335</v>
      </c>
      <c r="H244" s="279">
        <v>628.83333333333326</v>
      </c>
      <c r="I244" s="279">
        <v>637.2166666666667</v>
      </c>
      <c r="J244" s="279">
        <v>646.63333333333321</v>
      </c>
      <c r="K244" s="277">
        <v>627.79999999999995</v>
      </c>
      <c r="L244" s="277">
        <v>610</v>
      </c>
      <c r="M244" s="277">
        <v>159.25335999999999</v>
      </c>
    </row>
    <row r="245" spans="1:13">
      <c r="A245" s="268">
        <v>235</v>
      </c>
      <c r="B245" s="277" t="s">
        <v>419</v>
      </c>
      <c r="C245" s="278">
        <v>79.650000000000006</v>
      </c>
      <c r="D245" s="279">
        <v>79.583333333333329</v>
      </c>
      <c r="E245" s="279">
        <v>78.316666666666663</v>
      </c>
      <c r="F245" s="279">
        <v>76.983333333333334</v>
      </c>
      <c r="G245" s="279">
        <v>75.716666666666669</v>
      </c>
      <c r="H245" s="279">
        <v>80.916666666666657</v>
      </c>
      <c r="I245" s="279">
        <v>82.183333333333337</v>
      </c>
      <c r="J245" s="279">
        <v>83.516666666666652</v>
      </c>
      <c r="K245" s="277">
        <v>80.849999999999994</v>
      </c>
      <c r="L245" s="277">
        <v>78.25</v>
      </c>
      <c r="M245" s="277">
        <v>7.1980300000000002</v>
      </c>
    </row>
    <row r="246" spans="1:13">
      <c r="A246" s="268">
        <v>236</v>
      </c>
      <c r="B246" s="277" t="s">
        <v>125</v>
      </c>
      <c r="C246" s="278">
        <v>199.95</v>
      </c>
      <c r="D246" s="279">
        <v>203.95000000000002</v>
      </c>
      <c r="E246" s="279">
        <v>193.90000000000003</v>
      </c>
      <c r="F246" s="279">
        <v>187.85000000000002</v>
      </c>
      <c r="G246" s="279">
        <v>177.80000000000004</v>
      </c>
      <c r="H246" s="279">
        <v>210.00000000000003</v>
      </c>
      <c r="I246" s="279">
        <v>220.05000000000004</v>
      </c>
      <c r="J246" s="279">
        <v>226.10000000000002</v>
      </c>
      <c r="K246" s="277">
        <v>214</v>
      </c>
      <c r="L246" s="277">
        <v>197.9</v>
      </c>
      <c r="M246" s="277">
        <v>182.49232000000001</v>
      </c>
    </row>
    <row r="247" spans="1:13">
      <c r="A247" s="268">
        <v>237</v>
      </c>
      <c r="B247" s="277" t="s">
        <v>126</v>
      </c>
      <c r="C247" s="278">
        <v>940.05</v>
      </c>
      <c r="D247" s="279">
        <v>935.61666666666667</v>
      </c>
      <c r="E247" s="279">
        <v>929.23333333333335</v>
      </c>
      <c r="F247" s="279">
        <v>918.41666666666663</v>
      </c>
      <c r="G247" s="279">
        <v>912.0333333333333</v>
      </c>
      <c r="H247" s="279">
        <v>946.43333333333339</v>
      </c>
      <c r="I247" s="279">
        <v>952.81666666666683</v>
      </c>
      <c r="J247" s="279">
        <v>963.63333333333344</v>
      </c>
      <c r="K247" s="277">
        <v>942</v>
      </c>
      <c r="L247" s="277">
        <v>924.8</v>
      </c>
      <c r="M247" s="277">
        <v>51.720910000000003</v>
      </c>
    </row>
    <row r="248" spans="1:13">
      <c r="A248" s="268">
        <v>238</v>
      </c>
      <c r="B248" s="277" t="s">
        <v>1646</v>
      </c>
      <c r="C248" s="278">
        <v>619.75</v>
      </c>
      <c r="D248" s="279">
        <v>615.85</v>
      </c>
      <c r="E248" s="279">
        <v>608.20000000000005</v>
      </c>
      <c r="F248" s="279">
        <v>596.65</v>
      </c>
      <c r="G248" s="279">
        <v>589</v>
      </c>
      <c r="H248" s="279">
        <v>627.40000000000009</v>
      </c>
      <c r="I248" s="279">
        <v>635.04999999999995</v>
      </c>
      <c r="J248" s="279">
        <v>646.60000000000014</v>
      </c>
      <c r="K248" s="277">
        <v>623.5</v>
      </c>
      <c r="L248" s="277">
        <v>604.29999999999995</v>
      </c>
      <c r="M248" s="277">
        <v>8.2180000000000003E-2</v>
      </c>
    </row>
    <row r="249" spans="1:13">
      <c r="A249" s="268">
        <v>239</v>
      </c>
      <c r="B249" s="277" t="s">
        <v>420</v>
      </c>
      <c r="C249" s="278">
        <v>291.10000000000002</v>
      </c>
      <c r="D249" s="279">
        <v>289.75</v>
      </c>
      <c r="E249" s="279">
        <v>286.35000000000002</v>
      </c>
      <c r="F249" s="279">
        <v>281.60000000000002</v>
      </c>
      <c r="G249" s="279">
        <v>278.20000000000005</v>
      </c>
      <c r="H249" s="279">
        <v>294.5</v>
      </c>
      <c r="I249" s="279">
        <v>297.89999999999998</v>
      </c>
      <c r="J249" s="279">
        <v>302.64999999999998</v>
      </c>
      <c r="K249" s="277">
        <v>293.14999999999998</v>
      </c>
      <c r="L249" s="277">
        <v>285</v>
      </c>
      <c r="M249" s="277">
        <v>5.7583200000000003</v>
      </c>
    </row>
    <row r="250" spans="1:13">
      <c r="A250" s="268">
        <v>240</v>
      </c>
      <c r="B250" s="277" t="s">
        <v>421</v>
      </c>
      <c r="C250" s="278">
        <v>189.25</v>
      </c>
      <c r="D250" s="279">
        <v>190.16666666666666</v>
      </c>
      <c r="E250" s="279">
        <v>185.7833333333333</v>
      </c>
      <c r="F250" s="279">
        <v>182.31666666666663</v>
      </c>
      <c r="G250" s="279">
        <v>177.93333333333328</v>
      </c>
      <c r="H250" s="279">
        <v>193.63333333333333</v>
      </c>
      <c r="I250" s="279">
        <v>198.01666666666671</v>
      </c>
      <c r="J250" s="279">
        <v>201.48333333333335</v>
      </c>
      <c r="K250" s="277">
        <v>194.55</v>
      </c>
      <c r="L250" s="277">
        <v>186.7</v>
      </c>
      <c r="M250" s="277">
        <v>2.44028</v>
      </c>
    </row>
    <row r="251" spans="1:13">
      <c r="A251" s="268">
        <v>241</v>
      </c>
      <c r="B251" s="277" t="s">
        <v>417</v>
      </c>
      <c r="C251" s="278">
        <v>10.25</v>
      </c>
      <c r="D251" s="279">
        <v>10.299999999999999</v>
      </c>
      <c r="E251" s="279">
        <v>10.149999999999999</v>
      </c>
      <c r="F251" s="279">
        <v>10.049999999999999</v>
      </c>
      <c r="G251" s="279">
        <v>9.8999999999999986</v>
      </c>
      <c r="H251" s="279">
        <v>10.399999999999999</v>
      </c>
      <c r="I251" s="279">
        <v>10.55</v>
      </c>
      <c r="J251" s="279">
        <v>10.649999999999999</v>
      </c>
      <c r="K251" s="277">
        <v>10.45</v>
      </c>
      <c r="L251" s="277">
        <v>10.199999999999999</v>
      </c>
      <c r="M251" s="277">
        <v>14.781180000000001</v>
      </c>
    </row>
    <row r="252" spans="1:13">
      <c r="A252" s="268">
        <v>242</v>
      </c>
      <c r="B252" s="277" t="s">
        <v>127</v>
      </c>
      <c r="C252" s="278">
        <v>83.55</v>
      </c>
      <c r="D252" s="279">
        <v>82.733333333333334</v>
      </c>
      <c r="E252" s="279">
        <v>81.516666666666666</v>
      </c>
      <c r="F252" s="279">
        <v>79.483333333333334</v>
      </c>
      <c r="G252" s="279">
        <v>78.266666666666666</v>
      </c>
      <c r="H252" s="279">
        <v>84.766666666666666</v>
      </c>
      <c r="I252" s="279">
        <v>85.983333333333334</v>
      </c>
      <c r="J252" s="279">
        <v>88.016666666666666</v>
      </c>
      <c r="K252" s="277">
        <v>83.95</v>
      </c>
      <c r="L252" s="277">
        <v>80.7</v>
      </c>
      <c r="M252" s="277">
        <v>294.32278000000002</v>
      </c>
    </row>
    <row r="253" spans="1:13">
      <c r="A253" s="268">
        <v>243</v>
      </c>
      <c r="B253" s="277" t="s">
        <v>262</v>
      </c>
      <c r="C253" s="278">
        <v>2049.0500000000002</v>
      </c>
      <c r="D253" s="279">
        <v>2045.1166666666668</v>
      </c>
      <c r="E253" s="279">
        <v>2021.2333333333336</v>
      </c>
      <c r="F253" s="279">
        <v>1993.4166666666667</v>
      </c>
      <c r="G253" s="279">
        <v>1969.5333333333335</v>
      </c>
      <c r="H253" s="279">
        <v>2072.9333333333334</v>
      </c>
      <c r="I253" s="279">
        <v>2096.8166666666666</v>
      </c>
      <c r="J253" s="279">
        <v>2124.6333333333337</v>
      </c>
      <c r="K253" s="277">
        <v>2069</v>
      </c>
      <c r="L253" s="277">
        <v>2017.3</v>
      </c>
      <c r="M253" s="277">
        <v>3.6078800000000002</v>
      </c>
    </row>
    <row r="254" spans="1:13">
      <c r="A254" s="268">
        <v>244</v>
      </c>
      <c r="B254" s="277" t="s">
        <v>408</v>
      </c>
      <c r="C254" s="278">
        <v>121.25</v>
      </c>
      <c r="D254" s="279">
        <v>121.86666666666667</v>
      </c>
      <c r="E254" s="279">
        <v>119.83333333333334</v>
      </c>
      <c r="F254" s="279">
        <v>118.41666666666667</v>
      </c>
      <c r="G254" s="279">
        <v>116.38333333333334</v>
      </c>
      <c r="H254" s="279">
        <v>123.28333333333335</v>
      </c>
      <c r="I254" s="279">
        <v>125.31666666666668</v>
      </c>
      <c r="J254" s="279">
        <v>126.73333333333335</v>
      </c>
      <c r="K254" s="277">
        <v>123.9</v>
      </c>
      <c r="L254" s="277">
        <v>120.45</v>
      </c>
      <c r="M254" s="277">
        <v>6.0748199999999999</v>
      </c>
    </row>
    <row r="255" spans="1:13">
      <c r="A255" s="268">
        <v>245</v>
      </c>
      <c r="B255" s="277" t="s">
        <v>409</v>
      </c>
      <c r="C255" s="278">
        <v>82.55</v>
      </c>
      <c r="D255" s="279">
        <v>82.45</v>
      </c>
      <c r="E255" s="279">
        <v>81.95</v>
      </c>
      <c r="F255" s="279">
        <v>81.349999999999994</v>
      </c>
      <c r="G255" s="279">
        <v>80.849999999999994</v>
      </c>
      <c r="H255" s="279">
        <v>83.050000000000011</v>
      </c>
      <c r="I255" s="279">
        <v>83.550000000000011</v>
      </c>
      <c r="J255" s="279">
        <v>84.15000000000002</v>
      </c>
      <c r="K255" s="277">
        <v>82.95</v>
      </c>
      <c r="L255" s="277">
        <v>81.849999999999994</v>
      </c>
      <c r="M255" s="277">
        <v>5.3184100000000001</v>
      </c>
    </row>
    <row r="256" spans="1:13">
      <c r="A256" s="268">
        <v>246</v>
      </c>
      <c r="B256" s="277" t="s">
        <v>2932</v>
      </c>
      <c r="C256" s="278">
        <v>1370.85</v>
      </c>
      <c r="D256" s="279">
        <v>1368.3166666666668</v>
      </c>
      <c r="E256" s="279">
        <v>1352.6833333333336</v>
      </c>
      <c r="F256" s="279">
        <v>1334.5166666666669</v>
      </c>
      <c r="G256" s="279">
        <v>1318.8833333333337</v>
      </c>
      <c r="H256" s="279">
        <v>1386.4833333333336</v>
      </c>
      <c r="I256" s="279">
        <v>1402.1166666666668</v>
      </c>
      <c r="J256" s="279">
        <v>1420.2833333333335</v>
      </c>
      <c r="K256" s="277">
        <v>1383.95</v>
      </c>
      <c r="L256" s="277">
        <v>1350.15</v>
      </c>
      <c r="M256" s="277">
        <v>6.6878599999999997</v>
      </c>
    </row>
    <row r="257" spans="1:13">
      <c r="A257" s="268">
        <v>247</v>
      </c>
      <c r="B257" s="277" t="s">
        <v>402</v>
      </c>
      <c r="C257" s="278">
        <v>472.55</v>
      </c>
      <c r="D257" s="279">
        <v>472.76666666666665</v>
      </c>
      <c r="E257" s="279">
        <v>468.7833333333333</v>
      </c>
      <c r="F257" s="279">
        <v>465.01666666666665</v>
      </c>
      <c r="G257" s="279">
        <v>461.0333333333333</v>
      </c>
      <c r="H257" s="279">
        <v>476.5333333333333</v>
      </c>
      <c r="I257" s="279">
        <v>480.51666666666665</v>
      </c>
      <c r="J257" s="279">
        <v>484.2833333333333</v>
      </c>
      <c r="K257" s="277">
        <v>476.75</v>
      </c>
      <c r="L257" s="277">
        <v>469</v>
      </c>
      <c r="M257" s="277">
        <v>1.7794099999999999</v>
      </c>
    </row>
    <row r="258" spans="1:13">
      <c r="A258" s="268">
        <v>248</v>
      </c>
      <c r="B258" s="277" t="s">
        <v>128</v>
      </c>
      <c r="C258" s="278">
        <v>184.9</v>
      </c>
      <c r="D258" s="279">
        <v>184.6</v>
      </c>
      <c r="E258" s="279">
        <v>183.5</v>
      </c>
      <c r="F258" s="279">
        <v>182.1</v>
      </c>
      <c r="G258" s="279">
        <v>181</v>
      </c>
      <c r="H258" s="279">
        <v>186</v>
      </c>
      <c r="I258" s="279">
        <v>187.09999999999997</v>
      </c>
      <c r="J258" s="279">
        <v>188.5</v>
      </c>
      <c r="K258" s="277">
        <v>185.7</v>
      </c>
      <c r="L258" s="277">
        <v>183.2</v>
      </c>
      <c r="M258" s="277">
        <v>177.85076000000001</v>
      </c>
    </row>
    <row r="259" spans="1:13">
      <c r="A259" s="268">
        <v>249</v>
      </c>
      <c r="B259" s="277" t="s">
        <v>413</v>
      </c>
      <c r="C259" s="278">
        <v>223.45</v>
      </c>
      <c r="D259" s="279">
        <v>223.79999999999998</v>
      </c>
      <c r="E259" s="279">
        <v>215.09999999999997</v>
      </c>
      <c r="F259" s="279">
        <v>206.74999999999997</v>
      </c>
      <c r="G259" s="279">
        <v>198.04999999999995</v>
      </c>
      <c r="H259" s="279">
        <v>232.14999999999998</v>
      </c>
      <c r="I259" s="279">
        <v>240.84999999999997</v>
      </c>
      <c r="J259" s="279">
        <v>249.2</v>
      </c>
      <c r="K259" s="277">
        <v>232.5</v>
      </c>
      <c r="L259" s="277">
        <v>215.45</v>
      </c>
      <c r="M259" s="277">
        <v>0.26817000000000002</v>
      </c>
    </row>
    <row r="260" spans="1:13">
      <c r="A260" s="268">
        <v>250</v>
      </c>
      <c r="B260" s="277" t="s">
        <v>411</v>
      </c>
      <c r="C260" s="278">
        <v>134.69999999999999</v>
      </c>
      <c r="D260" s="279">
        <v>130.68333333333334</v>
      </c>
      <c r="E260" s="279">
        <v>124.56666666666666</v>
      </c>
      <c r="F260" s="279">
        <v>114.43333333333332</v>
      </c>
      <c r="G260" s="279">
        <v>108.31666666666665</v>
      </c>
      <c r="H260" s="279">
        <v>140.81666666666666</v>
      </c>
      <c r="I260" s="279">
        <v>146.93333333333334</v>
      </c>
      <c r="J260" s="279">
        <v>157.06666666666669</v>
      </c>
      <c r="K260" s="277">
        <v>136.80000000000001</v>
      </c>
      <c r="L260" s="277">
        <v>120.55</v>
      </c>
      <c r="M260" s="277">
        <v>89.926940000000002</v>
      </c>
    </row>
    <row r="261" spans="1:13">
      <c r="A261" s="268">
        <v>251</v>
      </c>
      <c r="B261" s="277" t="s">
        <v>431</v>
      </c>
      <c r="C261" s="278">
        <v>17.75</v>
      </c>
      <c r="D261" s="279">
        <v>17.7</v>
      </c>
      <c r="E261" s="279">
        <v>17.299999999999997</v>
      </c>
      <c r="F261" s="279">
        <v>16.849999999999998</v>
      </c>
      <c r="G261" s="279">
        <v>16.449999999999996</v>
      </c>
      <c r="H261" s="279">
        <v>18.149999999999999</v>
      </c>
      <c r="I261" s="279">
        <v>18.549999999999997</v>
      </c>
      <c r="J261" s="279">
        <v>19</v>
      </c>
      <c r="K261" s="277">
        <v>18.100000000000001</v>
      </c>
      <c r="L261" s="277">
        <v>17.25</v>
      </c>
      <c r="M261" s="277">
        <v>13.226179999999999</v>
      </c>
    </row>
    <row r="262" spans="1:13">
      <c r="A262" s="268">
        <v>252</v>
      </c>
      <c r="B262" s="277" t="s">
        <v>428</v>
      </c>
      <c r="C262" s="278">
        <v>38.9</v>
      </c>
      <c r="D262" s="279">
        <v>38.866666666666667</v>
      </c>
      <c r="E262" s="279">
        <v>38.333333333333336</v>
      </c>
      <c r="F262" s="279">
        <v>37.766666666666666</v>
      </c>
      <c r="G262" s="279">
        <v>37.233333333333334</v>
      </c>
      <c r="H262" s="279">
        <v>39.433333333333337</v>
      </c>
      <c r="I262" s="279">
        <v>39.966666666666669</v>
      </c>
      <c r="J262" s="279">
        <v>40.533333333333339</v>
      </c>
      <c r="K262" s="277">
        <v>39.4</v>
      </c>
      <c r="L262" s="277">
        <v>38.299999999999997</v>
      </c>
      <c r="M262" s="277">
        <v>1.25482</v>
      </c>
    </row>
    <row r="263" spans="1:13">
      <c r="A263" s="268">
        <v>253</v>
      </c>
      <c r="B263" s="277" t="s">
        <v>429</v>
      </c>
      <c r="C263" s="278">
        <v>91.6</v>
      </c>
      <c r="D263" s="279">
        <v>90.266666666666666</v>
      </c>
      <c r="E263" s="279">
        <v>88.033333333333331</v>
      </c>
      <c r="F263" s="279">
        <v>84.466666666666669</v>
      </c>
      <c r="G263" s="279">
        <v>82.233333333333334</v>
      </c>
      <c r="H263" s="279">
        <v>93.833333333333329</v>
      </c>
      <c r="I263" s="279">
        <v>96.066666666666649</v>
      </c>
      <c r="J263" s="279">
        <v>99.633333333333326</v>
      </c>
      <c r="K263" s="277">
        <v>92.5</v>
      </c>
      <c r="L263" s="277">
        <v>86.7</v>
      </c>
      <c r="M263" s="277">
        <v>33.545670000000001</v>
      </c>
    </row>
    <row r="264" spans="1:13">
      <c r="A264" s="268">
        <v>254</v>
      </c>
      <c r="B264" s="277" t="s">
        <v>432</v>
      </c>
      <c r="C264" s="278">
        <v>44.55</v>
      </c>
      <c r="D264" s="279">
        <v>44.800000000000004</v>
      </c>
      <c r="E264" s="279">
        <v>43.400000000000006</v>
      </c>
      <c r="F264" s="279">
        <v>42.25</v>
      </c>
      <c r="G264" s="279">
        <v>40.85</v>
      </c>
      <c r="H264" s="279">
        <v>45.95000000000001</v>
      </c>
      <c r="I264" s="279">
        <v>47.35</v>
      </c>
      <c r="J264" s="279">
        <v>48.500000000000014</v>
      </c>
      <c r="K264" s="277">
        <v>46.2</v>
      </c>
      <c r="L264" s="277">
        <v>43.65</v>
      </c>
      <c r="M264" s="277">
        <v>13.318709999999999</v>
      </c>
    </row>
    <row r="265" spans="1:13">
      <c r="A265" s="268">
        <v>255</v>
      </c>
      <c r="B265" s="277" t="s">
        <v>422</v>
      </c>
      <c r="C265" s="278">
        <v>788</v>
      </c>
      <c r="D265" s="279">
        <v>790.58333333333337</v>
      </c>
      <c r="E265" s="279">
        <v>784.4666666666667</v>
      </c>
      <c r="F265" s="279">
        <v>780.93333333333328</v>
      </c>
      <c r="G265" s="279">
        <v>774.81666666666661</v>
      </c>
      <c r="H265" s="279">
        <v>794.11666666666679</v>
      </c>
      <c r="I265" s="279">
        <v>800.23333333333335</v>
      </c>
      <c r="J265" s="279">
        <v>803.76666666666688</v>
      </c>
      <c r="K265" s="277">
        <v>796.7</v>
      </c>
      <c r="L265" s="277">
        <v>787.05</v>
      </c>
      <c r="M265" s="277">
        <v>1.851</v>
      </c>
    </row>
    <row r="266" spans="1:13">
      <c r="A266" s="268">
        <v>256</v>
      </c>
      <c r="B266" s="277" t="s">
        <v>436</v>
      </c>
      <c r="C266" s="278">
        <v>2180.8000000000002</v>
      </c>
      <c r="D266" s="279">
        <v>2184.9666666666667</v>
      </c>
      <c r="E266" s="279">
        <v>2155.9333333333334</v>
      </c>
      <c r="F266" s="279">
        <v>2131.0666666666666</v>
      </c>
      <c r="G266" s="279">
        <v>2102.0333333333333</v>
      </c>
      <c r="H266" s="279">
        <v>2209.8333333333335</v>
      </c>
      <c r="I266" s="279">
        <v>2238.8666666666672</v>
      </c>
      <c r="J266" s="279">
        <v>2263.7333333333336</v>
      </c>
      <c r="K266" s="277">
        <v>2214</v>
      </c>
      <c r="L266" s="277">
        <v>2160.1</v>
      </c>
      <c r="M266" s="277">
        <v>5.5570000000000001E-2</v>
      </c>
    </row>
    <row r="267" spans="1:13">
      <c r="A267" s="268">
        <v>257</v>
      </c>
      <c r="B267" s="277" t="s">
        <v>433</v>
      </c>
      <c r="C267" s="278">
        <v>63.65</v>
      </c>
      <c r="D267" s="279">
        <v>63.916666666666664</v>
      </c>
      <c r="E267" s="279">
        <v>62.833333333333329</v>
      </c>
      <c r="F267" s="279">
        <v>62.016666666666666</v>
      </c>
      <c r="G267" s="279">
        <v>60.93333333333333</v>
      </c>
      <c r="H267" s="279">
        <v>64.73333333333332</v>
      </c>
      <c r="I267" s="279">
        <v>65.816666666666663</v>
      </c>
      <c r="J267" s="279">
        <v>66.633333333333326</v>
      </c>
      <c r="K267" s="277">
        <v>65</v>
      </c>
      <c r="L267" s="277">
        <v>63.1</v>
      </c>
      <c r="M267" s="277">
        <v>3.49065</v>
      </c>
    </row>
    <row r="268" spans="1:13">
      <c r="A268" s="268">
        <v>258</v>
      </c>
      <c r="B268" s="277" t="s">
        <v>129</v>
      </c>
      <c r="C268" s="278">
        <v>195.9</v>
      </c>
      <c r="D268" s="279">
        <v>196.26666666666665</v>
      </c>
      <c r="E268" s="279">
        <v>191.93333333333331</v>
      </c>
      <c r="F268" s="279">
        <v>187.96666666666667</v>
      </c>
      <c r="G268" s="279">
        <v>183.63333333333333</v>
      </c>
      <c r="H268" s="279">
        <v>200.23333333333329</v>
      </c>
      <c r="I268" s="279">
        <v>204.56666666666666</v>
      </c>
      <c r="J268" s="279">
        <v>208.53333333333327</v>
      </c>
      <c r="K268" s="277">
        <v>200.6</v>
      </c>
      <c r="L268" s="277">
        <v>192.3</v>
      </c>
      <c r="M268" s="277">
        <v>88.109269999999995</v>
      </c>
    </row>
    <row r="269" spans="1:13">
      <c r="A269" s="268">
        <v>259</v>
      </c>
      <c r="B269" s="277" t="s">
        <v>423</v>
      </c>
      <c r="C269" s="278">
        <v>1446.05</v>
      </c>
      <c r="D269" s="279">
        <v>1444.0166666666667</v>
      </c>
      <c r="E269" s="279">
        <v>1429.0333333333333</v>
      </c>
      <c r="F269" s="279">
        <v>1412.0166666666667</v>
      </c>
      <c r="G269" s="279">
        <v>1397.0333333333333</v>
      </c>
      <c r="H269" s="279">
        <v>1461.0333333333333</v>
      </c>
      <c r="I269" s="279">
        <v>1476.0166666666664</v>
      </c>
      <c r="J269" s="279">
        <v>1493.0333333333333</v>
      </c>
      <c r="K269" s="277">
        <v>1459</v>
      </c>
      <c r="L269" s="277">
        <v>1427</v>
      </c>
      <c r="M269" s="277">
        <v>0.14391999999999999</v>
      </c>
    </row>
    <row r="270" spans="1:13">
      <c r="A270" s="268">
        <v>260</v>
      </c>
      <c r="B270" s="277" t="s">
        <v>424</v>
      </c>
      <c r="C270" s="278">
        <v>252.1</v>
      </c>
      <c r="D270" s="279">
        <v>252.25</v>
      </c>
      <c r="E270" s="279">
        <v>248.5</v>
      </c>
      <c r="F270" s="279">
        <v>244.9</v>
      </c>
      <c r="G270" s="279">
        <v>241.15</v>
      </c>
      <c r="H270" s="279">
        <v>255.85</v>
      </c>
      <c r="I270" s="279">
        <v>259.60000000000002</v>
      </c>
      <c r="J270" s="279">
        <v>263.2</v>
      </c>
      <c r="K270" s="277">
        <v>256</v>
      </c>
      <c r="L270" s="277">
        <v>248.65</v>
      </c>
      <c r="M270" s="277">
        <v>1.8279300000000001</v>
      </c>
    </row>
    <row r="271" spans="1:13">
      <c r="A271" s="268">
        <v>261</v>
      </c>
      <c r="B271" s="277" t="s">
        <v>425</v>
      </c>
      <c r="C271" s="278">
        <v>92.15</v>
      </c>
      <c r="D271" s="279">
        <v>92.466666666666654</v>
      </c>
      <c r="E271" s="279">
        <v>91.683333333333309</v>
      </c>
      <c r="F271" s="279">
        <v>91.216666666666654</v>
      </c>
      <c r="G271" s="279">
        <v>90.433333333333309</v>
      </c>
      <c r="H271" s="279">
        <v>92.933333333333309</v>
      </c>
      <c r="I271" s="279">
        <v>93.71666666666664</v>
      </c>
      <c r="J271" s="279">
        <v>94.183333333333309</v>
      </c>
      <c r="K271" s="277">
        <v>93.25</v>
      </c>
      <c r="L271" s="277">
        <v>92</v>
      </c>
      <c r="M271" s="277">
        <v>2.94563</v>
      </c>
    </row>
    <row r="272" spans="1:13">
      <c r="A272" s="268">
        <v>262</v>
      </c>
      <c r="B272" s="277" t="s">
        <v>426</v>
      </c>
      <c r="C272" s="278">
        <v>57.15</v>
      </c>
      <c r="D272" s="279">
        <v>57.233333333333327</v>
      </c>
      <c r="E272" s="279">
        <v>56.066666666666656</v>
      </c>
      <c r="F272" s="279">
        <v>54.983333333333327</v>
      </c>
      <c r="G272" s="279">
        <v>53.816666666666656</v>
      </c>
      <c r="H272" s="279">
        <v>58.316666666666656</v>
      </c>
      <c r="I272" s="279">
        <v>59.483333333333327</v>
      </c>
      <c r="J272" s="279">
        <v>60.566666666666656</v>
      </c>
      <c r="K272" s="277">
        <v>58.4</v>
      </c>
      <c r="L272" s="277">
        <v>56.15</v>
      </c>
      <c r="M272" s="277">
        <v>10.237590000000001</v>
      </c>
    </row>
    <row r="273" spans="1:13">
      <c r="A273" s="268">
        <v>263</v>
      </c>
      <c r="B273" s="277" t="s">
        <v>427</v>
      </c>
      <c r="C273" s="278">
        <v>82.4</v>
      </c>
      <c r="D273" s="279">
        <v>81.866666666666674</v>
      </c>
      <c r="E273" s="279">
        <v>80.233333333333348</v>
      </c>
      <c r="F273" s="279">
        <v>78.066666666666677</v>
      </c>
      <c r="G273" s="279">
        <v>76.433333333333351</v>
      </c>
      <c r="H273" s="279">
        <v>84.033333333333346</v>
      </c>
      <c r="I273" s="279">
        <v>85.666666666666671</v>
      </c>
      <c r="J273" s="279">
        <v>87.833333333333343</v>
      </c>
      <c r="K273" s="277">
        <v>83.5</v>
      </c>
      <c r="L273" s="277">
        <v>79.7</v>
      </c>
      <c r="M273" s="277">
        <v>13.3584</v>
      </c>
    </row>
    <row r="274" spans="1:13">
      <c r="A274" s="268">
        <v>264</v>
      </c>
      <c r="B274" s="277" t="s">
        <v>435</v>
      </c>
      <c r="C274" s="278">
        <v>45.9</v>
      </c>
      <c r="D274" s="279">
        <v>45.65</v>
      </c>
      <c r="E274" s="279">
        <v>44.9</v>
      </c>
      <c r="F274" s="279">
        <v>43.9</v>
      </c>
      <c r="G274" s="279">
        <v>43.15</v>
      </c>
      <c r="H274" s="279">
        <v>46.65</v>
      </c>
      <c r="I274" s="279">
        <v>47.4</v>
      </c>
      <c r="J274" s="279">
        <v>48.4</v>
      </c>
      <c r="K274" s="277">
        <v>46.4</v>
      </c>
      <c r="L274" s="277">
        <v>44.65</v>
      </c>
      <c r="M274" s="277">
        <v>4.29359</v>
      </c>
    </row>
    <row r="275" spans="1:13">
      <c r="A275" s="268">
        <v>265</v>
      </c>
      <c r="B275" s="277" t="s">
        <v>434</v>
      </c>
      <c r="C275" s="278">
        <v>88</v>
      </c>
      <c r="D275" s="279">
        <v>89.316666666666663</v>
      </c>
      <c r="E275" s="279">
        <v>86.183333333333323</v>
      </c>
      <c r="F275" s="279">
        <v>84.36666666666666</v>
      </c>
      <c r="G275" s="279">
        <v>81.23333333333332</v>
      </c>
      <c r="H275" s="279">
        <v>91.133333333333326</v>
      </c>
      <c r="I275" s="279">
        <v>94.266666666666652</v>
      </c>
      <c r="J275" s="279">
        <v>96.083333333333329</v>
      </c>
      <c r="K275" s="277">
        <v>92.45</v>
      </c>
      <c r="L275" s="277">
        <v>87.5</v>
      </c>
      <c r="M275" s="277">
        <v>2.83731</v>
      </c>
    </row>
    <row r="276" spans="1:13">
      <c r="A276" s="268">
        <v>266</v>
      </c>
      <c r="B276" s="277" t="s">
        <v>263</v>
      </c>
      <c r="C276" s="278">
        <v>60.65</v>
      </c>
      <c r="D276" s="279">
        <v>60.050000000000004</v>
      </c>
      <c r="E276" s="279">
        <v>59.100000000000009</v>
      </c>
      <c r="F276" s="279">
        <v>57.550000000000004</v>
      </c>
      <c r="G276" s="279">
        <v>56.600000000000009</v>
      </c>
      <c r="H276" s="279">
        <v>61.600000000000009</v>
      </c>
      <c r="I276" s="279">
        <v>62.550000000000011</v>
      </c>
      <c r="J276" s="279">
        <v>64.100000000000009</v>
      </c>
      <c r="K276" s="277">
        <v>61</v>
      </c>
      <c r="L276" s="277">
        <v>58.5</v>
      </c>
      <c r="M276" s="277">
        <v>21.79055</v>
      </c>
    </row>
    <row r="277" spans="1:13">
      <c r="A277" s="268">
        <v>267</v>
      </c>
      <c r="B277" s="277" t="s">
        <v>130</v>
      </c>
      <c r="C277" s="278">
        <v>285.35000000000002</v>
      </c>
      <c r="D277" s="279">
        <v>284.68333333333334</v>
      </c>
      <c r="E277" s="279">
        <v>279.11666666666667</v>
      </c>
      <c r="F277" s="279">
        <v>272.88333333333333</v>
      </c>
      <c r="G277" s="279">
        <v>267.31666666666666</v>
      </c>
      <c r="H277" s="279">
        <v>290.91666666666669</v>
      </c>
      <c r="I277" s="279">
        <v>296.48333333333341</v>
      </c>
      <c r="J277" s="279">
        <v>302.7166666666667</v>
      </c>
      <c r="K277" s="277">
        <v>290.25</v>
      </c>
      <c r="L277" s="277">
        <v>278.45</v>
      </c>
      <c r="M277" s="277">
        <v>93.698260000000005</v>
      </c>
    </row>
    <row r="278" spans="1:13">
      <c r="A278" s="268">
        <v>268</v>
      </c>
      <c r="B278" s="277" t="s">
        <v>264</v>
      </c>
      <c r="C278" s="278">
        <v>726.7</v>
      </c>
      <c r="D278" s="279">
        <v>726.58333333333337</v>
      </c>
      <c r="E278" s="279">
        <v>715.26666666666677</v>
      </c>
      <c r="F278" s="279">
        <v>703.83333333333337</v>
      </c>
      <c r="G278" s="279">
        <v>692.51666666666677</v>
      </c>
      <c r="H278" s="279">
        <v>738.01666666666677</v>
      </c>
      <c r="I278" s="279">
        <v>749.33333333333337</v>
      </c>
      <c r="J278" s="279">
        <v>760.76666666666677</v>
      </c>
      <c r="K278" s="277">
        <v>737.9</v>
      </c>
      <c r="L278" s="277">
        <v>715.15</v>
      </c>
      <c r="M278" s="277">
        <v>5.8605799999999997</v>
      </c>
    </row>
    <row r="279" spans="1:13">
      <c r="A279" s="268">
        <v>269</v>
      </c>
      <c r="B279" s="277" t="s">
        <v>131</v>
      </c>
      <c r="C279" s="278">
        <v>2265.1</v>
      </c>
      <c r="D279" s="279">
        <v>2271.6833333333334</v>
      </c>
      <c r="E279" s="279">
        <v>2234.3666666666668</v>
      </c>
      <c r="F279" s="279">
        <v>2203.6333333333332</v>
      </c>
      <c r="G279" s="279">
        <v>2166.3166666666666</v>
      </c>
      <c r="H279" s="279">
        <v>2302.416666666667</v>
      </c>
      <c r="I279" s="279">
        <v>2339.7333333333336</v>
      </c>
      <c r="J279" s="279">
        <v>2370.4666666666672</v>
      </c>
      <c r="K279" s="277">
        <v>2309</v>
      </c>
      <c r="L279" s="277">
        <v>2240.9499999999998</v>
      </c>
      <c r="M279" s="277">
        <v>13.2249</v>
      </c>
    </row>
    <row r="280" spans="1:13">
      <c r="A280" s="268">
        <v>270</v>
      </c>
      <c r="B280" s="277" t="s">
        <v>132</v>
      </c>
      <c r="C280" s="278">
        <v>365.8</v>
      </c>
      <c r="D280" s="279">
        <v>367.59999999999997</v>
      </c>
      <c r="E280" s="279">
        <v>359.19999999999993</v>
      </c>
      <c r="F280" s="279">
        <v>352.59999999999997</v>
      </c>
      <c r="G280" s="279">
        <v>344.19999999999993</v>
      </c>
      <c r="H280" s="279">
        <v>374.19999999999993</v>
      </c>
      <c r="I280" s="279">
        <v>382.59999999999991</v>
      </c>
      <c r="J280" s="279">
        <v>389.19999999999993</v>
      </c>
      <c r="K280" s="277">
        <v>376</v>
      </c>
      <c r="L280" s="277">
        <v>361</v>
      </c>
      <c r="M280" s="277">
        <v>6.84734</v>
      </c>
    </row>
    <row r="281" spans="1:13">
      <c r="A281" s="268">
        <v>271</v>
      </c>
      <c r="B281" s="277" t="s">
        <v>437</v>
      </c>
      <c r="C281" s="278">
        <v>143.85</v>
      </c>
      <c r="D281" s="279">
        <v>143.65</v>
      </c>
      <c r="E281" s="279">
        <v>140.95000000000002</v>
      </c>
      <c r="F281" s="279">
        <v>138.05000000000001</v>
      </c>
      <c r="G281" s="279">
        <v>135.35000000000002</v>
      </c>
      <c r="H281" s="279">
        <v>146.55000000000001</v>
      </c>
      <c r="I281" s="279">
        <v>149.25</v>
      </c>
      <c r="J281" s="279">
        <v>152.15</v>
      </c>
      <c r="K281" s="277">
        <v>146.35</v>
      </c>
      <c r="L281" s="277">
        <v>140.75</v>
      </c>
      <c r="M281" s="277">
        <v>4.09788</v>
      </c>
    </row>
    <row r="282" spans="1:13">
      <c r="A282" s="268">
        <v>272</v>
      </c>
      <c r="B282" s="277" t="s">
        <v>443</v>
      </c>
      <c r="C282" s="278">
        <v>441.85</v>
      </c>
      <c r="D282" s="279">
        <v>440.81666666666666</v>
      </c>
      <c r="E282" s="279">
        <v>433.0333333333333</v>
      </c>
      <c r="F282" s="279">
        <v>424.21666666666664</v>
      </c>
      <c r="G282" s="279">
        <v>416.43333333333328</v>
      </c>
      <c r="H282" s="279">
        <v>449.63333333333333</v>
      </c>
      <c r="I282" s="279">
        <v>457.41666666666674</v>
      </c>
      <c r="J282" s="279">
        <v>466.23333333333335</v>
      </c>
      <c r="K282" s="277">
        <v>448.6</v>
      </c>
      <c r="L282" s="277">
        <v>432</v>
      </c>
      <c r="M282" s="277">
        <v>1.00885</v>
      </c>
    </row>
    <row r="283" spans="1:13">
      <c r="A283" s="268">
        <v>273</v>
      </c>
      <c r="B283" s="277" t="s">
        <v>444</v>
      </c>
      <c r="C283" s="278">
        <v>249.6</v>
      </c>
      <c r="D283" s="279">
        <v>250.85</v>
      </c>
      <c r="E283" s="279">
        <v>246.75</v>
      </c>
      <c r="F283" s="279">
        <v>243.9</v>
      </c>
      <c r="G283" s="279">
        <v>239.8</v>
      </c>
      <c r="H283" s="279">
        <v>253.7</v>
      </c>
      <c r="I283" s="279">
        <v>257.79999999999995</v>
      </c>
      <c r="J283" s="279">
        <v>260.64999999999998</v>
      </c>
      <c r="K283" s="277">
        <v>254.95</v>
      </c>
      <c r="L283" s="277">
        <v>248</v>
      </c>
      <c r="M283" s="277">
        <v>1.8914500000000001</v>
      </c>
    </row>
    <row r="284" spans="1:13">
      <c r="A284" s="268">
        <v>274</v>
      </c>
      <c r="B284" s="277" t="s">
        <v>445</v>
      </c>
      <c r="C284" s="278">
        <v>487</v>
      </c>
      <c r="D284" s="279">
        <v>485.08333333333331</v>
      </c>
      <c r="E284" s="279">
        <v>481.16666666666663</v>
      </c>
      <c r="F284" s="279">
        <v>475.33333333333331</v>
      </c>
      <c r="G284" s="279">
        <v>471.41666666666663</v>
      </c>
      <c r="H284" s="279">
        <v>490.91666666666663</v>
      </c>
      <c r="I284" s="279">
        <v>494.83333333333326</v>
      </c>
      <c r="J284" s="279">
        <v>500.66666666666663</v>
      </c>
      <c r="K284" s="277">
        <v>489</v>
      </c>
      <c r="L284" s="277">
        <v>479.25</v>
      </c>
      <c r="M284" s="277">
        <v>1.36025</v>
      </c>
    </row>
    <row r="285" spans="1:13">
      <c r="A285" s="268">
        <v>275</v>
      </c>
      <c r="B285" s="277" t="s">
        <v>447</v>
      </c>
      <c r="C285" s="278">
        <v>36.950000000000003</v>
      </c>
      <c r="D285" s="279">
        <v>36.85</v>
      </c>
      <c r="E285" s="279">
        <v>36.200000000000003</v>
      </c>
      <c r="F285" s="279">
        <v>35.450000000000003</v>
      </c>
      <c r="G285" s="279">
        <v>34.800000000000004</v>
      </c>
      <c r="H285" s="279">
        <v>37.6</v>
      </c>
      <c r="I285" s="279">
        <v>38.249999999999993</v>
      </c>
      <c r="J285" s="279">
        <v>39</v>
      </c>
      <c r="K285" s="277">
        <v>37.5</v>
      </c>
      <c r="L285" s="277">
        <v>36.1</v>
      </c>
      <c r="M285" s="277">
        <v>9.4103700000000003</v>
      </c>
    </row>
    <row r="286" spans="1:13">
      <c r="A286" s="268">
        <v>276</v>
      </c>
      <c r="B286" s="277" t="s">
        <v>449</v>
      </c>
      <c r="C286" s="278">
        <v>324.95</v>
      </c>
      <c r="D286" s="279">
        <v>324.3</v>
      </c>
      <c r="E286" s="279">
        <v>320.90000000000003</v>
      </c>
      <c r="F286" s="279">
        <v>316.85000000000002</v>
      </c>
      <c r="G286" s="279">
        <v>313.45000000000005</v>
      </c>
      <c r="H286" s="279">
        <v>328.35</v>
      </c>
      <c r="I286" s="279">
        <v>331.75</v>
      </c>
      <c r="J286" s="279">
        <v>335.8</v>
      </c>
      <c r="K286" s="277">
        <v>327.7</v>
      </c>
      <c r="L286" s="277">
        <v>320.25</v>
      </c>
      <c r="M286" s="277">
        <v>1.8846499999999999</v>
      </c>
    </row>
    <row r="287" spans="1:13">
      <c r="A287" s="268">
        <v>277</v>
      </c>
      <c r="B287" s="277" t="s">
        <v>439</v>
      </c>
      <c r="C287" s="278">
        <v>358.6</v>
      </c>
      <c r="D287" s="279">
        <v>359.16666666666669</v>
      </c>
      <c r="E287" s="279">
        <v>353.63333333333338</v>
      </c>
      <c r="F287" s="279">
        <v>348.66666666666669</v>
      </c>
      <c r="G287" s="279">
        <v>343.13333333333338</v>
      </c>
      <c r="H287" s="279">
        <v>364.13333333333338</v>
      </c>
      <c r="I287" s="279">
        <v>369.66666666666669</v>
      </c>
      <c r="J287" s="279">
        <v>374.63333333333338</v>
      </c>
      <c r="K287" s="277">
        <v>364.7</v>
      </c>
      <c r="L287" s="277">
        <v>354.2</v>
      </c>
      <c r="M287" s="277">
        <v>1.91151</v>
      </c>
    </row>
    <row r="288" spans="1:13">
      <c r="A288" s="268">
        <v>278</v>
      </c>
      <c r="B288" s="277" t="s">
        <v>440</v>
      </c>
      <c r="C288" s="278">
        <v>256.7</v>
      </c>
      <c r="D288" s="279">
        <v>254.75</v>
      </c>
      <c r="E288" s="279">
        <v>249.5</v>
      </c>
      <c r="F288" s="279">
        <v>242.3</v>
      </c>
      <c r="G288" s="279">
        <v>237.05</v>
      </c>
      <c r="H288" s="279">
        <v>261.95</v>
      </c>
      <c r="I288" s="279">
        <v>267.2</v>
      </c>
      <c r="J288" s="279">
        <v>274.39999999999998</v>
      </c>
      <c r="K288" s="277">
        <v>260</v>
      </c>
      <c r="L288" s="277">
        <v>247.55</v>
      </c>
      <c r="M288" s="277">
        <v>0.78056999999999999</v>
      </c>
    </row>
    <row r="289" spans="1:13">
      <c r="A289" s="268">
        <v>279</v>
      </c>
      <c r="B289" s="277" t="s">
        <v>451</v>
      </c>
      <c r="C289" s="278">
        <v>160.30000000000001</v>
      </c>
      <c r="D289" s="279">
        <v>162.73333333333332</v>
      </c>
      <c r="E289" s="279">
        <v>157.11666666666665</v>
      </c>
      <c r="F289" s="279">
        <v>153.93333333333334</v>
      </c>
      <c r="G289" s="279">
        <v>148.31666666666666</v>
      </c>
      <c r="H289" s="279">
        <v>165.91666666666663</v>
      </c>
      <c r="I289" s="279">
        <v>171.5333333333333</v>
      </c>
      <c r="J289" s="279">
        <v>174.71666666666661</v>
      </c>
      <c r="K289" s="277">
        <v>168.35</v>
      </c>
      <c r="L289" s="277">
        <v>159.55000000000001</v>
      </c>
      <c r="M289" s="277">
        <v>0.77298999999999995</v>
      </c>
    </row>
    <row r="290" spans="1:13">
      <c r="A290" s="268">
        <v>280</v>
      </c>
      <c r="B290" s="277" t="s">
        <v>133</v>
      </c>
      <c r="C290" s="278">
        <v>1319.5</v>
      </c>
      <c r="D290" s="279">
        <v>1325.8833333333334</v>
      </c>
      <c r="E290" s="279">
        <v>1308.7166666666669</v>
      </c>
      <c r="F290" s="279">
        <v>1297.9333333333334</v>
      </c>
      <c r="G290" s="279">
        <v>1280.7666666666669</v>
      </c>
      <c r="H290" s="279">
        <v>1336.666666666667</v>
      </c>
      <c r="I290" s="279">
        <v>1353.8333333333335</v>
      </c>
      <c r="J290" s="279">
        <v>1364.616666666667</v>
      </c>
      <c r="K290" s="277">
        <v>1343.05</v>
      </c>
      <c r="L290" s="277">
        <v>1315.1</v>
      </c>
      <c r="M290" s="277">
        <v>32.899979999999999</v>
      </c>
    </row>
    <row r="291" spans="1:13">
      <c r="A291" s="268">
        <v>281</v>
      </c>
      <c r="B291" s="277" t="s">
        <v>441</v>
      </c>
      <c r="C291" s="278">
        <v>85.05</v>
      </c>
      <c r="D291" s="279">
        <v>83.933333333333323</v>
      </c>
      <c r="E291" s="279">
        <v>82.21666666666664</v>
      </c>
      <c r="F291" s="279">
        <v>79.383333333333312</v>
      </c>
      <c r="G291" s="279">
        <v>77.666666666666629</v>
      </c>
      <c r="H291" s="279">
        <v>86.766666666666652</v>
      </c>
      <c r="I291" s="279">
        <v>88.48333333333332</v>
      </c>
      <c r="J291" s="279">
        <v>91.316666666666663</v>
      </c>
      <c r="K291" s="277">
        <v>85.65</v>
      </c>
      <c r="L291" s="277">
        <v>81.099999999999994</v>
      </c>
      <c r="M291" s="277">
        <v>2.8881700000000001</v>
      </c>
    </row>
    <row r="292" spans="1:13">
      <c r="A292" s="268">
        <v>282</v>
      </c>
      <c r="B292" s="277" t="s">
        <v>438</v>
      </c>
      <c r="C292" s="278">
        <v>574.25</v>
      </c>
      <c r="D292" s="279">
        <v>573.68333333333328</v>
      </c>
      <c r="E292" s="279">
        <v>568.56666666666661</v>
      </c>
      <c r="F292" s="279">
        <v>562.88333333333333</v>
      </c>
      <c r="G292" s="279">
        <v>557.76666666666665</v>
      </c>
      <c r="H292" s="279">
        <v>579.36666666666656</v>
      </c>
      <c r="I292" s="279">
        <v>584.48333333333312</v>
      </c>
      <c r="J292" s="279">
        <v>590.16666666666652</v>
      </c>
      <c r="K292" s="277">
        <v>578.79999999999995</v>
      </c>
      <c r="L292" s="277">
        <v>568</v>
      </c>
      <c r="M292" s="277">
        <v>0.16528999999999999</v>
      </c>
    </row>
    <row r="293" spans="1:13">
      <c r="A293" s="268">
        <v>283</v>
      </c>
      <c r="B293" s="277" t="s">
        <v>442</v>
      </c>
      <c r="C293" s="278">
        <v>259.10000000000002</v>
      </c>
      <c r="D293" s="279">
        <v>254.70000000000002</v>
      </c>
      <c r="E293" s="279">
        <v>249.40000000000003</v>
      </c>
      <c r="F293" s="279">
        <v>239.70000000000002</v>
      </c>
      <c r="G293" s="279">
        <v>234.40000000000003</v>
      </c>
      <c r="H293" s="279">
        <v>264.40000000000003</v>
      </c>
      <c r="I293" s="279">
        <v>269.70000000000005</v>
      </c>
      <c r="J293" s="279">
        <v>279.40000000000003</v>
      </c>
      <c r="K293" s="277">
        <v>260</v>
      </c>
      <c r="L293" s="277">
        <v>245</v>
      </c>
      <c r="M293" s="277">
        <v>4.3655999999999997</v>
      </c>
    </row>
    <row r="294" spans="1:13">
      <c r="A294" s="268">
        <v>284</v>
      </c>
      <c r="B294" s="277" t="s">
        <v>1831</v>
      </c>
      <c r="C294" s="278">
        <v>509.8</v>
      </c>
      <c r="D294" s="279">
        <v>513.01666666666677</v>
      </c>
      <c r="E294" s="279">
        <v>503.13333333333355</v>
      </c>
      <c r="F294" s="279">
        <v>496.46666666666681</v>
      </c>
      <c r="G294" s="279">
        <v>486.5833333333336</v>
      </c>
      <c r="H294" s="279">
        <v>519.68333333333351</v>
      </c>
      <c r="I294" s="279">
        <v>529.56666666666672</v>
      </c>
      <c r="J294" s="279">
        <v>536.23333333333346</v>
      </c>
      <c r="K294" s="277">
        <v>522.9</v>
      </c>
      <c r="L294" s="277">
        <v>506.35</v>
      </c>
      <c r="M294" s="277">
        <v>0.12861</v>
      </c>
    </row>
    <row r="295" spans="1:13">
      <c r="A295" s="268">
        <v>285</v>
      </c>
      <c r="B295" s="277" t="s">
        <v>448</v>
      </c>
      <c r="C295" s="278">
        <v>532.29999999999995</v>
      </c>
      <c r="D295" s="279">
        <v>535.5</v>
      </c>
      <c r="E295" s="279">
        <v>523.79999999999995</v>
      </c>
      <c r="F295" s="279">
        <v>515.29999999999995</v>
      </c>
      <c r="G295" s="279">
        <v>503.59999999999991</v>
      </c>
      <c r="H295" s="279">
        <v>544</v>
      </c>
      <c r="I295" s="279">
        <v>555.70000000000005</v>
      </c>
      <c r="J295" s="279">
        <v>564.20000000000005</v>
      </c>
      <c r="K295" s="277">
        <v>547.20000000000005</v>
      </c>
      <c r="L295" s="277">
        <v>527</v>
      </c>
      <c r="M295" s="277">
        <v>2.37033</v>
      </c>
    </row>
    <row r="296" spans="1:13">
      <c r="A296" s="268">
        <v>286</v>
      </c>
      <c r="B296" s="277" t="s">
        <v>446</v>
      </c>
      <c r="C296" s="278">
        <v>43.9</v>
      </c>
      <c r="D296" s="279">
        <v>43.9</v>
      </c>
      <c r="E296" s="279">
        <v>43.5</v>
      </c>
      <c r="F296" s="279">
        <v>43.1</v>
      </c>
      <c r="G296" s="279">
        <v>42.7</v>
      </c>
      <c r="H296" s="279">
        <v>44.3</v>
      </c>
      <c r="I296" s="279">
        <v>44.699999999999989</v>
      </c>
      <c r="J296" s="279">
        <v>45.099999999999994</v>
      </c>
      <c r="K296" s="277">
        <v>44.3</v>
      </c>
      <c r="L296" s="277">
        <v>43.5</v>
      </c>
      <c r="M296" s="277">
        <v>6.4542200000000003</v>
      </c>
    </row>
    <row r="297" spans="1:13">
      <c r="A297" s="268">
        <v>287</v>
      </c>
      <c r="B297" s="277" t="s">
        <v>134</v>
      </c>
      <c r="C297" s="278">
        <v>62.8</v>
      </c>
      <c r="D297" s="279">
        <v>62.566666666666663</v>
      </c>
      <c r="E297" s="279">
        <v>61.333333333333329</v>
      </c>
      <c r="F297" s="279">
        <v>59.866666666666667</v>
      </c>
      <c r="G297" s="279">
        <v>58.633333333333333</v>
      </c>
      <c r="H297" s="279">
        <v>64.033333333333331</v>
      </c>
      <c r="I297" s="279">
        <v>65.266666666666652</v>
      </c>
      <c r="J297" s="279">
        <v>66.73333333333332</v>
      </c>
      <c r="K297" s="277">
        <v>63.8</v>
      </c>
      <c r="L297" s="277">
        <v>61.1</v>
      </c>
      <c r="M297" s="277">
        <v>113.97007000000001</v>
      </c>
    </row>
    <row r="298" spans="1:13">
      <c r="A298" s="268">
        <v>288</v>
      </c>
      <c r="B298" s="277" t="s">
        <v>358</v>
      </c>
      <c r="C298" s="278">
        <v>1798.15</v>
      </c>
      <c r="D298" s="279">
        <v>1795.75</v>
      </c>
      <c r="E298" s="279">
        <v>1771.55</v>
      </c>
      <c r="F298" s="279">
        <v>1744.95</v>
      </c>
      <c r="G298" s="279">
        <v>1720.75</v>
      </c>
      <c r="H298" s="279">
        <v>1822.35</v>
      </c>
      <c r="I298" s="279">
        <v>1846.5499999999997</v>
      </c>
      <c r="J298" s="279">
        <v>1873.1499999999999</v>
      </c>
      <c r="K298" s="277">
        <v>1819.95</v>
      </c>
      <c r="L298" s="277">
        <v>1769.15</v>
      </c>
      <c r="M298" s="277">
        <v>0.58042000000000005</v>
      </c>
    </row>
    <row r="299" spans="1:13">
      <c r="A299" s="268">
        <v>289</v>
      </c>
      <c r="B299" s="277" t="s">
        <v>1842</v>
      </c>
      <c r="C299" s="278">
        <v>199.9</v>
      </c>
      <c r="D299" s="279">
        <v>201.04999999999998</v>
      </c>
      <c r="E299" s="279">
        <v>197.19999999999996</v>
      </c>
      <c r="F299" s="279">
        <v>194.49999999999997</v>
      </c>
      <c r="G299" s="279">
        <v>190.64999999999995</v>
      </c>
      <c r="H299" s="279">
        <v>203.74999999999997</v>
      </c>
      <c r="I299" s="279">
        <v>207.6</v>
      </c>
      <c r="J299" s="279">
        <v>210.29999999999998</v>
      </c>
      <c r="K299" s="277">
        <v>204.9</v>
      </c>
      <c r="L299" s="277">
        <v>198.35</v>
      </c>
      <c r="M299" s="277">
        <v>1.3063100000000001</v>
      </c>
    </row>
    <row r="300" spans="1:13">
      <c r="A300" s="268">
        <v>290</v>
      </c>
      <c r="B300" s="277" t="s">
        <v>454</v>
      </c>
      <c r="C300" s="278">
        <v>1236.25</v>
      </c>
      <c r="D300" s="279">
        <v>1241.4333333333332</v>
      </c>
      <c r="E300" s="279">
        <v>1217.9166666666663</v>
      </c>
      <c r="F300" s="279">
        <v>1199.583333333333</v>
      </c>
      <c r="G300" s="279">
        <v>1176.0666666666662</v>
      </c>
      <c r="H300" s="279">
        <v>1259.7666666666664</v>
      </c>
      <c r="I300" s="279">
        <v>1283.2833333333333</v>
      </c>
      <c r="J300" s="279">
        <v>1301.6166666666666</v>
      </c>
      <c r="K300" s="277">
        <v>1264.95</v>
      </c>
      <c r="L300" s="277">
        <v>1223.0999999999999</v>
      </c>
      <c r="M300" s="277">
        <v>15.17747</v>
      </c>
    </row>
    <row r="301" spans="1:13">
      <c r="A301" s="268">
        <v>291</v>
      </c>
      <c r="B301" s="277" t="s">
        <v>452</v>
      </c>
      <c r="C301" s="278">
        <v>3803.85</v>
      </c>
      <c r="D301" s="279">
        <v>3786.3333333333335</v>
      </c>
      <c r="E301" s="279">
        <v>3727.6166666666668</v>
      </c>
      <c r="F301" s="279">
        <v>3651.3833333333332</v>
      </c>
      <c r="G301" s="279">
        <v>3592.6666666666665</v>
      </c>
      <c r="H301" s="279">
        <v>3862.5666666666671</v>
      </c>
      <c r="I301" s="279">
        <v>3921.2833333333333</v>
      </c>
      <c r="J301" s="279">
        <v>3997.5166666666673</v>
      </c>
      <c r="K301" s="277">
        <v>3845.05</v>
      </c>
      <c r="L301" s="277">
        <v>3710.1</v>
      </c>
      <c r="M301" s="277">
        <v>0.12895999999999999</v>
      </c>
    </row>
    <row r="302" spans="1:13">
      <c r="A302" s="268">
        <v>292</v>
      </c>
      <c r="B302" s="277" t="s">
        <v>455</v>
      </c>
      <c r="C302" s="278">
        <v>27.85</v>
      </c>
      <c r="D302" s="279">
        <v>27.916666666666668</v>
      </c>
      <c r="E302" s="279">
        <v>27.383333333333336</v>
      </c>
      <c r="F302" s="279">
        <v>26.916666666666668</v>
      </c>
      <c r="G302" s="279">
        <v>26.383333333333336</v>
      </c>
      <c r="H302" s="279">
        <v>28.383333333333336</v>
      </c>
      <c r="I302" s="279">
        <v>28.916666666666668</v>
      </c>
      <c r="J302" s="279">
        <v>29.383333333333336</v>
      </c>
      <c r="K302" s="277">
        <v>28.45</v>
      </c>
      <c r="L302" s="277">
        <v>27.45</v>
      </c>
      <c r="M302" s="277">
        <v>6.15435</v>
      </c>
    </row>
    <row r="303" spans="1:13">
      <c r="A303" s="268">
        <v>293</v>
      </c>
      <c r="B303" s="277" t="s">
        <v>135</v>
      </c>
      <c r="C303" s="278">
        <v>295.7</v>
      </c>
      <c r="D303" s="279">
        <v>294.34999999999997</v>
      </c>
      <c r="E303" s="279">
        <v>290.49999999999994</v>
      </c>
      <c r="F303" s="279">
        <v>285.29999999999995</v>
      </c>
      <c r="G303" s="279">
        <v>281.44999999999993</v>
      </c>
      <c r="H303" s="279">
        <v>299.54999999999995</v>
      </c>
      <c r="I303" s="279">
        <v>303.39999999999998</v>
      </c>
      <c r="J303" s="279">
        <v>308.59999999999997</v>
      </c>
      <c r="K303" s="277">
        <v>298.2</v>
      </c>
      <c r="L303" s="277">
        <v>289.14999999999998</v>
      </c>
      <c r="M303" s="277">
        <v>39.74709</v>
      </c>
    </row>
    <row r="304" spans="1:13">
      <c r="A304" s="268">
        <v>294</v>
      </c>
      <c r="B304" s="277" t="s">
        <v>456</v>
      </c>
      <c r="C304" s="278">
        <v>708.75</v>
      </c>
      <c r="D304" s="279">
        <v>705.2166666666667</v>
      </c>
      <c r="E304" s="279">
        <v>681.43333333333339</v>
      </c>
      <c r="F304" s="279">
        <v>654.11666666666667</v>
      </c>
      <c r="G304" s="279">
        <v>630.33333333333337</v>
      </c>
      <c r="H304" s="279">
        <v>732.53333333333342</v>
      </c>
      <c r="I304" s="279">
        <v>756.31666666666672</v>
      </c>
      <c r="J304" s="279">
        <v>783.63333333333344</v>
      </c>
      <c r="K304" s="277">
        <v>729</v>
      </c>
      <c r="L304" s="277">
        <v>677.9</v>
      </c>
      <c r="M304" s="277">
        <v>0.65959999999999996</v>
      </c>
    </row>
    <row r="305" spans="1:13">
      <c r="A305" s="268">
        <v>295</v>
      </c>
      <c r="B305" s="277" t="s">
        <v>136</v>
      </c>
      <c r="C305" s="278">
        <v>920.95</v>
      </c>
      <c r="D305" s="279">
        <v>918.65</v>
      </c>
      <c r="E305" s="279">
        <v>914.3</v>
      </c>
      <c r="F305" s="279">
        <v>907.65</v>
      </c>
      <c r="G305" s="279">
        <v>903.3</v>
      </c>
      <c r="H305" s="279">
        <v>925.3</v>
      </c>
      <c r="I305" s="279">
        <v>929.65000000000009</v>
      </c>
      <c r="J305" s="279">
        <v>936.3</v>
      </c>
      <c r="K305" s="277">
        <v>923</v>
      </c>
      <c r="L305" s="277">
        <v>912</v>
      </c>
      <c r="M305" s="277">
        <v>29.486239999999999</v>
      </c>
    </row>
    <row r="306" spans="1:13">
      <c r="A306" s="268">
        <v>296</v>
      </c>
      <c r="B306" s="277" t="s">
        <v>266</v>
      </c>
      <c r="C306" s="278">
        <v>2472.75</v>
      </c>
      <c r="D306" s="279">
        <v>2485.9</v>
      </c>
      <c r="E306" s="279">
        <v>2446.9500000000003</v>
      </c>
      <c r="F306" s="279">
        <v>2421.15</v>
      </c>
      <c r="G306" s="279">
        <v>2382.2000000000003</v>
      </c>
      <c r="H306" s="279">
        <v>2511.7000000000003</v>
      </c>
      <c r="I306" s="279">
        <v>2550.65</v>
      </c>
      <c r="J306" s="279">
        <v>2576.4500000000003</v>
      </c>
      <c r="K306" s="277">
        <v>2524.85</v>
      </c>
      <c r="L306" s="277">
        <v>2460.1</v>
      </c>
      <c r="M306" s="277">
        <v>1.3103499999999999</v>
      </c>
    </row>
    <row r="307" spans="1:13">
      <c r="A307" s="268">
        <v>297</v>
      </c>
      <c r="B307" s="277" t="s">
        <v>265</v>
      </c>
      <c r="C307" s="278">
        <v>1497.5</v>
      </c>
      <c r="D307" s="279">
        <v>1501.6166666666668</v>
      </c>
      <c r="E307" s="279">
        <v>1483.5833333333335</v>
      </c>
      <c r="F307" s="279">
        <v>1469.6666666666667</v>
      </c>
      <c r="G307" s="279">
        <v>1451.6333333333334</v>
      </c>
      <c r="H307" s="279">
        <v>1515.5333333333335</v>
      </c>
      <c r="I307" s="279">
        <v>1533.5666666666668</v>
      </c>
      <c r="J307" s="279">
        <v>1547.4833333333336</v>
      </c>
      <c r="K307" s="277">
        <v>1519.65</v>
      </c>
      <c r="L307" s="277">
        <v>1487.7</v>
      </c>
      <c r="M307" s="277">
        <v>0.48443000000000003</v>
      </c>
    </row>
    <row r="308" spans="1:13">
      <c r="A308" s="268">
        <v>298</v>
      </c>
      <c r="B308" s="277" t="s">
        <v>137</v>
      </c>
      <c r="C308" s="278">
        <v>962.5</v>
      </c>
      <c r="D308" s="279">
        <v>954.68333333333339</v>
      </c>
      <c r="E308" s="279">
        <v>943.36666666666679</v>
      </c>
      <c r="F308" s="279">
        <v>924.23333333333335</v>
      </c>
      <c r="G308" s="279">
        <v>912.91666666666674</v>
      </c>
      <c r="H308" s="279">
        <v>973.81666666666683</v>
      </c>
      <c r="I308" s="279">
        <v>985.13333333333344</v>
      </c>
      <c r="J308" s="279">
        <v>1004.2666666666669</v>
      </c>
      <c r="K308" s="277">
        <v>966</v>
      </c>
      <c r="L308" s="277">
        <v>935.55</v>
      </c>
      <c r="M308" s="277">
        <v>36.968820000000001</v>
      </c>
    </row>
    <row r="309" spans="1:13">
      <c r="A309" s="268">
        <v>299</v>
      </c>
      <c r="B309" s="277" t="s">
        <v>457</v>
      </c>
      <c r="C309" s="278">
        <v>1382.3</v>
      </c>
      <c r="D309" s="279">
        <v>1381.25</v>
      </c>
      <c r="E309" s="279">
        <v>1362.6</v>
      </c>
      <c r="F309" s="279">
        <v>1342.8999999999999</v>
      </c>
      <c r="G309" s="279">
        <v>1324.2499999999998</v>
      </c>
      <c r="H309" s="279">
        <v>1400.95</v>
      </c>
      <c r="I309" s="279">
        <v>1419.6000000000001</v>
      </c>
      <c r="J309" s="279">
        <v>1439.3000000000002</v>
      </c>
      <c r="K309" s="277">
        <v>1399.9</v>
      </c>
      <c r="L309" s="277">
        <v>1361.55</v>
      </c>
      <c r="M309" s="277">
        <v>1.5329600000000001</v>
      </c>
    </row>
    <row r="310" spans="1:13">
      <c r="A310" s="268">
        <v>300</v>
      </c>
      <c r="B310" s="277" t="s">
        <v>138</v>
      </c>
      <c r="C310" s="278">
        <v>615.45000000000005</v>
      </c>
      <c r="D310" s="279">
        <v>617.41666666666663</v>
      </c>
      <c r="E310" s="279">
        <v>610.93333333333328</v>
      </c>
      <c r="F310" s="279">
        <v>606.41666666666663</v>
      </c>
      <c r="G310" s="279">
        <v>599.93333333333328</v>
      </c>
      <c r="H310" s="279">
        <v>621.93333333333328</v>
      </c>
      <c r="I310" s="279">
        <v>628.41666666666663</v>
      </c>
      <c r="J310" s="279">
        <v>632.93333333333328</v>
      </c>
      <c r="K310" s="277">
        <v>623.9</v>
      </c>
      <c r="L310" s="277">
        <v>612.9</v>
      </c>
      <c r="M310" s="277">
        <v>46.998620000000003</v>
      </c>
    </row>
    <row r="311" spans="1:13">
      <c r="A311" s="268">
        <v>301</v>
      </c>
      <c r="B311" s="277" t="s">
        <v>139</v>
      </c>
      <c r="C311" s="278">
        <v>130.4</v>
      </c>
      <c r="D311" s="279">
        <v>130.93333333333334</v>
      </c>
      <c r="E311" s="279">
        <v>128.01666666666668</v>
      </c>
      <c r="F311" s="279">
        <v>125.63333333333335</v>
      </c>
      <c r="G311" s="279">
        <v>122.7166666666667</v>
      </c>
      <c r="H311" s="279">
        <v>133.31666666666666</v>
      </c>
      <c r="I311" s="279">
        <v>136.23333333333329</v>
      </c>
      <c r="J311" s="279">
        <v>138.61666666666665</v>
      </c>
      <c r="K311" s="277">
        <v>133.85</v>
      </c>
      <c r="L311" s="277">
        <v>128.55000000000001</v>
      </c>
      <c r="M311" s="277">
        <v>62.139620000000001</v>
      </c>
    </row>
    <row r="312" spans="1:13">
      <c r="A312" s="268">
        <v>302</v>
      </c>
      <c r="B312" s="277" t="s">
        <v>319</v>
      </c>
      <c r="C312" s="278">
        <v>12.55</v>
      </c>
      <c r="D312" s="279">
        <v>12.533333333333333</v>
      </c>
      <c r="E312" s="279">
        <v>12.366666666666667</v>
      </c>
      <c r="F312" s="279">
        <v>12.183333333333334</v>
      </c>
      <c r="G312" s="279">
        <v>12.016666666666667</v>
      </c>
      <c r="H312" s="279">
        <v>12.716666666666667</v>
      </c>
      <c r="I312" s="279">
        <v>12.883333333333335</v>
      </c>
      <c r="J312" s="279">
        <v>13.066666666666666</v>
      </c>
      <c r="K312" s="277">
        <v>12.7</v>
      </c>
      <c r="L312" s="277">
        <v>12.35</v>
      </c>
      <c r="M312" s="277">
        <v>19.634869999999999</v>
      </c>
    </row>
    <row r="313" spans="1:13">
      <c r="A313" s="268">
        <v>303</v>
      </c>
      <c r="B313" s="277" t="s">
        <v>464</v>
      </c>
      <c r="C313" s="278">
        <v>124.4</v>
      </c>
      <c r="D313" s="279">
        <v>124.55</v>
      </c>
      <c r="E313" s="279">
        <v>123</v>
      </c>
      <c r="F313" s="279">
        <v>121.60000000000001</v>
      </c>
      <c r="G313" s="279">
        <v>120.05000000000001</v>
      </c>
      <c r="H313" s="279">
        <v>125.94999999999999</v>
      </c>
      <c r="I313" s="279">
        <v>127.49999999999997</v>
      </c>
      <c r="J313" s="279">
        <v>128.89999999999998</v>
      </c>
      <c r="K313" s="277">
        <v>126.1</v>
      </c>
      <c r="L313" s="277">
        <v>123.15</v>
      </c>
      <c r="M313" s="277">
        <v>0.39788000000000001</v>
      </c>
    </row>
    <row r="314" spans="1:13">
      <c r="A314" s="268">
        <v>304</v>
      </c>
      <c r="B314" s="277" t="s">
        <v>466</v>
      </c>
      <c r="C314" s="278">
        <v>318.3</v>
      </c>
      <c r="D314" s="279">
        <v>319.95</v>
      </c>
      <c r="E314" s="279">
        <v>308.45</v>
      </c>
      <c r="F314" s="279">
        <v>298.60000000000002</v>
      </c>
      <c r="G314" s="279">
        <v>287.10000000000002</v>
      </c>
      <c r="H314" s="279">
        <v>329.79999999999995</v>
      </c>
      <c r="I314" s="279">
        <v>341.29999999999995</v>
      </c>
      <c r="J314" s="279">
        <v>351.14999999999992</v>
      </c>
      <c r="K314" s="277">
        <v>331.45</v>
      </c>
      <c r="L314" s="277">
        <v>310.10000000000002</v>
      </c>
      <c r="M314" s="277">
        <v>0.63878999999999997</v>
      </c>
    </row>
    <row r="315" spans="1:13">
      <c r="A315" s="268">
        <v>305</v>
      </c>
      <c r="B315" s="277" t="s">
        <v>462</v>
      </c>
      <c r="C315" s="278">
        <v>2919.2</v>
      </c>
      <c r="D315" s="279">
        <v>2927.7333333333336</v>
      </c>
      <c r="E315" s="279">
        <v>2886.4666666666672</v>
      </c>
      <c r="F315" s="279">
        <v>2853.7333333333336</v>
      </c>
      <c r="G315" s="279">
        <v>2812.4666666666672</v>
      </c>
      <c r="H315" s="279">
        <v>2960.4666666666672</v>
      </c>
      <c r="I315" s="279">
        <v>3001.7333333333336</v>
      </c>
      <c r="J315" s="279">
        <v>3034.4666666666672</v>
      </c>
      <c r="K315" s="277">
        <v>2969</v>
      </c>
      <c r="L315" s="277">
        <v>2895</v>
      </c>
      <c r="M315" s="277">
        <v>4.725E-2</v>
      </c>
    </row>
    <row r="316" spans="1:13">
      <c r="A316" s="268">
        <v>306</v>
      </c>
      <c r="B316" s="277" t="s">
        <v>463</v>
      </c>
      <c r="C316" s="278">
        <v>221.55</v>
      </c>
      <c r="D316" s="279">
        <v>222.85</v>
      </c>
      <c r="E316" s="279">
        <v>215.7</v>
      </c>
      <c r="F316" s="279">
        <v>209.85</v>
      </c>
      <c r="G316" s="279">
        <v>202.7</v>
      </c>
      <c r="H316" s="279">
        <v>228.7</v>
      </c>
      <c r="I316" s="279">
        <v>235.85000000000002</v>
      </c>
      <c r="J316" s="279">
        <v>241.7</v>
      </c>
      <c r="K316" s="277">
        <v>230</v>
      </c>
      <c r="L316" s="277">
        <v>217</v>
      </c>
      <c r="M316" s="277">
        <v>0.51163000000000003</v>
      </c>
    </row>
    <row r="317" spans="1:13">
      <c r="A317" s="268">
        <v>307</v>
      </c>
      <c r="B317" s="277" t="s">
        <v>140</v>
      </c>
      <c r="C317" s="278">
        <v>147.30000000000001</v>
      </c>
      <c r="D317" s="279">
        <v>146.65</v>
      </c>
      <c r="E317" s="279">
        <v>145.15</v>
      </c>
      <c r="F317" s="279">
        <v>143</v>
      </c>
      <c r="G317" s="279">
        <v>141.5</v>
      </c>
      <c r="H317" s="279">
        <v>148.80000000000001</v>
      </c>
      <c r="I317" s="279">
        <v>150.30000000000001</v>
      </c>
      <c r="J317" s="279">
        <v>152.45000000000002</v>
      </c>
      <c r="K317" s="277">
        <v>148.15</v>
      </c>
      <c r="L317" s="277">
        <v>144.5</v>
      </c>
      <c r="M317" s="277">
        <v>57.237859999999998</v>
      </c>
    </row>
    <row r="318" spans="1:13">
      <c r="A318" s="268">
        <v>308</v>
      </c>
      <c r="B318" s="277" t="s">
        <v>141</v>
      </c>
      <c r="C318" s="278">
        <v>363.3</v>
      </c>
      <c r="D318" s="279">
        <v>363.7166666666667</v>
      </c>
      <c r="E318" s="279">
        <v>359.78333333333342</v>
      </c>
      <c r="F318" s="279">
        <v>356.26666666666671</v>
      </c>
      <c r="G318" s="279">
        <v>352.33333333333343</v>
      </c>
      <c r="H318" s="279">
        <v>367.23333333333341</v>
      </c>
      <c r="I318" s="279">
        <v>371.16666666666669</v>
      </c>
      <c r="J318" s="279">
        <v>374.68333333333339</v>
      </c>
      <c r="K318" s="277">
        <v>367.65</v>
      </c>
      <c r="L318" s="277">
        <v>360.2</v>
      </c>
      <c r="M318" s="277">
        <v>12.91507</v>
      </c>
    </row>
    <row r="319" spans="1:13">
      <c r="A319" s="268">
        <v>309</v>
      </c>
      <c r="B319" s="277" t="s">
        <v>142</v>
      </c>
      <c r="C319" s="278">
        <v>7231.65</v>
      </c>
      <c r="D319" s="279">
        <v>7233.0166666666664</v>
      </c>
      <c r="E319" s="279">
        <v>7166.6333333333332</v>
      </c>
      <c r="F319" s="279">
        <v>7101.6166666666668</v>
      </c>
      <c r="G319" s="279">
        <v>7035.2333333333336</v>
      </c>
      <c r="H319" s="279">
        <v>7298.0333333333328</v>
      </c>
      <c r="I319" s="279">
        <v>7364.4166666666661</v>
      </c>
      <c r="J319" s="279">
        <v>7429.4333333333325</v>
      </c>
      <c r="K319" s="277">
        <v>7299.4</v>
      </c>
      <c r="L319" s="277">
        <v>7168</v>
      </c>
      <c r="M319" s="277">
        <v>9.7870100000000004</v>
      </c>
    </row>
    <row r="320" spans="1:13">
      <c r="A320" s="268">
        <v>310</v>
      </c>
      <c r="B320" s="277" t="s">
        <v>458</v>
      </c>
      <c r="C320" s="278">
        <v>811.35</v>
      </c>
      <c r="D320" s="279">
        <v>818.69999999999993</v>
      </c>
      <c r="E320" s="279">
        <v>793.64999999999986</v>
      </c>
      <c r="F320" s="279">
        <v>775.94999999999993</v>
      </c>
      <c r="G320" s="279">
        <v>750.89999999999986</v>
      </c>
      <c r="H320" s="279">
        <v>836.39999999999986</v>
      </c>
      <c r="I320" s="279">
        <v>861.44999999999982</v>
      </c>
      <c r="J320" s="279">
        <v>879.14999999999986</v>
      </c>
      <c r="K320" s="277">
        <v>843.75</v>
      </c>
      <c r="L320" s="277">
        <v>801</v>
      </c>
      <c r="M320" s="277">
        <v>0.19922000000000001</v>
      </c>
    </row>
    <row r="321" spans="1:13">
      <c r="A321" s="268">
        <v>311</v>
      </c>
      <c r="B321" s="277" t="s">
        <v>143</v>
      </c>
      <c r="C321" s="278">
        <v>549.29999999999995</v>
      </c>
      <c r="D321" s="279">
        <v>551.23333333333323</v>
      </c>
      <c r="E321" s="279">
        <v>544.46666666666647</v>
      </c>
      <c r="F321" s="279">
        <v>539.63333333333321</v>
      </c>
      <c r="G321" s="279">
        <v>532.86666666666645</v>
      </c>
      <c r="H321" s="279">
        <v>556.06666666666649</v>
      </c>
      <c r="I321" s="279">
        <v>562.83333333333314</v>
      </c>
      <c r="J321" s="279">
        <v>567.66666666666652</v>
      </c>
      <c r="K321" s="277">
        <v>558</v>
      </c>
      <c r="L321" s="277">
        <v>546.4</v>
      </c>
      <c r="M321" s="277">
        <v>15.764519999999999</v>
      </c>
    </row>
    <row r="322" spans="1:13">
      <c r="A322" s="268">
        <v>312</v>
      </c>
      <c r="B322" s="277" t="s">
        <v>472</v>
      </c>
      <c r="C322" s="278">
        <v>1535.8</v>
      </c>
      <c r="D322" s="279">
        <v>1537.2666666666667</v>
      </c>
      <c r="E322" s="279">
        <v>1519.5333333333333</v>
      </c>
      <c r="F322" s="279">
        <v>1503.2666666666667</v>
      </c>
      <c r="G322" s="279">
        <v>1485.5333333333333</v>
      </c>
      <c r="H322" s="279">
        <v>1553.5333333333333</v>
      </c>
      <c r="I322" s="279">
        <v>1571.2666666666664</v>
      </c>
      <c r="J322" s="279">
        <v>1587.5333333333333</v>
      </c>
      <c r="K322" s="277">
        <v>1555</v>
      </c>
      <c r="L322" s="277">
        <v>1521</v>
      </c>
      <c r="M322" s="277">
        <v>2.45634</v>
      </c>
    </row>
    <row r="323" spans="1:13">
      <c r="A323" s="268">
        <v>313</v>
      </c>
      <c r="B323" s="277" t="s">
        <v>468</v>
      </c>
      <c r="C323" s="278">
        <v>1743.95</v>
      </c>
      <c r="D323" s="279">
        <v>1757.4833333333333</v>
      </c>
      <c r="E323" s="279">
        <v>1717.0166666666667</v>
      </c>
      <c r="F323" s="279">
        <v>1690.0833333333333</v>
      </c>
      <c r="G323" s="279">
        <v>1649.6166666666666</v>
      </c>
      <c r="H323" s="279">
        <v>1784.4166666666667</v>
      </c>
      <c r="I323" s="279">
        <v>1824.8833333333334</v>
      </c>
      <c r="J323" s="279">
        <v>1851.8166666666668</v>
      </c>
      <c r="K323" s="277">
        <v>1797.95</v>
      </c>
      <c r="L323" s="277">
        <v>1730.55</v>
      </c>
      <c r="M323" s="277">
        <v>1.9727399999999999</v>
      </c>
    </row>
    <row r="324" spans="1:13">
      <c r="A324" s="268">
        <v>314</v>
      </c>
      <c r="B324" s="277" t="s">
        <v>144</v>
      </c>
      <c r="C324" s="278">
        <v>589.15</v>
      </c>
      <c r="D324" s="279">
        <v>589.98333333333335</v>
      </c>
      <c r="E324" s="279">
        <v>579.36666666666667</v>
      </c>
      <c r="F324" s="279">
        <v>569.58333333333337</v>
      </c>
      <c r="G324" s="279">
        <v>558.9666666666667</v>
      </c>
      <c r="H324" s="279">
        <v>599.76666666666665</v>
      </c>
      <c r="I324" s="279">
        <v>610.38333333333344</v>
      </c>
      <c r="J324" s="279">
        <v>620.16666666666663</v>
      </c>
      <c r="K324" s="277">
        <v>600.6</v>
      </c>
      <c r="L324" s="277">
        <v>580.20000000000005</v>
      </c>
      <c r="M324" s="277">
        <v>8.1347100000000001</v>
      </c>
    </row>
    <row r="325" spans="1:13">
      <c r="A325" s="268">
        <v>315</v>
      </c>
      <c r="B325" s="277" t="s">
        <v>145</v>
      </c>
      <c r="C325" s="278">
        <v>896.4</v>
      </c>
      <c r="D325" s="279">
        <v>896.94999999999993</v>
      </c>
      <c r="E325" s="279">
        <v>884.44999999999982</v>
      </c>
      <c r="F325" s="279">
        <v>872.49999999999989</v>
      </c>
      <c r="G325" s="279">
        <v>859.99999999999977</v>
      </c>
      <c r="H325" s="279">
        <v>908.89999999999986</v>
      </c>
      <c r="I325" s="279">
        <v>921.40000000000009</v>
      </c>
      <c r="J325" s="279">
        <v>933.34999999999991</v>
      </c>
      <c r="K325" s="277">
        <v>909.45</v>
      </c>
      <c r="L325" s="277">
        <v>885</v>
      </c>
      <c r="M325" s="277">
        <v>6.82944</v>
      </c>
    </row>
    <row r="326" spans="1:13">
      <c r="A326" s="268">
        <v>316</v>
      </c>
      <c r="B326" s="277" t="s">
        <v>465</v>
      </c>
      <c r="C326" s="278">
        <v>179.75</v>
      </c>
      <c r="D326" s="279">
        <v>182.11666666666667</v>
      </c>
      <c r="E326" s="279">
        <v>176.23333333333335</v>
      </c>
      <c r="F326" s="279">
        <v>172.71666666666667</v>
      </c>
      <c r="G326" s="279">
        <v>166.83333333333334</v>
      </c>
      <c r="H326" s="279">
        <v>185.63333333333335</v>
      </c>
      <c r="I326" s="279">
        <v>191.51666666666668</v>
      </c>
      <c r="J326" s="279">
        <v>195.03333333333336</v>
      </c>
      <c r="K326" s="277">
        <v>188</v>
      </c>
      <c r="L326" s="277">
        <v>178.6</v>
      </c>
      <c r="M326" s="277">
        <v>1.4727399999999999</v>
      </c>
    </row>
    <row r="327" spans="1:13">
      <c r="A327" s="268">
        <v>317</v>
      </c>
      <c r="B327" s="277" t="s">
        <v>1976</v>
      </c>
      <c r="C327" s="278">
        <v>204.45</v>
      </c>
      <c r="D327" s="279">
        <v>202.73333333333335</v>
      </c>
      <c r="E327" s="279">
        <v>198.81666666666669</v>
      </c>
      <c r="F327" s="279">
        <v>193.18333333333334</v>
      </c>
      <c r="G327" s="279">
        <v>189.26666666666668</v>
      </c>
      <c r="H327" s="279">
        <v>208.3666666666667</v>
      </c>
      <c r="I327" s="279">
        <v>212.28333333333333</v>
      </c>
      <c r="J327" s="279">
        <v>217.91666666666671</v>
      </c>
      <c r="K327" s="277">
        <v>206.65</v>
      </c>
      <c r="L327" s="277">
        <v>197.1</v>
      </c>
      <c r="M327" s="277">
        <v>8.5165299999999995</v>
      </c>
    </row>
    <row r="328" spans="1:13">
      <c r="A328" s="268">
        <v>318</v>
      </c>
      <c r="B328" s="277" t="s">
        <v>469</v>
      </c>
      <c r="C328" s="278">
        <v>71.5</v>
      </c>
      <c r="D328" s="279">
        <v>71.7</v>
      </c>
      <c r="E328" s="279">
        <v>70.900000000000006</v>
      </c>
      <c r="F328" s="279">
        <v>70.3</v>
      </c>
      <c r="G328" s="279">
        <v>69.5</v>
      </c>
      <c r="H328" s="279">
        <v>72.300000000000011</v>
      </c>
      <c r="I328" s="279">
        <v>73.099999999999994</v>
      </c>
      <c r="J328" s="279">
        <v>73.700000000000017</v>
      </c>
      <c r="K328" s="277">
        <v>72.5</v>
      </c>
      <c r="L328" s="277">
        <v>71.099999999999994</v>
      </c>
      <c r="M328" s="277">
        <v>1.50892</v>
      </c>
    </row>
    <row r="329" spans="1:13">
      <c r="A329" s="268">
        <v>319</v>
      </c>
      <c r="B329" s="277" t="s">
        <v>470</v>
      </c>
      <c r="C329" s="278">
        <v>341.15</v>
      </c>
      <c r="D329" s="279">
        <v>340.26666666666665</v>
      </c>
      <c r="E329" s="279">
        <v>336.5333333333333</v>
      </c>
      <c r="F329" s="279">
        <v>331.91666666666663</v>
      </c>
      <c r="G329" s="279">
        <v>328.18333333333328</v>
      </c>
      <c r="H329" s="279">
        <v>344.88333333333333</v>
      </c>
      <c r="I329" s="279">
        <v>348.61666666666667</v>
      </c>
      <c r="J329" s="279">
        <v>353.23333333333335</v>
      </c>
      <c r="K329" s="277">
        <v>344</v>
      </c>
      <c r="L329" s="277">
        <v>335.65</v>
      </c>
      <c r="M329" s="277">
        <v>1.3591899999999999</v>
      </c>
    </row>
    <row r="330" spans="1:13">
      <c r="A330" s="268">
        <v>320</v>
      </c>
      <c r="B330" s="277" t="s">
        <v>146</v>
      </c>
      <c r="C330" s="278">
        <v>1175.7</v>
      </c>
      <c r="D330" s="279">
        <v>1176.4166666666667</v>
      </c>
      <c r="E330" s="279">
        <v>1164.8333333333335</v>
      </c>
      <c r="F330" s="279">
        <v>1153.9666666666667</v>
      </c>
      <c r="G330" s="279">
        <v>1142.3833333333334</v>
      </c>
      <c r="H330" s="279">
        <v>1187.2833333333335</v>
      </c>
      <c r="I330" s="279">
        <v>1198.866666666667</v>
      </c>
      <c r="J330" s="279">
        <v>1209.7333333333336</v>
      </c>
      <c r="K330" s="277">
        <v>1188</v>
      </c>
      <c r="L330" s="277">
        <v>1165.55</v>
      </c>
      <c r="M330" s="277">
        <v>4.2690099999999997</v>
      </c>
    </row>
    <row r="331" spans="1:13">
      <c r="A331" s="268">
        <v>321</v>
      </c>
      <c r="B331" s="277" t="s">
        <v>459</v>
      </c>
      <c r="C331" s="278">
        <v>18</v>
      </c>
      <c r="D331" s="279">
        <v>17.900000000000002</v>
      </c>
      <c r="E331" s="279">
        <v>17.650000000000006</v>
      </c>
      <c r="F331" s="279">
        <v>17.300000000000004</v>
      </c>
      <c r="G331" s="279">
        <v>17.050000000000008</v>
      </c>
      <c r="H331" s="279">
        <v>18.250000000000004</v>
      </c>
      <c r="I331" s="279">
        <v>18.499999999999996</v>
      </c>
      <c r="J331" s="279">
        <v>18.850000000000001</v>
      </c>
      <c r="K331" s="277">
        <v>18.149999999999999</v>
      </c>
      <c r="L331" s="277">
        <v>17.55</v>
      </c>
      <c r="M331" s="277">
        <v>6.7301700000000002</v>
      </c>
    </row>
    <row r="332" spans="1:13">
      <c r="A332" s="268">
        <v>322</v>
      </c>
      <c r="B332" s="277" t="s">
        <v>460</v>
      </c>
      <c r="C332" s="278">
        <v>145.4</v>
      </c>
      <c r="D332" s="279">
        <v>146.01666666666668</v>
      </c>
      <c r="E332" s="279">
        <v>142.98333333333335</v>
      </c>
      <c r="F332" s="279">
        <v>140.56666666666666</v>
      </c>
      <c r="G332" s="279">
        <v>137.53333333333333</v>
      </c>
      <c r="H332" s="279">
        <v>148.43333333333337</v>
      </c>
      <c r="I332" s="279">
        <v>151.46666666666673</v>
      </c>
      <c r="J332" s="279">
        <v>153.88333333333338</v>
      </c>
      <c r="K332" s="277">
        <v>149.05000000000001</v>
      </c>
      <c r="L332" s="277">
        <v>143.6</v>
      </c>
      <c r="M332" s="277">
        <v>1.80694</v>
      </c>
    </row>
    <row r="333" spans="1:13">
      <c r="A333" s="268">
        <v>323</v>
      </c>
      <c r="B333" s="277" t="s">
        <v>147</v>
      </c>
      <c r="C333" s="278">
        <v>111.65</v>
      </c>
      <c r="D333" s="279">
        <v>111.43333333333334</v>
      </c>
      <c r="E333" s="279">
        <v>110.11666666666667</v>
      </c>
      <c r="F333" s="279">
        <v>108.58333333333334</v>
      </c>
      <c r="G333" s="279">
        <v>107.26666666666668</v>
      </c>
      <c r="H333" s="279">
        <v>112.96666666666667</v>
      </c>
      <c r="I333" s="279">
        <v>114.28333333333333</v>
      </c>
      <c r="J333" s="279">
        <v>115.81666666666666</v>
      </c>
      <c r="K333" s="277">
        <v>112.75</v>
      </c>
      <c r="L333" s="277">
        <v>109.9</v>
      </c>
      <c r="M333" s="277">
        <v>63.098709999999997</v>
      </c>
    </row>
    <row r="334" spans="1:13">
      <c r="A334" s="268">
        <v>324</v>
      </c>
      <c r="B334" s="277" t="s">
        <v>471</v>
      </c>
      <c r="C334" s="278">
        <v>656.65</v>
      </c>
      <c r="D334" s="279">
        <v>653.83333333333337</v>
      </c>
      <c r="E334" s="279">
        <v>648.81666666666672</v>
      </c>
      <c r="F334" s="279">
        <v>640.98333333333335</v>
      </c>
      <c r="G334" s="279">
        <v>635.9666666666667</v>
      </c>
      <c r="H334" s="279">
        <v>661.66666666666674</v>
      </c>
      <c r="I334" s="279">
        <v>666.68333333333339</v>
      </c>
      <c r="J334" s="279">
        <v>674.51666666666677</v>
      </c>
      <c r="K334" s="277">
        <v>658.85</v>
      </c>
      <c r="L334" s="277">
        <v>646</v>
      </c>
      <c r="M334" s="277">
        <v>0.27592</v>
      </c>
    </row>
    <row r="335" spans="1:13">
      <c r="A335" s="268">
        <v>325</v>
      </c>
      <c r="B335" s="277" t="s">
        <v>268</v>
      </c>
      <c r="C335" s="278">
        <v>1148.9000000000001</v>
      </c>
      <c r="D335" s="279">
        <v>1151.7833333333335</v>
      </c>
      <c r="E335" s="279">
        <v>1139.5666666666671</v>
      </c>
      <c r="F335" s="279">
        <v>1130.2333333333336</v>
      </c>
      <c r="G335" s="279">
        <v>1118.0166666666671</v>
      </c>
      <c r="H335" s="279">
        <v>1161.116666666667</v>
      </c>
      <c r="I335" s="279">
        <v>1173.3333333333337</v>
      </c>
      <c r="J335" s="279">
        <v>1182.666666666667</v>
      </c>
      <c r="K335" s="277">
        <v>1164</v>
      </c>
      <c r="L335" s="277">
        <v>1142.45</v>
      </c>
      <c r="M335" s="277">
        <v>5.3895400000000002</v>
      </c>
    </row>
    <row r="336" spans="1:13">
      <c r="A336" s="268">
        <v>326</v>
      </c>
      <c r="B336" s="277" t="s">
        <v>148</v>
      </c>
      <c r="C336" s="278">
        <v>59134.05</v>
      </c>
      <c r="D336" s="279">
        <v>59077.683333333327</v>
      </c>
      <c r="E336" s="279">
        <v>58756.366666666654</v>
      </c>
      <c r="F336" s="279">
        <v>58378.683333333327</v>
      </c>
      <c r="G336" s="279">
        <v>58057.366666666654</v>
      </c>
      <c r="H336" s="279">
        <v>59455.366666666654</v>
      </c>
      <c r="I336" s="279">
        <v>59776.68333333332</v>
      </c>
      <c r="J336" s="279">
        <v>60154.366666666654</v>
      </c>
      <c r="K336" s="277">
        <v>59399</v>
      </c>
      <c r="L336" s="277">
        <v>58700</v>
      </c>
      <c r="M336" s="277">
        <v>9.8220000000000002E-2</v>
      </c>
    </row>
    <row r="337" spans="1:13">
      <c r="A337" s="268">
        <v>327</v>
      </c>
      <c r="B337" s="277" t="s">
        <v>267</v>
      </c>
      <c r="C337" s="278">
        <v>30</v>
      </c>
      <c r="D337" s="279">
        <v>29.766666666666669</v>
      </c>
      <c r="E337" s="279">
        <v>29.333333333333339</v>
      </c>
      <c r="F337" s="279">
        <v>28.666666666666671</v>
      </c>
      <c r="G337" s="279">
        <v>28.233333333333341</v>
      </c>
      <c r="H337" s="279">
        <v>30.433333333333337</v>
      </c>
      <c r="I337" s="279">
        <v>30.866666666666667</v>
      </c>
      <c r="J337" s="279">
        <v>31.533333333333335</v>
      </c>
      <c r="K337" s="277">
        <v>30.2</v>
      </c>
      <c r="L337" s="277">
        <v>29.1</v>
      </c>
      <c r="M337" s="277">
        <v>6.03634</v>
      </c>
    </row>
    <row r="338" spans="1:13">
      <c r="A338" s="268">
        <v>328</v>
      </c>
      <c r="B338" s="277" t="s">
        <v>149</v>
      </c>
      <c r="C338" s="278">
        <v>1099.5</v>
      </c>
      <c r="D338" s="279">
        <v>1097.6166666666666</v>
      </c>
      <c r="E338" s="279">
        <v>1082.2333333333331</v>
      </c>
      <c r="F338" s="279">
        <v>1064.9666666666665</v>
      </c>
      <c r="G338" s="279">
        <v>1049.583333333333</v>
      </c>
      <c r="H338" s="279">
        <v>1114.8833333333332</v>
      </c>
      <c r="I338" s="279">
        <v>1130.2666666666669</v>
      </c>
      <c r="J338" s="279">
        <v>1147.5333333333333</v>
      </c>
      <c r="K338" s="277">
        <v>1113</v>
      </c>
      <c r="L338" s="277">
        <v>1080.3499999999999</v>
      </c>
      <c r="M338" s="277">
        <v>13.34601</v>
      </c>
    </row>
    <row r="339" spans="1:13">
      <c r="A339" s="268">
        <v>329</v>
      </c>
      <c r="B339" s="277" t="s">
        <v>3162</v>
      </c>
      <c r="C339" s="278">
        <v>273.45</v>
      </c>
      <c r="D339" s="279">
        <v>274.48333333333335</v>
      </c>
      <c r="E339" s="279">
        <v>270.16666666666669</v>
      </c>
      <c r="F339" s="279">
        <v>266.88333333333333</v>
      </c>
      <c r="G339" s="279">
        <v>262.56666666666666</v>
      </c>
      <c r="H339" s="279">
        <v>277.76666666666671</v>
      </c>
      <c r="I339" s="279">
        <v>282.08333333333331</v>
      </c>
      <c r="J339" s="279">
        <v>285.36666666666673</v>
      </c>
      <c r="K339" s="277">
        <v>278.8</v>
      </c>
      <c r="L339" s="277">
        <v>271.2</v>
      </c>
      <c r="M339" s="277">
        <v>3.6850399999999999</v>
      </c>
    </row>
    <row r="340" spans="1:13">
      <c r="A340" s="268">
        <v>330</v>
      </c>
      <c r="B340" s="277" t="s">
        <v>269</v>
      </c>
      <c r="C340" s="278">
        <v>779.25</v>
      </c>
      <c r="D340" s="279">
        <v>775.7833333333333</v>
      </c>
      <c r="E340" s="279">
        <v>766.56666666666661</v>
      </c>
      <c r="F340" s="279">
        <v>753.88333333333333</v>
      </c>
      <c r="G340" s="279">
        <v>744.66666666666663</v>
      </c>
      <c r="H340" s="279">
        <v>788.46666666666658</v>
      </c>
      <c r="I340" s="279">
        <v>797.68333333333328</v>
      </c>
      <c r="J340" s="279">
        <v>810.36666666666656</v>
      </c>
      <c r="K340" s="277">
        <v>785</v>
      </c>
      <c r="L340" s="277">
        <v>763.1</v>
      </c>
      <c r="M340" s="277">
        <v>1.76488</v>
      </c>
    </row>
    <row r="341" spans="1:13">
      <c r="A341" s="268">
        <v>331</v>
      </c>
      <c r="B341" s="277" t="s">
        <v>150</v>
      </c>
      <c r="C341" s="278">
        <v>34.4</v>
      </c>
      <c r="D341" s="279">
        <v>34.31666666666667</v>
      </c>
      <c r="E341" s="279">
        <v>33.783333333333339</v>
      </c>
      <c r="F341" s="279">
        <v>33.166666666666671</v>
      </c>
      <c r="G341" s="279">
        <v>32.63333333333334</v>
      </c>
      <c r="H341" s="279">
        <v>34.933333333333337</v>
      </c>
      <c r="I341" s="279">
        <v>35.466666666666669</v>
      </c>
      <c r="J341" s="279">
        <v>36.083333333333336</v>
      </c>
      <c r="K341" s="277">
        <v>34.85</v>
      </c>
      <c r="L341" s="277">
        <v>33.700000000000003</v>
      </c>
      <c r="M341" s="277">
        <v>90.453990000000005</v>
      </c>
    </row>
    <row r="342" spans="1:13">
      <c r="A342" s="268">
        <v>332</v>
      </c>
      <c r="B342" s="277" t="s">
        <v>261</v>
      </c>
      <c r="C342" s="278">
        <v>3386.7</v>
      </c>
      <c r="D342" s="279">
        <v>3352.3166666666671</v>
      </c>
      <c r="E342" s="279">
        <v>3274.6333333333341</v>
      </c>
      <c r="F342" s="279">
        <v>3162.5666666666671</v>
      </c>
      <c r="G342" s="279">
        <v>3084.8833333333341</v>
      </c>
      <c r="H342" s="279">
        <v>3464.3833333333341</v>
      </c>
      <c r="I342" s="279">
        <v>3542.0666666666675</v>
      </c>
      <c r="J342" s="279">
        <v>3654.1333333333341</v>
      </c>
      <c r="K342" s="277">
        <v>3430</v>
      </c>
      <c r="L342" s="277">
        <v>3240.25</v>
      </c>
      <c r="M342" s="277">
        <v>6.3330000000000002</v>
      </c>
    </row>
    <row r="343" spans="1:13">
      <c r="A343" s="268">
        <v>333</v>
      </c>
      <c r="B343" s="277" t="s">
        <v>478</v>
      </c>
      <c r="C343" s="278">
        <v>1969.35</v>
      </c>
      <c r="D343" s="279">
        <v>1966.3833333333332</v>
      </c>
      <c r="E343" s="279">
        <v>1946.6666666666665</v>
      </c>
      <c r="F343" s="279">
        <v>1923.9833333333333</v>
      </c>
      <c r="G343" s="279">
        <v>1904.2666666666667</v>
      </c>
      <c r="H343" s="279">
        <v>1989.0666666666664</v>
      </c>
      <c r="I343" s="279">
        <v>2008.7833333333331</v>
      </c>
      <c r="J343" s="279">
        <v>2031.4666666666662</v>
      </c>
      <c r="K343" s="277">
        <v>1986.1</v>
      </c>
      <c r="L343" s="277">
        <v>1943.7</v>
      </c>
      <c r="M343" s="277">
        <v>0.82581000000000004</v>
      </c>
    </row>
    <row r="344" spans="1:13">
      <c r="A344" s="268">
        <v>334</v>
      </c>
      <c r="B344" s="277" t="s">
        <v>151</v>
      </c>
      <c r="C344" s="278">
        <v>26.25</v>
      </c>
      <c r="D344" s="279">
        <v>26.266666666666666</v>
      </c>
      <c r="E344" s="279">
        <v>25.983333333333331</v>
      </c>
      <c r="F344" s="279">
        <v>25.716666666666665</v>
      </c>
      <c r="G344" s="279">
        <v>25.43333333333333</v>
      </c>
      <c r="H344" s="279">
        <v>26.533333333333331</v>
      </c>
      <c r="I344" s="279">
        <v>26.816666666666663</v>
      </c>
      <c r="J344" s="279">
        <v>27.083333333333332</v>
      </c>
      <c r="K344" s="277">
        <v>26.55</v>
      </c>
      <c r="L344" s="277">
        <v>26</v>
      </c>
      <c r="M344" s="277">
        <v>35.640419999999999</v>
      </c>
    </row>
    <row r="345" spans="1:13">
      <c r="A345" s="268">
        <v>335</v>
      </c>
      <c r="B345" s="277" t="s">
        <v>477</v>
      </c>
      <c r="C345" s="278">
        <v>61</v>
      </c>
      <c r="D345" s="279">
        <v>60.483333333333327</v>
      </c>
      <c r="E345" s="279">
        <v>58.966666666666654</v>
      </c>
      <c r="F345" s="279">
        <v>56.93333333333333</v>
      </c>
      <c r="G345" s="279">
        <v>55.416666666666657</v>
      </c>
      <c r="H345" s="279">
        <v>62.516666666666652</v>
      </c>
      <c r="I345" s="279">
        <v>64.033333333333317</v>
      </c>
      <c r="J345" s="279">
        <v>66.066666666666649</v>
      </c>
      <c r="K345" s="277">
        <v>62</v>
      </c>
      <c r="L345" s="277">
        <v>58.45</v>
      </c>
      <c r="M345" s="277">
        <v>9.3874300000000002</v>
      </c>
    </row>
    <row r="346" spans="1:13">
      <c r="A346" s="268">
        <v>336</v>
      </c>
      <c r="B346" s="277" t="s">
        <v>152</v>
      </c>
      <c r="C346" s="278">
        <v>31.2</v>
      </c>
      <c r="D346" s="279">
        <v>31.183333333333337</v>
      </c>
      <c r="E346" s="279">
        <v>30.616666666666674</v>
      </c>
      <c r="F346" s="279">
        <v>30.033333333333339</v>
      </c>
      <c r="G346" s="279">
        <v>29.466666666666676</v>
      </c>
      <c r="H346" s="279">
        <v>31.766666666666673</v>
      </c>
      <c r="I346" s="279">
        <v>32.333333333333336</v>
      </c>
      <c r="J346" s="279">
        <v>32.916666666666671</v>
      </c>
      <c r="K346" s="277">
        <v>31.75</v>
      </c>
      <c r="L346" s="277">
        <v>30.6</v>
      </c>
      <c r="M346" s="277">
        <v>80.768919999999994</v>
      </c>
    </row>
    <row r="347" spans="1:13">
      <c r="A347" s="268">
        <v>337</v>
      </c>
      <c r="B347" s="277" t="s">
        <v>473</v>
      </c>
      <c r="C347" s="278">
        <v>522.04999999999995</v>
      </c>
      <c r="D347" s="279">
        <v>526.5</v>
      </c>
      <c r="E347" s="279">
        <v>514.54999999999995</v>
      </c>
      <c r="F347" s="279">
        <v>507.04999999999995</v>
      </c>
      <c r="G347" s="279">
        <v>495.09999999999991</v>
      </c>
      <c r="H347" s="279">
        <v>534</v>
      </c>
      <c r="I347" s="279">
        <v>545.95000000000005</v>
      </c>
      <c r="J347" s="279">
        <v>553.45000000000005</v>
      </c>
      <c r="K347" s="277">
        <v>538.45000000000005</v>
      </c>
      <c r="L347" s="277">
        <v>519</v>
      </c>
      <c r="M347" s="277">
        <v>0.48953999999999998</v>
      </c>
    </row>
    <row r="348" spans="1:13">
      <c r="A348" s="268">
        <v>338</v>
      </c>
      <c r="B348" s="277" t="s">
        <v>153</v>
      </c>
      <c r="C348" s="278">
        <v>16420.7</v>
      </c>
      <c r="D348" s="279">
        <v>16357.316666666666</v>
      </c>
      <c r="E348" s="279">
        <v>16264.633333333331</v>
      </c>
      <c r="F348" s="279">
        <v>16108.566666666666</v>
      </c>
      <c r="G348" s="279">
        <v>16015.883333333331</v>
      </c>
      <c r="H348" s="279">
        <v>16513.383333333331</v>
      </c>
      <c r="I348" s="279">
        <v>16606.066666666666</v>
      </c>
      <c r="J348" s="279">
        <v>16762.133333333331</v>
      </c>
      <c r="K348" s="277">
        <v>16450</v>
      </c>
      <c r="L348" s="277">
        <v>16201.25</v>
      </c>
      <c r="M348" s="277">
        <v>0.77207999999999999</v>
      </c>
    </row>
    <row r="349" spans="1:13">
      <c r="A349" s="268">
        <v>339</v>
      </c>
      <c r="B349" s="277" t="s">
        <v>476</v>
      </c>
      <c r="C349" s="278">
        <v>35.25</v>
      </c>
      <c r="D349" s="279">
        <v>34.766666666666666</v>
      </c>
      <c r="E349" s="279">
        <v>33.733333333333334</v>
      </c>
      <c r="F349" s="279">
        <v>32.216666666666669</v>
      </c>
      <c r="G349" s="279">
        <v>31.183333333333337</v>
      </c>
      <c r="H349" s="279">
        <v>36.283333333333331</v>
      </c>
      <c r="I349" s="279">
        <v>37.316666666666663</v>
      </c>
      <c r="J349" s="279">
        <v>38.833333333333329</v>
      </c>
      <c r="K349" s="277">
        <v>35.799999999999997</v>
      </c>
      <c r="L349" s="277">
        <v>33.25</v>
      </c>
      <c r="M349" s="277">
        <v>7.1318200000000003</v>
      </c>
    </row>
    <row r="350" spans="1:13">
      <c r="A350" s="268">
        <v>340</v>
      </c>
      <c r="B350" s="277" t="s">
        <v>475</v>
      </c>
      <c r="C350" s="278">
        <v>313</v>
      </c>
      <c r="D350" s="279">
        <v>312.05</v>
      </c>
      <c r="E350" s="279">
        <v>308.10000000000002</v>
      </c>
      <c r="F350" s="279">
        <v>303.2</v>
      </c>
      <c r="G350" s="279">
        <v>299.25</v>
      </c>
      <c r="H350" s="279">
        <v>316.95000000000005</v>
      </c>
      <c r="I350" s="279">
        <v>320.89999999999998</v>
      </c>
      <c r="J350" s="279">
        <v>325.80000000000007</v>
      </c>
      <c r="K350" s="277">
        <v>316</v>
      </c>
      <c r="L350" s="277">
        <v>307.14999999999998</v>
      </c>
      <c r="M350" s="277">
        <v>0.55881999999999998</v>
      </c>
    </row>
    <row r="351" spans="1:13">
      <c r="A351" s="268">
        <v>341</v>
      </c>
      <c r="B351" s="277" t="s">
        <v>270</v>
      </c>
      <c r="C351" s="278">
        <v>20.55</v>
      </c>
      <c r="D351" s="279">
        <v>20.716666666666669</v>
      </c>
      <c r="E351" s="279">
        <v>20.383333333333336</v>
      </c>
      <c r="F351" s="279">
        <v>20.216666666666669</v>
      </c>
      <c r="G351" s="279">
        <v>19.883333333333336</v>
      </c>
      <c r="H351" s="279">
        <v>20.883333333333336</v>
      </c>
      <c r="I351" s="279">
        <v>21.216666666666665</v>
      </c>
      <c r="J351" s="279">
        <v>21.383333333333336</v>
      </c>
      <c r="K351" s="277">
        <v>21.05</v>
      </c>
      <c r="L351" s="277">
        <v>20.55</v>
      </c>
      <c r="M351" s="277">
        <v>49.033450000000002</v>
      </c>
    </row>
    <row r="352" spans="1:13">
      <c r="A352" s="268">
        <v>342</v>
      </c>
      <c r="B352" s="277" t="s">
        <v>283</v>
      </c>
      <c r="C352" s="278">
        <v>109.9</v>
      </c>
      <c r="D352" s="279">
        <v>109.46666666666665</v>
      </c>
      <c r="E352" s="279">
        <v>108.08333333333331</v>
      </c>
      <c r="F352" s="279">
        <v>106.26666666666667</v>
      </c>
      <c r="G352" s="279">
        <v>104.88333333333333</v>
      </c>
      <c r="H352" s="279">
        <v>111.2833333333333</v>
      </c>
      <c r="I352" s="279">
        <v>112.66666666666666</v>
      </c>
      <c r="J352" s="279">
        <v>114.48333333333329</v>
      </c>
      <c r="K352" s="277">
        <v>110.85</v>
      </c>
      <c r="L352" s="277">
        <v>107.65</v>
      </c>
      <c r="M352" s="277">
        <v>3.4222899999999998</v>
      </c>
    </row>
    <row r="353" spans="1:13">
      <c r="A353" s="268">
        <v>343</v>
      </c>
      <c r="B353" s="277" t="s">
        <v>479</v>
      </c>
      <c r="C353" s="278">
        <v>1234.6500000000001</v>
      </c>
      <c r="D353" s="279">
        <v>1238.8833333333334</v>
      </c>
      <c r="E353" s="279">
        <v>1221.7666666666669</v>
      </c>
      <c r="F353" s="279">
        <v>1208.8833333333334</v>
      </c>
      <c r="G353" s="279">
        <v>1191.7666666666669</v>
      </c>
      <c r="H353" s="279">
        <v>1251.7666666666669</v>
      </c>
      <c r="I353" s="279">
        <v>1268.8833333333332</v>
      </c>
      <c r="J353" s="279">
        <v>1281.7666666666669</v>
      </c>
      <c r="K353" s="277">
        <v>1256</v>
      </c>
      <c r="L353" s="277">
        <v>1226</v>
      </c>
      <c r="M353" s="277">
        <v>8.3379999999999996E-2</v>
      </c>
    </row>
    <row r="354" spans="1:13">
      <c r="A354" s="268">
        <v>344</v>
      </c>
      <c r="B354" s="277" t="s">
        <v>474</v>
      </c>
      <c r="C354" s="278">
        <v>52</v>
      </c>
      <c r="D354" s="279">
        <v>52.066666666666663</v>
      </c>
      <c r="E354" s="279">
        <v>51.633333333333326</v>
      </c>
      <c r="F354" s="279">
        <v>51.266666666666666</v>
      </c>
      <c r="G354" s="279">
        <v>50.833333333333329</v>
      </c>
      <c r="H354" s="279">
        <v>52.433333333333323</v>
      </c>
      <c r="I354" s="279">
        <v>52.86666666666666</v>
      </c>
      <c r="J354" s="279">
        <v>53.23333333333332</v>
      </c>
      <c r="K354" s="277">
        <v>52.5</v>
      </c>
      <c r="L354" s="277">
        <v>51.7</v>
      </c>
      <c r="M354" s="277">
        <v>2.1817899999999999</v>
      </c>
    </row>
    <row r="355" spans="1:13">
      <c r="A355" s="268">
        <v>345</v>
      </c>
      <c r="B355" s="277" t="s">
        <v>155</v>
      </c>
      <c r="C355" s="278">
        <v>89.5</v>
      </c>
      <c r="D355" s="279">
        <v>90.2</v>
      </c>
      <c r="E355" s="279">
        <v>87.65</v>
      </c>
      <c r="F355" s="279">
        <v>85.8</v>
      </c>
      <c r="G355" s="279">
        <v>83.25</v>
      </c>
      <c r="H355" s="279">
        <v>92.050000000000011</v>
      </c>
      <c r="I355" s="279">
        <v>94.6</v>
      </c>
      <c r="J355" s="279">
        <v>96.450000000000017</v>
      </c>
      <c r="K355" s="277">
        <v>92.75</v>
      </c>
      <c r="L355" s="277">
        <v>88.35</v>
      </c>
      <c r="M355" s="277">
        <v>74.724109999999996</v>
      </c>
    </row>
    <row r="356" spans="1:13">
      <c r="A356" s="268">
        <v>346</v>
      </c>
      <c r="B356" s="277" t="s">
        <v>156</v>
      </c>
      <c r="C356" s="278">
        <v>90.55</v>
      </c>
      <c r="D356" s="279">
        <v>90.433333333333337</v>
      </c>
      <c r="E356" s="279">
        <v>89.366666666666674</v>
      </c>
      <c r="F356" s="279">
        <v>88.183333333333337</v>
      </c>
      <c r="G356" s="279">
        <v>87.116666666666674</v>
      </c>
      <c r="H356" s="279">
        <v>91.616666666666674</v>
      </c>
      <c r="I356" s="279">
        <v>92.683333333333337</v>
      </c>
      <c r="J356" s="279">
        <v>93.866666666666674</v>
      </c>
      <c r="K356" s="277">
        <v>91.5</v>
      </c>
      <c r="L356" s="277">
        <v>89.25</v>
      </c>
      <c r="M356" s="277">
        <v>272.63682999999997</v>
      </c>
    </row>
    <row r="357" spans="1:13">
      <c r="A357" s="268">
        <v>347</v>
      </c>
      <c r="B357" s="277" t="s">
        <v>271</v>
      </c>
      <c r="C357" s="278">
        <v>377.05</v>
      </c>
      <c r="D357" s="279">
        <v>378.26666666666665</v>
      </c>
      <c r="E357" s="279">
        <v>373.7833333333333</v>
      </c>
      <c r="F357" s="279">
        <v>370.51666666666665</v>
      </c>
      <c r="G357" s="279">
        <v>366.0333333333333</v>
      </c>
      <c r="H357" s="279">
        <v>381.5333333333333</v>
      </c>
      <c r="I357" s="279">
        <v>386.01666666666665</v>
      </c>
      <c r="J357" s="279">
        <v>389.2833333333333</v>
      </c>
      <c r="K357" s="277">
        <v>382.75</v>
      </c>
      <c r="L357" s="277">
        <v>375</v>
      </c>
      <c r="M357" s="277">
        <v>2.4898600000000002</v>
      </c>
    </row>
    <row r="358" spans="1:13">
      <c r="A358" s="268">
        <v>348</v>
      </c>
      <c r="B358" s="277" t="s">
        <v>272</v>
      </c>
      <c r="C358" s="278">
        <v>2929.75</v>
      </c>
      <c r="D358" s="279">
        <v>2949.8833333333332</v>
      </c>
      <c r="E358" s="279">
        <v>2899.8666666666663</v>
      </c>
      <c r="F358" s="279">
        <v>2869.9833333333331</v>
      </c>
      <c r="G358" s="279">
        <v>2819.9666666666662</v>
      </c>
      <c r="H358" s="279">
        <v>2979.7666666666664</v>
      </c>
      <c r="I358" s="279">
        <v>3029.7833333333328</v>
      </c>
      <c r="J358" s="279">
        <v>3059.6666666666665</v>
      </c>
      <c r="K358" s="277">
        <v>2999.9</v>
      </c>
      <c r="L358" s="277">
        <v>2920</v>
      </c>
      <c r="M358" s="277">
        <v>0.33976000000000001</v>
      </c>
    </row>
    <row r="359" spans="1:13">
      <c r="A359" s="268">
        <v>349</v>
      </c>
      <c r="B359" s="277" t="s">
        <v>157</v>
      </c>
      <c r="C359" s="278">
        <v>93.95</v>
      </c>
      <c r="D359" s="279">
        <v>93.816666666666677</v>
      </c>
      <c r="E359" s="279">
        <v>93.233333333333348</v>
      </c>
      <c r="F359" s="279">
        <v>92.516666666666666</v>
      </c>
      <c r="G359" s="279">
        <v>91.933333333333337</v>
      </c>
      <c r="H359" s="279">
        <v>94.53333333333336</v>
      </c>
      <c r="I359" s="279">
        <v>95.116666666666703</v>
      </c>
      <c r="J359" s="279">
        <v>95.833333333333371</v>
      </c>
      <c r="K359" s="277">
        <v>94.4</v>
      </c>
      <c r="L359" s="277">
        <v>93.1</v>
      </c>
      <c r="M359" s="277">
        <v>2.9786800000000002</v>
      </c>
    </row>
    <row r="360" spans="1:13">
      <c r="A360" s="268">
        <v>350</v>
      </c>
      <c r="B360" s="277" t="s">
        <v>480</v>
      </c>
      <c r="C360" s="278">
        <v>68.900000000000006</v>
      </c>
      <c r="D360" s="279">
        <v>69.183333333333337</v>
      </c>
      <c r="E360" s="279">
        <v>68.216666666666669</v>
      </c>
      <c r="F360" s="279">
        <v>67.533333333333331</v>
      </c>
      <c r="G360" s="279">
        <v>66.566666666666663</v>
      </c>
      <c r="H360" s="279">
        <v>69.866666666666674</v>
      </c>
      <c r="I360" s="279">
        <v>70.833333333333343</v>
      </c>
      <c r="J360" s="279">
        <v>71.51666666666668</v>
      </c>
      <c r="K360" s="277">
        <v>70.150000000000006</v>
      </c>
      <c r="L360" s="277">
        <v>68.5</v>
      </c>
      <c r="M360" s="277">
        <v>0.43031000000000003</v>
      </c>
    </row>
    <row r="361" spans="1:13">
      <c r="A361" s="268">
        <v>351</v>
      </c>
      <c r="B361" s="277" t="s">
        <v>158</v>
      </c>
      <c r="C361" s="278">
        <v>73.650000000000006</v>
      </c>
      <c r="D361" s="279">
        <v>73.566666666666677</v>
      </c>
      <c r="E361" s="279">
        <v>72.733333333333348</v>
      </c>
      <c r="F361" s="279">
        <v>71.816666666666677</v>
      </c>
      <c r="G361" s="279">
        <v>70.983333333333348</v>
      </c>
      <c r="H361" s="279">
        <v>74.483333333333348</v>
      </c>
      <c r="I361" s="279">
        <v>75.316666666666691</v>
      </c>
      <c r="J361" s="279">
        <v>76.233333333333348</v>
      </c>
      <c r="K361" s="277">
        <v>74.400000000000006</v>
      </c>
      <c r="L361" s="277">
        <v>72.650000000000006</v>
      </c>
      <c r="M361" s="277">
        <v>186.46453</v>
      </c>
    </row>
    <row r="362" spans="1:13">
      <c r="A362" s="268">
        <v>352</v>
      </c>
      <c r="B362" s="277" t="s">
        <v>481</v>
      </c>
      <c r="C362" s="278">
        <v>61.95</v>
      </c>
      <c r="D362" s="279">
        <v>62.266666666666673</v>
      </c>
      <c r="E362" s="279">
        <v>61.183333333333344</v>
      </c>
      <c r="F362" s="279">
        <v>60.416666666666671</v>
      </c>
      <c r="G362" s="279">
        <v>59.333333333333343</v>
      </c>
      <c r="H362" s="279">
        <v>63.033333333333346</v>
      </c>
      <c r="I362" s="279">
        <v>64.116666666666674</v>
      </c>
      <c r="J362" s="279">
        <v>64.883333333333354</v>
      </c>
      <c r="K362" s="277">
        <v>63.35</v>
      </c>
      <c r="L362" s="277">
        <v>61.5</v>
      </c>
      <c r="M362" s="277">
        <v>1.75942</v>
      </c>
    </row>
    <row r="363" spans="1:13">
      <c r="A363" s="268">
        <v>353</v>
      </c>
      <c r="B363" s="277" t="s">
        <v>482</v>
      </c>
      <c r="C363" s="278">
        <v>194.7</v>
      </c>
      <c r="D363" s="279">
        <v>194.4</v>
      </c>
      <c r="E363" s="279">
        <v>188.9</v>
      </c>
      <c r="F363" s="279">
        <v>183.1</v>
      </c>
      <c r="G363" s="279">
        <v>177.6</v>
      </c>
      <c r="H363" s="279">
        <v>200.20000000000002</v>
      </c>
      <c r="I363" s="279">
        <v>205.70000000000002</v>
      </c>
      <c r="J363" s="279">
        <v>211.50000000000003</v>
      </c>
      <c r="K363" s="277">
        <v>199.9</v>
      </c>
      <c r="L363" s="277">
        <v>188.6</v>
      </c>
      <c r="M363" s="277">
        <v>2.5142899999999999</v>
      </c>
    </row>
    <row r="364" spans="1:13">
      <c r="A364" s="268">
        <v>354</v>
      </c>
      <c r="B364" s="277" t="s">
        <v>483</v>
      </c>
      <c r="C364" s="278">
        <v>194.6</v>
      </c>
      <c r="D364" s="279">
        <v>192.38333333333335</v>
      </c>
      <c r="E364" s="279">
        <v>186.26666666666671</v>
      </c>
      <c r="F364" s="279">
        <v>177.93333333333337</v>
      </c>
      <c r="G364" s="279">
        <v>171.81666666666672</v>
      </c>
      <c r="H364" s="279">
        <v>200.7166666666667</v>
      </c>
      <c r="I364" s="279">
        <v>206.83333333333331</v>
      </c>
      <c r="J364" s="279">
        <v>215.16666666666669</v>
      </c>
      <c r="K364" s="277">
        <v>198.5</v>
      </c>
      <c r="L364" s="277">
        <v>184.05</v>
      </c>
      <c r="M364" s="277">
        <v>1.7535799999999999</v>
      </c>
    </row>
    <row r="365" spans="1:13">
      <c r="A365" s="268">
        <v>355</v>
      </c>
      <c r="B365" s="277" t="s">
        <v>159</v>
      </c>
      <c r="C365" s="278">
        <v>18495.099999999999</v>
      </c>
      <c r="D365" s="279">
        <v>18513.316666666666</v>
      </c>
      <c r="E365" s="279">
        <v>18283.283333333333</v>
      </c>
      <c r="F365" s="279">
        <v>18071.466666666667</v>
      </c>
      <c r="G365" s="279">
        <v>17841.433333333334</v>
      </c>
      <c r="H365" s="279">
        <v>18725.133333333331</v>
      </c>
      <c r="I365" s="279">
        <v>18955.166666666664</v>
      </c>
      <c r="J365" s="279">
        <v>19166.98333333333</v>
      </c>
      <c r="K365" s="277">
        <v>18743.349999999999</v>
      </c>
      <c r="L365" s="277">
        <v>18301.5</v>
      </c>
      <c r="M365" s="277">
        <v>0.73490999999999995</v>
      </c>
    </row>
    <row r="366" spans="1:13">
      <c r="A366" s="268">
        <v>356</v>
      </c>
      <c r="B366" s="277" t="s">
        <v>160</v>
      </c>
      <c r="C366" s="278">
        <v>1314.5</v>
      </c>
      <c r="D366" s="279">
        <v>1314.8666666666666</v>
      </c>
      <c r="E366" s="279">
        <v>1289.7333333333331</v>
      </c>
      <c r="F366" s="279">
        <v>1264.9666666666665</v>
      </c>
      <c r="G366" s="279">
        <v>1239.833333333333</v>
      </c>
      <c r="H366" s="279">
        <v>1339.6333333333332</v>
      </c>
      <c r="I366" s="279">
        <v>1364.7666666666669</v>
      </c>
      <c r="J366" s="279">
        <v>1389.5333333333333</v>
      </c>
      <c r="K366" s="277">
        <v>1340</v>
      </c>
      <c r="L366" s="277">
        <v>1290.0999999999999</v>
      </c>
      <c r="M366" s="277">
        <v>22.066510000000001</v>
      </c>
    </row>
    <row r="367" spans="1:13">
      <c r="A367" s="268">
        <v>357</v>
      </c>
      <c r="B367" s="277" t="s">
        <v>488</v>
      </c>
      <c r="C367" s="278">
        <v>988.15</v>
      </c>
      <c r="D367" s="279">
        <v>991.63333333333333</v>
      </c>
      <c r="E367" s="279">
        <v>979.51666666666665</v>
      </c>
      <c r="F367" s="279">
        <v>970.88333333333333</v>
      </c>
      <c r="G367" s="279">
        <v>958.76666666666665</v>
      </c>
      <c r="H367" s="279">
        <v>1000.2666666666667</v>
      </c>
      <c r="I367" s="279">
        <v>1012.3833333333332</v>
      </c>
      <c r="J367" s="279">
        <v>1021.0166666666667</v>
      </c>
      <c r="K367" s="277">
        <v>1003.75</v>
      </c>
      <c r="L367" s="277">
        <v>983</v>
      </c>
      <c r="M367" s="277">
        <v>0.35332999999999998</v>
      </c>
    </row>
    <row r="368" spans="1:13">
      <c r="A368" s="268">
        <v>358</v>
      </c>
      <c r="B368" s="277" t="s">
        <v>161</v>
      </c>
      <c r="C368" s="278">
        <v>236.3</v>
      </c>
      <c r="D368" s="279">
        <v>236.44999999999996</v>
      </c>
      <c r="E368" s="279">
        <v>234.04999999999993</v>
      </c>
      <c r="F368" s="279">
        <v>231.79999999999995</v>
      </c>
      <c r="G368" s="279">
        <v>229.39999999999992</v>
      </c>
      <c r="H368" s="279">
        <v>238.69999999999993</v>
      </c>
      <c r="I368" s="279">
        <v>241.09999999999997</v>
      </c>
      <c r="J368" s="279">
        <v>243.34999999999994</v>
      </c>
      <c r="K368" s="277">
        <v>238.85</v>
      </c>
      <c r="L368" s="277">
        <v>234.2</v>
      </c>
      <c r="M368" s="277">
        <v>20.76586</v>
      </c>
    </row>
    <row r="369" spans="1:13">
      <c r="A369" s="268">
        <v>359</v>
      </c>
      <c r="B369" s="277" t="s">
        <v>162</v>
      </c>
      <c r="C369" s="278">
        <v>91.3</v>
      </c>
      <c r="D369" s="279">
        <v>90.616666666666674</v>
      </c>
      <c r="E369" s="279">
        <v>89.433333333333351</v>
      </c>
      <c r="F369" s="279">
        <v>87.566666666666677</v>
      </c>
      <c r="G369" s="279">
        <v>86.383333333333354</v>
      </c>
      <c r="H369" s="279">
        <v>92.483333333333348</v>
      </c>
      <c r="I369" s="279">
        <v>93.666666666666686</v>
      </c>
      <c r="J369" s="279">
        <v>95.533333333333346</v>
      </c>
      <c r="K369" s="277">
        <v>91.8</v>
      </c>
      <c r="L369" s="277">
        <v>88.75</v>
      </c>
      <c r="M369" s="277">
        <v>56.133299999999998</v>
      </c>
    </row>
    <row r="370" spans="1:13">
      <c r="A370" s="268">
        <v>360</v>
      </c>
      <c r="B370" s="277" t="s">
        <v>275</v>
      </c>
      <c r="C370" s="278">
        <v>4938.8</v>
      </c>
      <c r="D370" s="279">
        <v>4954.5999999999995</v>
      </c>
      <c r="E370" s="279">
        <v>4884.1999999999989</v>
      </c>
      <c r="F370" s="279">
        <v>4829.5999999999995</v>
      </c>
      <c r="G370" s="279">
        <v>4759.1999999999989</v>
      </c>
      <c r="H370" s="279">
        <v>5009.1999999999989</v>
      </c>
      <c r="I370" s="279">
        <v>5079.5999999999985</v>
      </c>
      <c r="J370" s="279">
        <v>5134.1999999999989</v>
      </c>
      <c r="K370" s="277">
        <v>5025</v>
      </c>
      <c r="L370" s="277">
        <v>4900</v>
      </c>
      <c r="M370" s="277">
        <v>0.96101000000000003</v>
      </c>
    </row>
    <row r="371" spans="1:13">
      <c r="A371" s="268">
        <v>361</v>
      </c>
      <c r="B371" s="277" t="s">
        <v>277</v>
      </c>
      <c r="C371" s="278">
        <v>10108.950000000001</v>
      </c>
      <c r="D371" s="279">
        <v>10081.316666666668</v>
      </c>
      <c r="E371" s="279">
        <v>9977.8333333333358</v>
      </c>
      <c r="F371" s="279">
        <v>9846.716666666669</v>
      </c>
      <c r="G371" s="279">
        <v>9743.2333333333372</v>
      </c>
      <c r="H371" s="279">
        <v>10212.433333333334</v>
      </c>
      <c r="I371" s="279">
        <v>10315.916666666668</v>
      </c>
      <c r="J371" s="279">
        <v>10447.033333333333</v>
      </c>
      <c r="K371" s="277">
        <v>10184.799999999999</v>
      </c>
      <c r="L371" s="277">
        <v>9950.2000000000007</v>
      </c>
      <c r="M371" s="277">
        <v>5.2600000000000001E-2</v>
      </c>
    </row>
    <row r="372" spans="1:13">
      <c r="A372" s="268">
        <v>362</v>
      </c>
      <c r="B372" s="277" t="s">
        <v>494</v>
      </c>
      <c r="C372" s="278">
        <v>4895.8</v>
      </c>
      <c r="D372" s="279">
        <v>4875.7</v>
      </c>
      <c r="E372" s="279">
        <v>4801.3999999999996</v>
      </c>
      <c r="F372" s="279">
        <v>4707</v>
      </c>
      <c r="G372" s="279">
        <v>4632.7</v>
      </c>
      <c r="H372" s="279">
        <v>4970.0999999999995</v>
      </c>
      <c r="I372" s="279">
        <v>5044.4000000000005</v>
      </c>
      <c r="J372" s="279">
        <v>5138.7999999999993</v>
      </c>
      <c r="K372" s="277">
        <v>4950</v>
      </c>
      <c r="L372" s="277">
        <v>4781.3</v>
      </c>
      <c r="M372" s="277">
        <v>0.14665</v>
      </c>
    </row>
    <row r="373" spans="1:13">
      <c r="A373" s="268">
        <v>363</v>
      </c>
      <c r="B373" s="277" t="s">
        <v>489</v>
      </c>
      <c r="C373" s="278">
        <v>116.3</v>
      </c>
      <c r="D373" s="279">
        <v>116.05</v>
      </c>
      <c r="E373" s="279">
        <v>113.75</v>
      </c>
      <c r="F373" s="279">
        <v>111.2</v>
      </c>
      <c r="G373" s="279">
        <v>108.9</v>
      </c>
      <c r="H373" s="279">
        <v>118.6</v>
      </c>
      <c r="I373" s="279">
        <v>120.89999999999998</v>
      </c>
      <c r="J373" s="279">
        <v>123.44999999999999</v>
      </c>
      <c r="K373" s="277">
        <v>118.35</v>
      </c>
      <c r="L373" s="277">
        <v>113.5</v>
      </c>
      <c r="M373" s="277">
        <v>7.2793400000000004</v>
      </c>
    </row>
    <row r="374" spans="1:13">
      <c r="A374" s="268">
        <v>364</v>
      </c>
      <c r="B374" s="277" t="s">
        <v>490</v>
      </c>
      <c r="C374" s="278">
        <v>614.5</v>
      </c>
      <c r="D374" s="279">
        <v>617.63333333333333</v>
      </c>
      <c r="E374" s="279">
        <v>604.41666666666663</v>
      </c>
      <c r="F374" s="279">
        <v>594.33333333333326</v>
      </c>
      <c r="G374" s="279">
        <v>581.11666666666656</v>
      </c>
      <c r="H374" s="279">
        <v>627.7166666666667</v>
      </c>
      <c r="I374" s="279">
        <v>640.93333333333339</v>
      </c>
      <c r="J374" s="279">
        <v>651.01666666666677</v>
      </c>
      <c r="K374" s="277">
        <v>630.85</v>
      </c>
      <c r="L374" s="277">
        <v>607.54999999999995</v>
      </c>
      <c r="M374" s="277">
        <v>1.76111</v>
      </c>
    </row>
    <row r="375" spans="1:13">
      <c r="A375" s="268">
        <v>365</v>
      </c>
      <c r="B375" s="277" t="s">
        <v>163</v>
      </c>
      <c r="C375" s="278">
        <v>1475.35</v>
      </c>
      <c r="D375" s="279">
        <v>1475.6833333333334</v>
      </c>
      <c r="E375" s="279">
        <v>1461.6666666666667</v>
      </c>
      <c r="F375" s="279">
        <v>1447.9833333333333</v>
      </c>
      <c r="G375" s="279">
        <v>1433.9666666666667</v>
      </c>
      <c r="H375" s="279">
        <v>1489.3666666666668</v>
      </c>
      <c r="I375" s="279">
        <v>1503.3833333333332</v>
      </c>
      <c r="J375" s="279">
        <v>1517.0666666666668</v>
      </c>
      <c r="K375" s="277">
        <v>1489.7</v>
      </c>
      <c r="L375" s="277">
        <v>1462</v>
      </c>
      <c r="M375" s="277">
        <v>9.5482899999999997</v>
      </c>
    </row>
    <row r="376" spans="1:13">
      <c r="A376" s="268">
        <v>366</v>
      </c>
      <c r="B376" s="277" t="s">
        <v>273</v>
      </c>
      <c r="C376" s="278">
        <v>1911.05</v>
      </c>
      <c r="D376" s="279">
        <v>1907.8499999999997</v>
      </c>
      <c r="E376" s="279">
        <v>1893.2999999999993</v>
      </c>
      <c r="F376" s="279">
        <v>1875.5499999999995</v>
      </c>
      <c r="G376" s="279">
        <v>1860.9999999999991</v>
      </c>
      <c r="H376" s="279">
        <v>1925.5999999999995</v>
      </c>
      <c r="I376" s="279">
        <v>1940.15</v>
      </c>
      <c r="J376" s="279">
        <v>1957.8999999999996</v>
      </c>
      <c r="K376" s="277">
        <v>1922.4</v>
      </c>
      <c r="L376" s="277">
        <v>1890.1</v>
      </c>
      <c r="M376" s="277">
        <v>1.5947</v>
      </c>
    </row>
    <row r="377" spans="1:13">
      <c r="A377" s="268">
        <v>367</v>
      </c>
      <c r="B377" s="277" t="s">
        <v>164</v>
      </c>
      <c r="C377" s="278">
        <v>33.549999999999997</v>
      </c>
      <c r="D377" s="279">
        <v>33.449999999999996</v>
      </c>
      <c r="E377" s="279">
        <v>33.249999999999993</v>
      </c>
      <c r="F377" s="279">
        <v>32.949999999999996</v>
      </c>
      <c r="G377" s="279">
        <v>32.749999999999993</v>
      </c>
      <c r="H377" s="279">
        <v>33.749999999999993</v>
      </c>
      <c r="I377" s="279">
        <v>33.949999999999996</v>
      </c>
      <c r="J377" s="279">
        <v>34.249999999999993</v>
      </c>
      <c r="K377" s="277">
        <v>33.65</v>
      </c>
      <c r="L377" s="277">
        <v>33.15</v>
      </c>
      <c r="M377" s="277">
        <v>135.93732</v>
      </c>
    </row>
    <row r="378" spans="1:13">
      <c r="A378" s="268">
        <v>368</v>
      </c>
      <c r="B378" s="277" t="s">
        <v>274</v>
      </c>
      <c r="C378" s="278">
        <v>315.85000000000002</v>
      </c>
      <c r="D378" s="279">
        <v>314.43333333333334</v>
      </c>
      <c r="E378" s="279">
        <v>310.86666666666667</v>
      </c>
      <c r="F378" s="279">
        <v>305.88333333333333</v>
      </c>
      <c r="G378" s="279">
        <v>302.31666666666666</v>
      </c>
      <c r="H378" s="279">
        <v>319.41666666666669</v>
      </c>
      <c r="I378" s="279">
        <v>322.98333333333341</v>
      </c>
      <c r="J378" s="279">
        <v>327.9666666666667</v>
      </c>
      <c r="K378" s="277">
        <v>318</v>
      </c>
      <c r="L378" s="277">
        <v>309.45</v>
      </c>
      <c r="M378" s="277">
        <v>7.8783700000000003</v>
      </c>
    </row>
    <row r="379" spans="1:13">
      <c r="A379" s="268">
        <v>369</v>
      </c>
      <c r="B379" s="277" t="s">
        <v>485</v>
      </c>
      <c r="C379" s="278">
        <v>155.05000000000001</v>
      </c>
      <c r="D379" s="279">
        <v>156.03333333333333</v>
      </c>
      <c r="E379" s="279">
        <v>152.06666666666666</v>
      </c>
      <c r="F379" s="279">
        <v>149.08333333333334</v>
      </c>
      <c r="G379" s="279">
        <v>145.11666666666667</v>
      </c>
      <c r="H379" s="279">
        <v>159.01666666666665</v>
      </c>
      <c r="I379" s="279">
        <v>162.98333333333329</v>
      </c>
      <c r="J379" s="279">
        <v>165.96666666666664</v>
      </c>
      <c r="K379" s="277">
        <v>160</v>
      </c>
      <c r="L379" s="277">
        <v>153.05000000000001</v>
      </c>
      <c r="M379" s="277">
        <v>1.4216800000000001</v>
      </c>
    </row>
    <row r="380" spans="1:13">
      <c r="A380" s="268">
        <v>370</v>
      </c>
      <c r="B380" s="277" t="s">
        <v>491</v>
      </c>
      <c r="C380" s="278">
        <v>841.15</v>
      </c>
      <c r="D380" s="279">
        <v>843.85</v>
      </c>
      <c r="E380" s="279">
        <v>831.80000000000007</v>
      </c>
      <c r="F380" s="279">
        <v>822.45</v>
      </c>
      <c r="G380" s="279">
        <v>810.40000000000009</v>
      </c>
      <c r="H380" s="279">
        <v>853.2</v>
      </c>
      <c r="I380" s="279">
        <v>865.25</v>
      </c>
      <c r="J380" s="279">
        <v>874.6</v>
      </c>
      <c r="K380" s="277">
        <v>855.9</v>
      </c>
      <c r="L380" s="277">
        <v>834.5</v>
      </c>
      <c r="M380" s="277">
        <v>1.1182300000000001</v>
      </c>
    </row>
    <row r="381" spans="1:13">
      <c r="A381" s="268">
        <v>371</v>
      </c>
      <c r="B381" s="277" t="s">
        <v>2224</v>
      </c>
      <c r="C381" s="278">
        <v>473.7</v>
      </c>
      <c r="D381" s="279">
        <v>477.48333333333335</v>
      </c>
      <c r="E381" s="279">
        <v>463.2166666666667</v>
      </c>
      <c r="F381" s="279">
        <v>452.73333333333335</v>
      </c>
      <c r="G381" s="279">
        <v>438.4666666666667</v>
      </c>
      <c r="H381" s="279">
        <v>487.9666666666667</v>
      </c>
      <c r="I381" s="279">
        <v>502.23333333333335</v>
      </c>
      <c r="J381" s="279">
        <v>512.7166666666667</v>
      </c>
      <c r="K381" s="277">
        <v>491.75</v>
      </c>
      <c r="L381" s="277">
        <v>467</v>
      </c>
      <c r="M381" s="277">
        <v>3.2638199999999999</v>
      </c>
    </row>
    <row r="382" spans="1:13">
      <c r="A382" s="268">
        <v>372</v>
      </c>
      <c r="B382" s="277" t="s">
        <v>165</v>
      </c>
      <c r="C382" s="278">
        <v>177.6</v>
      </c>
      <c r="D382" s="279">
        <v>176.73333333333332</v>
      </c>
      <c r="E382" s="279">
        <v>175.01666666666665</v>
      </c>
      <c r="F382" s="279">
        <v>172.43333333333334</v>
      </c>
      <c r="G382" s="279">
        <v>170.71666666666667</v>
      </c>
      <c r="H382" s="279">
        <v>179.31666666666663</v>
      </c>
      <c r="I382" s="279">
        <v>181.03333333333327</v>
      </c>
      <c r="J382" s="279">
        <v>183.61666666666662</v>
      </c>
      <c r="K382" s="277">
        <v>178.45</v>
      </c>
      <c r="L382" s="277">
        <v>174.15</v>
      </c>
      <c r="M382" s="277">
        <v>110.44892</v>
      </c>
    </row>
    <row r="383" spans="1:13">
      <c r="A383" s="268">
        <v>373</v>
      </c>
      <c r="B383" s="277" t="s">
        <v>492</v>
      </c>
      <c r="C383" s="278">
        <v>65.8</v>
      </c>
      <c r="D383" s="279">
        <v>65.666666666666657</v>
      </c>
      <c r="E383" s="279">
        <v>64.48333333333332</v>
      </c>
      <c r="F383" s="279">
        <v>63.166666666666657</v>
      </c>
      <c r="G383" s="279">
        <v>61.98333333333332</v>
      </c>
      <c r="H383" s="279">
        <v>66.98333333333332</v>
      </c>
      <c r="I383" s="279">
        <v>68.166666666666657</v>
      </c>
      <c r="J383" s="279">
        <v>69.48333333333332</v>
      </c>
      <c r="K383" s="277">
        <v>66.849999999999994</v>
      </c>
      <c r="L383" s="277">
        <v>64.349999999999994</v>
      </c>
      <c r="M383" s="277">
        <v>6.0643200000000004</v>
      </c>
    </row>
    <row r="384" spans="1:13">
      <c r="A384" s="268">
        <v>374</v>
      </c>
      <c r="B384" s="277" t="s">
        <v>276</v>
      </c>
      <c r="C384" s="278">
        <v>234.65</v>
      </c>
      <c r="D384" s="279">
        <v>232.68333333333331</v>
      </c>
      <c r="E384" s="279">
        <v>225.96666666666661</v>
      </c>
      <c r="F384" s="279">
        <v>217.2833333333333</v>
      </c>
      <c r="G384" s="279">
        <v>210.56666666666661</v>
      </c>
      <c r="H384" s="279">
        <v>241.36666666666662</v>
      </c>
      <c r="I384" s="279">
        <v>248.08333333333331</v>
      </c>
      <c r="J384" s="279">
        <v>256.76666666666665</v>
      </c>
      <c r="K384" s="277">
        <v>239.4</v>
      </c>
      <c r="L384" s="277">
        <v>224</v>
      </c>
      <c r="M384" s="277">
        <v>7.1492500000000003</v>
      </c>
    </row>
    <row r="385" spans="1:13">
      <c r="A385" s="268">
        <v>375</v>
      </c>
      <c r="B385" s="277" t="s">
        <v>493</v>
      </c>
      <c r="C385" s="278">
        <v>52.65</v>
      </c>
      <c r="D385" s="279">
        <v>52.15</v>
      </c>
      <c r="E385" s="279">
        <v>51.05</v>
      </c>
      <c r="F385" s="279">
        <v>49.449999999999996</v>
      </c>
      <c r="G385" s="279">
        <v>48.349999999999994</v>
      </c>
      <c r="H385" s="279">
        <v>53.75</v>
      </c>
      <c r="I385" s="279">
        <v>54.850000000000009</v>
      </c>
      <c r="J385" s="279">
        <v>56.45</v>
      </c>
      <c r="K385" s="277">
        <v>53.25</v>
      </c>
      <c r="L385" s="277">
        <v>50.55</v>
      </c>
      <c r="M385" s="277">
        <v>3.9416500000000001</v>
      </c>
    </row>
    <row r="386" spans="1:13">
      <c r="A386" s="268">
        <v>376</v>
      </c>
      <c r="B386" s="277" t="s">
        <v>486</v>
      </c>
      <c r="C386" s="278">
        <v>58.75</v>
      </c>
      <c r="D386" s="279">
        <v>58.85</v>
      </c>
      <c r="E386" s="279">
        <v>58.25</v>
      </c>
      <c r="F386" s="279">
        <v>57.75</v>
      </c>
      <c r="G386" s="279">
        <v>57.15</v>
      </c>
      <c r="H386" s="279">
        <v>59.35</v>
      </c>
      <c r="I386" s="279">
        <v>59.95000000000001</v>
      </c>
      <c r="J386" s="279">
        <v>60.45</v>
      </c>
      <c r="K386" s="277">
        <v>59.45</v>
      </c>
      <c r="L386" s="277">
        <v>58.35</v>
      </c>
      <c r="M386" s="277">
        <v>23.35031</v>
      </c>
    </row>
    <row r="387" spans="1:13">
      <c r="A387" s="268">
        <v>377</v>
      </c>
      <c r="B387" s="277" t="s">
        <v>166</v>
      </c>
      <c r="C387" s="278">
        <v>1292.0999999999999</v>
      </c>
      <c r="D387" s="279">
        <v>1296.5666666666666</v>
      </c>
      <c r="E387" s="279">
        <v>1269.2333333333331</v>
      </c>
      <c r="F387" s="279">
        <v>1246.3666666666666</v>
      </c>
      <c r="G387" s="279">
        <v>1219.0333333333331</v>
      </c>
      <c r="H387" s="279">
        <v>1319.4333333333332</v>
      </c>
      <c r="I387" s="279">
        <v>1346.7666666666667</v>
      </c>
      <c r="J387" s="279">
        <v>1369.6333333333332</v>
      </c>
      <c r="K387" s="277">
        <v>1323.9</v>
      </c>
      <c r="L387" s="277">
        <v>1273.7</v>
      </c>
      <c r="M387" s="277">
        <v>14.334910000000001</v>
      </c>
    </row>
    <row r="388" spans="1:13">
      <c r="A388" s="268">
        <v>378</v>
      </c>
      <c r="B388" s="277" t="s">
        <v>278</v>
      </c>
      <c r="C388" s="278">
        <v>381</v>
      </c>
      <c r="D388" s="279">
        <v>380.33333333333331</v>
      </c>
      <c r="E388" s="279">
        <v>375.66666666666663</v>
      </c>
      <c r="F388" s="279">
        <v>370.33333333333331</v>
      </c>
      <c r="G388" s="279">
        <v>365.66666666666663</v>
      </c>
      <c r="H388" s="279">
        <v>385.66666666666663</v>
      </c>
      <c r="I388" s="279">
        <v>390.33333333333326</v>
      </c>
      <c r="J388" s="279">
        <v>395.66666666666663</v>
      </c>
      <c r="K388" s="277">
        <v>385</v>
      </c>
      <c r="L388" s="277">
        <v>375</v>
      </c>
      <c r="M388" s="277">
        <v>0.55210999999999999</v>
      </c>
    </row>
    <row r="389" spans="1:13">
      <c r="A389" s="268">
        <v>379</v>
      </c>
      <c r="B389" s="277" t="s">
        <v>496</v>
      </c>
      <c r="C389" s="278">
        <v>382.9</v>
      </c>
      <c r="D389" s="279">
        <v>388.16666666666669</v>
      </c>
      <c r="E389" s="279">
        <v>376.03333333333336</v>
      </c>
      <c r="F389" s="279">
        <v>369.16666666666669</v>
      </c>
      <c r="G389" s="279">
        <v>357.03333333333336</v>
      </c>
      <c r="H389" s="279">
        <v>395.03333333333336</v>
      </c>
      <c r="I389" s="279">
        <v>407.16666666666669</v>
      </c>
      <c r="J389" s="279">
        <v>414.03333333333336</v>
      </c>
      <c r="K389" s="277">
        <v>400.3</v>
      </c>
      <c r="L389" s="277">
        <v>381.3</v>
      </c>
      <c r="M389" s="277">
        <v>3.6779000000000002</v>
      </c>
    </row>
    <row r="390" spans="1:13">
      <c r="A390" s="268">
        <v>380</v>
      </c>
      <c r="B390" s="277" t="s">
        <v>498</v>
      </c>
      <c r="C390" s="278">
        <v>110.15</v>
      </c>
      <c r="D390" s="279">
        <v>110.10000000000001</v>
      </c>
      <c r="E390" s="279">
        <v>107.60000000000002</v>
      </c>
      <c r="F390" s="279">
        <v>105.05000000000001</v>
      </c>
      <c r="G390" s="279">
        <v>102.55000000000003</v>
      </c>
      <c r="H390" s="279">
        <v>112.65000000000002</v>
      </c>
      <c r="I390" s="279">
        <v>115.14999999999999</v>
      </c>
      <c r="J390" s="279">
        <v>117.70000000000002</v>
      </c>
      <c r="K390" s="277">
        <v>112.6</v>
      </c>
      <c r="L390" s="277">
        <v>107.55</v>
      </c>
      <c r="M390" s="277">
        <v>11.30766</v>
      </c>
    </row>
    <row r="391" spans="1:13">
      <c r="A391" s="268">
        <v>381</v>
      </c>
      <c r="B391" s="277" t="s">
        <v>279</v>
      </c>
      <c r="C391" s="278">
        <v>450.75</v>
      </c>
      <c r="D391" s="279">
        <v>451.75</v>
      </c>
      <c r="E391" s="279">
        <v>446.5</v>
      </c>
      <c r="F391" s="279">
        <v>442.25</v>
      </c>
      <c r="G391" s="279">
        <v>437</v>
      </c>
      <c r="H391" s="279">
        <v>456</v>
      </c>
      <c r="I391" s="279">
        <v>461.25</v>
      </c>
      <c r="J391" s="279">
        <v>465.5</v>
      </c>
      <c r="K391" s="277">
        <v>457</v>
      </c>
      <c r="L391" s="277">
        <v>447.5</v>
      </c>
      <c r="M391" s="277">
        <v>0.35137000000000002</v>
      </c>
    </row>
    <row r="392" spans="1:13">
      <c r="A392" s="268">
        <v>382</v>
      </c>
      <c r="B392" s="277" t="s">
        <v>499</v>
      </c>
      <c r="C392" s="278">
        <v>297.45</v>
      </c>
      <c r="D392" s="279">
        <v>296.48333333333335</v>
      </c>
      <c r="E392" s="279">
        <v>292.2166666666667</v>
      </c>
      <c r="F392" s="279">
        <v>286.98333333333335</v>
      </c>
      <c r="G392" s="279">
        <v>282.7166666666667</v>
      </c>
      <c r="H392" s="279">
        <v>301.7166666666667</v>
      </c>
      <c r="I392" s="279">
        <v>305.98333333333335</v>
      </c>
      <c r="J392" s="279">
        <v>311.2166666666667</v>
      </c>
      <c r="K392" s="277">
        <v>300.75</v>
      </c>
      <c r="L392" s="277">
        <v>291.25</v>
      </c>
      <c r="M392" s="277">
        <v>3.24797</v>
      </c>
    </row>
    <row r="393" spans="1:13">
      <c r="A393" s="268">
        <v>383</v>
      </c>
      <c r="B393" s="277" t="s">
        <v>167</v>
      </c>
      <c r="C393" s="278">
        <v>698.85</v>
      </c>
      <c r="D393" s="279">
        <v>696.11666666666667</v>
      </c>
      <c r="E393" s="279">
        <v>686.23333333333335</v>
      </c>
      <c r="F393" s="279">
        <v>673.61666666666667</v>
      </c>
      <c r="G393" s="279">
        <v>663.73333333333335</v>
      </c>
      <c r="H393" s="279">
        <v>708.73333333333335</v>
      </c>
      <c r="I393" s="279">
        <v>718.61666666666679</v>
      </c>
      <c r="J393" s="279">
        <v>731.23333333333335</v>
      </c>
      <c r="K393" s="277">
        <v>706</v>
      </c>
      <c r="L393" s="277">
        <v>683.5</v>
      </c>
      <c r="M393" s="277">
        <v>6.1903699999999997</v>
      </c>
    </row>
    <row r="394" spans="1:13">
      <c r="A394" s="268">
        <v>384</v>
      </c>
      <c r="B394" s="277" t="s">
        <v>501</v>
      </c>
      <c r="C394" s="278">
        <v>1131.8499999999999</v>
      </c>
      <c r="D394" s="279">
        <v>1136.6833333333334</v>
      </c>
      <c r="E394" s="279">
        <v>1122.3666666666668</v>
      </c>
      <c r="F394" s="279">
        <v>1112.8833333333334</v>
      </c>
      <c r="G394" s="279">
        <v>1098.5666666666668</v>
      </c>
      <c r="H394" s="279">
        <v>1146.1666666666667</v>
      </c>
      <c r="I394" s="279">
        <v>1160.4833333333333</v>
      </c>
      <c r="J394" s="279">
        <v>1169.9666666666667</v>
      </c>
      <c r="K394" s="277">
        <v>1151</v>
      </c>
      <c r="L394" s="277">
        <v>1127.2</v>
      </c>
      <c r="M394" s="277">
        <v>4.9700000000000001E-2</v>
      </c>
    </row>
    <row r="395" spans="1:13">
      <c r="A395" s="268">
        <v>385</v>
      </c>
      <c r="B395" s="277" t="s">
        <v>502</v>
      </c>
      <c r="C395" s="278">
        <v>268.8</v>
      </c>
      <c r="D395" s="279">
        <v>268.06666666666666</v>
      </c>
      <c r="E395" s="279">
        <v>263.73333333333335</v>
      </c>
      <c r="F395" s="279">
        <v>258.66666666666669</v>
      </c>
      <c r="G395" s="279">
        <v>254.33333333333337</v>
      </c>
      <c r="H395" s="279">
        <v>273.13333333333333</v>
      </c>
      <c r="I395" s="279">
        <v>277.4666666666667</v>
      </c>
      <c r="J395" s="279">
        <v>282.5333333333333</v>
      </c>
      <c r="K395" s="277">
        <v>272.39999999999998</v>
      </c>
      <c r="L395" s="277">
        <v>263</v>
      </c>
      <c r="M395" s="277">
        <v>4.5839699999999999</v>
      </c>
    </row>
    <row r="396" spans="1:13">
      <c r="A396" s="268">
        <v>386</v>
      </c>
      <c r="B396" s="277" t="s">
        <v>168</v>
      </c>
      <c r="C396" s="278">
        <v>180.5</v>
      </c>
      <c r="D396" s="279">
        <v>180.61666666666667</v>
      </c>
      <c r="E396" s="279">
        <v>177.38333333333335</v>
      </c>
      <c r="F396" s="279">
        <v>174.26666666666668</v>
      </c>
      <c r="G396" s="279">
        <v>171.03333333333336</v>
      </c>
      <c r="H396" s="279">
        <v>183.73333333333335</v>
      </c>
      <c r="I396" s="279">
        <v>186.9666666666667</v>
      </c>
      <c r="J396" s="279">
        <v>190.08333333333334</v>
      </c>
      <c r="K396" s="277">
        <v>183.85</v>
      </c>
      <c r="L396" s="277">
        <v>177.5</v>
      </c>
      <c r="M396" s="277">
        <v>217.68890999999999</v>
      </c>
    </row>
    <row r="397" spans="1:13">
      <c r="A397" s="268">
        <v>387</v>
      </c>
      <c r="B397" s="277" t="s">
        <v>500</v>
      </c>
      <c r="C397" s="278">
        <v>47.25</v>
      </c>
      <c r="D397" s="279">
        <v>47.083333333333336</v>
      </c>
      <c r="E397" s="279">
        <v>46.266666666666673</v>
      </c>
      <c r="F397" s="279">
        <v>45.283333333333339</v>
      </c>
      <c r="G397" s="279">
        <v>44.466666666666676</v>
      </c>
      <c r="H397" s="279">
        <v>48.06666666666667</v>
      </c>
      <c r="I397" s="279">
        <v>48.883333333333333</v>
      </c>
      <c r="J397" s="279">
        <v>49.866666666666667</v>
      </c>
      <c r="K397" s="277">
        <v>47.9</v>
      </c>
      <c r="L397" s="277">
        <v>46.1</v>
      </c>
      <c r="M397" s="277">
        <v>14.8866</v>
      </c>
    </row>
    <row r="398" spans="1:13">
      <c r="A398" s="268">
        <v>388</v>
      </c>
      <c r="B398" s="277" t="s">
        <v>169</v>
      </c>
      <c r="C398" s="278">
        <v>107.25</v>
      </c>
      <c r="D398" s="279">
        <v>107.10000000000001</v>
      </c>
      <c r="E398" s="279">
        <v>105.65000000000002</v>
      </c>
      <c r="F398" s="279">
        <v>104.05000000000001</v>
      </c>
      <c r="G398" s="279">
        <v>102.60000000000002</v>
      </c>
      <c r="H398" s="279">
        <v>108.70000000000002</v>
      </c>
      <c r="I398" s="279">
        <v>110.15</v>
      </c>
      <c r="J398" s="279">
        <v>111.75000000000001</v>
      </c>
      <c r="K398" s="277">
        <v>108.55</v>
      </c>
      <c r="L398" s="277">
        <v>105.5</v>
      </c>
      <c r="M398" s="277">
        <v>49.029170000000001</v>
      </c>
    </row>
    <row r="399" spans="1:13">
      <c r="A399" s="268">
        <v>389</v>
      </c>
      <c r="B399" s="277" t="s">
        <v>503</v>
      </c>
      <c r="C399" s="278">
        <v>113.1</v>
      </c>
      <c r="D399" s="279">
        <v>113.91666666666667</v>
      </c>
      <c r="E399" s="279">
        <v>110.83333333333334</v>
      </c>
      <c r="F399" s="279">
        <v>108.56666666666668</v>
      </c>
      <c r="G399" s="279">
        <v>105.48333333333335</v>
      </c>
      <c r="H399" s="279">
        <v>116.18333333333334</v>
      </c>
      <c r="I399" s="279">
        <v>119.26666666666668</v>
      </c>
      <c r="J399" s="279">
        <v>121.53333333333333</v>
      </c>
      <c r="K399" s="277">
        <v>117</v>
      </c>
      <c r="L399" s="277">
        <v>111.65</v>
      </c>
      <c r="M399" s="277">
        <v>18.083880000000001</v>
      </c>
    </row>
    <row r="400" spans="1:13">
      <c r="A400" s="268">
        <v>390</v>
      </c>
      <c r="B400" s="277" t="s">
        <v>504</v>
      </c>
      <c r="C400" s="278">
        <v>639.20000000000005</v>
      </c>
      <c r="D400" s="279">
        <v>641.73333333333335</v>
      </c>
      <c r="E400" s="279">
        <v>633.4666666666667</v>
      </c>
      <c r="F400" s="279">
        <v>627.73333333333335</v>
      </c>
      <c r="G400" s="279">
        <v>619.4666666666667</v>
      </c>
      <c r="H400" s="279">
        <v>647.4666666666667</v>
      </c>
      <c r="I400" s="279">
        <v>655.73333333333335</v>
      </c>
      <c r="J400" s="279">
        <v>661.4666666666667</v>
      </c>
      <c r="K400" s="277">
        <v>650</v>
      </c>
      <c r="L400" s="277">
        <v>636</v>
      </c>
      <c r="M400" s="277">
        <v>1.0075499999999999</v>
      </c>
    </row>
    <row r="401" spans="1:13">
      <c r="A401" s="268">
        <v>391</v>
      </c>
      <c r="B401" s="277" t="s">
        <v>170</v>
      </c>
      <c r="C401" s="278">
        <v>2314</v>
      </c>
      <c r="D401" s="279">
        <v>2278.1</v>
      </c>
      <c r="E401" s="279">
        <v>2211.25</v>
      </c>
      <c r="F401" s="279">
        <v>2108.5</v>
      </c>
      <c r="G401" s="279">
        <v>2041.65</v>
      </c>
      <c r="H401" s="279">
        <v>2380.85</v>
      </c>
      <c r="I401" s="279">
        <v>2447.6999999999994</v>
      </c>
      <c r="J401" s="279">
        <v>2550.4499999999998</v>
      </c>
      <c r="K401" s="277">
        <v>2344.9499999999998</v>
      </c>
      <c r="L401" s="277">
        <v>2175.35</v>
      </c>
      <c r="M401" s="277">
        <v>647.51765999999998</v>
      </c>
    </row>
    <row r="402" spans="1:13">
      <c r="A402" s="268">
        <v>392</v>
      </c>
      <c r="B402" s="277" t="s">
        <v>519</v>
      </c>
      <c r="C402" s="278">
        <v>9.1999999999999993</v>
      </c>
      <c r="D402" s="279">
        <v>9.2666666666666657</v>
      </c>
      <c r="E402" s="279">
        <v>9.0833333333333321</v>
      </c>
      <c r="F402" s="279">
        <v>8.9666666666666668</v>
      </c>
      <c r="G402" s="279">
        <v>8.7833333333333332</v>
      </c>
      <c r="H402" s="279">
        <v>9.3833333333333311</v>
      </c>
      <c r="I402" s="279">
        <v>9.5666666666666647</v>
      </c>
      <c r="J402" s="279">
        <v>9.68333333333333</v>
      </c>
      <c r="K402" s="277">
        <v>9.4499999999999993</v>
      </c>
      <c r="L402" s="277">
        <v>9.15</v>
      </c>
      <c r="M402" s="277">
        <v>7.1716699999999998</v>
      </c>
    </row>
    <row r="403" spans="1:13">
      <c r="A403" s="268">
        <v>393</v>
      </c>
      <c r="B403" s="277" t="s">
        <v>508</v>
      </c>
      <c r="C403" s="278">
        <v>182.05</v>
      </c>
      <c r="D403" s="279">
        <v>183.65</v>
      </c>
      <c r="E403" s="279">
        <v>177.4</v>
      </c>
      <c r="F403" s="279">
        <v>172.75</v>
      </c>
      <c r="G403" s="279">
        <v>166.5</v>
      </c>
      <c r="H403" s="279">
        <v>188.3</v>
      </c>
      <c r="I403" s="279">
        <v>194.55</v>
      </c>
      <c r="J403" s="279">
        <v>199.20000000000002</v>
      </c>
      <c r="K403" s="277">
        <v>189.9</v>
      </c>
      <c r="L403" s="277">
        <v>179</v>
      </c>
      <c r="M403" s="277">
        <v>3.4109400000000001</v>
      </c>
    </row>
    <row r="404" spans="1:13">
      <c r="A404" s="268">
        <v>394</v>
      </c>
      <c r="B404" s="277" t="s">
        <v>495</v>
      </c>
      <c r="C404" s="278">
        <v>240.3</v>
      </c>
      <c r="D404" s="279">
        <v>241.08333333333334</v>
      </c>
      <c r="E404" s="279">
        <v>237.81666666666669</v>
      </c>
      <c r="F404" s="279">
        <v>235.33333333333334</v>
      </c>
      <c r="G404" s="279">
        <v>232.06666666666669</v>
      </c>
      <c r="H404" s="279">
        <v>243.56666666666669</v>
      </c>
      <c r="I404" s="279">
        <v>246.83333333333334</v>
      </c>
      <c r="J404" s="279">
        <v>249.31666666666669</v>
      </c>
      <c r="K404" s="277">
        <v>244.35</v>
      </c>
      <c r="L404" s="277">
        <v>238.6</v>
      </c>
      <c r="M404" s="277">
        <v>2.15204</v>
      </c>
    </row>
    <row r="405" spans="1:13">
      <c r="A405" s="268">
        <v>395</v>
      </c>
      <c r="B405" s="277" t="s">
        <v>497</v>
      </c>
      <c r="C405" s="278">
        <v>20.85</v>
      </c>
      <c r="D405" s="279">
        <v>20.916666666666668</v>
      </c>
      <c r="E405" s="279">
        <v>20.633333333333336</v>
      </c>
      <c r="F405" s="279">
        <v>20.416666666666668</v>
      </c>
      <c r="G405" s="279">
        <v>20.133333333333336</v>
      </c>
      <c r="H405" s="279">
        <v>21.133333333333336</v>
      </c>
      <c r="I405" s="279">
        <v>21.416666666666668</v>
      </c>
      <c r="J405" s="279">
        <v>21.633333333333336</v>
      </c>
      <c r="K405" s="277">
        <v>21.2</v>
      </c>
      <c r="L405" s="277">
        <v>20.7</v>
      </c>
      <c r="M405" s="277">
        <v>24.014299999999999</v>
      </c>
    </row>
    <row r="406" spans="1:13">
      <c r="A406" s="268">
        <v>396</v>
      </c>
      <c r="B406" s="277" t="s">
        <v>512</v>
      </c>
      <c r="C406" s="278">
        <v>53.75</v>
      </c>
      <c r="D406" s="279">
        <v>54.4</v>
      </c>
      <c r="E406" s="279">
        <v>52.4</v>
      </c>
      <c r="F406" s="279">
        <v>51.05</v>
      </c>
      <c r="G406" s="279">
        <v>49.05</v>
      </c>
      <c r="H406" s="279">
        <v>55.75</v>
      </c>
      <c r="I406" s="279">
        <v>57.75</v>
      </c>
      <c r="J406" s="279">
        <v>59.1</v>
      </c>
      <c r="K406" s="277">
        <v>56.4</v>
      </c>
      <c r="L406" s="277">
        <v>53.05</v>
      </c>
      <c r="M406" s="277">
        <v>4.6169500000000001</v>
      </c>
    </row>
    <row r="407" spans="1:13">
      <c r="A407" s="268">
        <v>397</v>
      </c>
      <c r="B407" s="277" t="s">
        <v>171</v>
      </c>
      <c r="C407" s="278">
        <v>38.5</v>
      </c>
      <c r="D407" s="279">
        <v>38.716666666666669</v>
      </c>
      <c r="E407" s="279">
        <v>37.533333333333339</v>
      </c>
      <c r="F407" s="279">
        <v>36.56666666666667</v>
      </c>
      <c r="G407" s="279">
        <v>35.38333333333334</v>
      </c>
      <c r="H407" s="279">
        <v>39.683333333333337</v>
      </c>
      <c r="I407" s="279">
        <v>40.866666666666674</v>
      </c>
      <c r="J407" s="279">
        <v>41.833333333333336</v>
      </c>
      <c r="K407" s="277">
        <v>39.9</v>
      </c>
      <c r="L407" s="277">
        <v>37.75</v>
      </c>
      <c r="M407" s="277">
        <v>342.78282000000002</v>
      </c>
    </row>
    <row r="408" spans="1:13">
      <c r="A408" s="268">
        <v>398</v>
      </c>
      <c r="B408" s="277" t="s">
        <v>513</v>
      </c>
      <c r="C408" s="278">
        <v>8234.2000000000007</v>
      </c>
      <c r="D408" s="279">
        <v>8284.7333333333336</v>
      </c>
      <c r="E408" s="279">
        <v>8149.4666666666672</v>
      </c>
      <c r="F408" s="279">
        <v>8064.7333333333336</v>
      </c>
      <c r="G408" s="279">
        <v>7929.4666666666672</v>
      </c>
      <c r="H408" s="279">
        <v>8369.4666666666672</v>
      </c>
      <c r="I408" s="279">
        <v>8504.7333333333336</v>
      </c>
      <c r="J408" s="279">
        <v>8589.4666666666672</v>
      </c>
      <c r="K408" s="277">
        <v>8420</v>
      </c>
      <c r="L408" s="277">
        <v>8200</v>
      </c>
      <c r="M408" s="277">
        <v>0.18387000000000001</v>
      </c>
    </row>
    <row r="409" spans="1:13">
      <c r="A409" s="268">
        <v>399</v>
      </c>
      <c r="B409" s="277" t="s">
        <v>3524</v>
      </c>
      <c r="C409" s="278">
        <v>819.95</v>
      </c>
      <c r="D409" s="279">
        <v>819.33333333333337</v>
      </c>
      <c r="E409" s="279">
        <v>812.66666666666674</v>
      </c>
      <c r="F409" s="279">
        <v>805.38333333333333</v>
      </c>
      <c r="G409" s="279">
        <v>798.7166666666667</v>
      </c>
      <c r="H409" s="279">
        <v>826.61666666666679</v>
      </c>
      <c r="I409" s="279">
        <v>833.28333333333353</v>
      </c>
      <c r="J409" s="279">
        <v>840.56666666666683</v>
      </c>
      <c r="K409" s="277">
        <v>826</v>
      </c>
      <c r="L409" s="277">
        <v>812.05</v>
      </c>
      <c r="M409" s="277">
        <v>13.366239999999999</v>
      </c>
    </row>
    <row r="410" spans="1:13">
      <c r="A410" s="268">
        <v>400</v>
      </c>
      <c r="B410" s="277" t="s">
        <v>280</v>
      </c>
      <c r="C410" s="278">
        <v>845.2</v>
      </c>
      <c r="D410" s="279">
        <v>842.1</v>
      </c>
      <c r="E410" s="279">
        <v>836.2</v>
      </c>
      <c r="F410" s="279">
        <v>827.2</v>
      </c>
      <c r="G410" s="279">
        <v>821.30000000000007</v>
      </c>
      <c r="H410" s="279">
        <v>851.1</v>
      </c>
      <c r="I410" s="279">
        <v>856.99999999999989</v>
      </c>
      <c r="J410" s="279">
        <v>866</v>
      </c>
      <c r="K410" s="277">
        <v>848</v>
      </c>
      <c r="L410" s="277">
        <v>833.1</v>
      </c>
      <c r="M410" s="277">
        <v>6.5910900000000003</v>
      </c>
    </row>
    <row r="411" spans="1:13">
      <c r="A411" s="268">
        <v>401</v>
      </c>
      <c r="B411" s="277" t="s">
        <v>172</v>
      </c>
      <c r="C411" s="278">
        <v>198.15</v>
      </c>
      <c r="D411" s="279">
        <v>198.26666666666665</v>
      </c>
      <c r="E411" s="279">
        <v>195.08333333333331</v>
      </c>
      <c r="F411" s="279">
        <v>192.01666666666665</v>
      </c>
      <c r="G411" s="279">
        <v>188.83333333333331</v>
      </c>
      <c r="H411" s="279">
        <v>201.33333333333331</v>
      </c>
      <c r="I411" s="279">
        <v>204.51666666666665</v>
      </c>
      <c r="J411" s="279">
        <v>207.58333333333331</v>
      </c>
      <c r="K411" s="277">
        <v>201.45</v>
      </c>
      <c r="L411" s="277">
        <v>195.2</v>
      </c>
      <c r="M411" s="277">
        <v>677.90246999999999</v>
      </c>
    </row>
    <row r="412" spans="1:13">
      <c r="A412" s="268">
        <v>402</v>
      </c>
      <c r="B412" s="277" t="s">
        <v>514</v>
      </c>
      <c r="C412" s="278">
        <v>4045.45</v>
      </c>
      <c r="D412" s="279">
        <v>4043.7333333333336</v>
      </c>
      <c r="E412" s="279">
        <v>3881.7166666666672</v>
      </c>
      <c r="F412" s="279">
        <v>3717.9833333333336</v>
      </c>
      <c r="G412" s="279">
        <v>3555.9666666666672</v>
      </c>
      <c r="H412" s="279">
        <v>4207.4666666666672</v>
      </c>
      <c r="I412" s="279">
        <v>4369.4833333333336</v>
      </c>
      <c r="J412" s="279">
        <v>4533.2166666666672</v>
      </c>
      <c r="K412" s="277">
        <v>4205.75</v>
      </c>
      <c r="L412" s="277">
        <v>3880</v>
      </c>
      <c r="M412" s="277">
        <v>0.43531999999999998</v>
      </c>
    </row>
    <row r="413" spans="1:13">
      <c r="A413" s="268">
        <v>403</v>
      </c>
      <c r="B413" s="277" t="s">
        <v>2403</v>
      </c>
      <c r="C413" s="278">
        <v>79.2</v>
      </c>
      <c r="D413" s="279">
        <v>78.733333333333334</v>
      </c>
      <c r="E413" s="279">
        <v>77.566666666666663</v>
      </c>
      <c r="F413" s="279">
        <v>75.933333333333323</v>
      </c>
      <c r="G413" s="279">
        <v>74.766666666666652</v>
      </c>
      <c r="H413" s="279">
        <v>80.366666666666674</v>
      </c>
      <c r="I413" s="279">
        <v>81.533333333333331</v>
      </c>
      <c r="J413" s="279">
        <v>83.166666666666686</v>
      </c>
      <c r="K413" s="277">
        <v>79.900000000000006</v>
      </c>
      <c r="L413" s="277">
        <v>77.099999999999994</v>
      </c>
      <c r="M413" s="277">
        <v>1.2185299999999999</v>
      </c>
    </row>
    <row r="414" spans="1:13">
      <c r="A414" s="268">
        <v>404</v>
      </c>
      <c r="B414" s="277" t="s">
        <v>2405</v>
      </c>
      <c r="C414" s="278">
        <v>57.05</v>
      </c>
      <c r="D414" s="279">
        <v>57.316666666666663</v>
      </c>
      <c r="E414" s="279">
        <v>56.533333333333324</v>
      </c>
      <c r="F414" s="279">
        <v>56.016666666666659</v>
      </c>
      <c r="G414" s="279">
        <v>55.23333333333332</v>
      </c>
      <c r="H414" s="279">
        <v>57.833333333333329</v>
      </c>
      <c r="I414" s="279">
        <v>58.61666666666666</v>
      </c>
      <c r="J414" s="279">
        <v>59.133333333333333</v>
      </c>
      <c r="K414" s="277">
        <v>58.1</v>
      </c>
      <c r="L414" s="277">
        <v>56.8</v>
      </c>
      <c r="M414" s="277">
        <v>9.1371900000000004</v>
      </c>
    </row>
    <row r="415" spans="1:13">
      <c r="A415" s="268">
        <v>405</v>
      </c>
      <c r="B415" s="277" t="s">
        <v>2413</v>
      </c>
      <c r="C415" s="278">
        <v>140.80000000000001</v>
      </c>
      <c r="D415" s="279">
        <v>140.94999999999999</v>
      </c>
      <c r="E415" s="279">
        <v>138.29999999999998</v>
      </c>
      <c r="F415" s="279">
        <v>135.79999999999998</v>
      </c>
      <c r="G415" s="279">
        <v>133.14999999999998</v>
      </c>
      <c r="H415" s="279">
        <v>143.44999999999999</v>
      </c>
      <c r="I415" s="279">
        <v>146.09999999999997</v>
      </c>
      <c r="J415" s="279">
        <v>148.6</v>
      </c>
      <c r="K415" s="277">
        <v>143.6</v>
      </c>
      <c r="L415" s="277">
        <v>138.44999999999999</v>
      </c>
      <c r="M415" s="277">
        <v>11.17521</v>
      </c>
    </row>
    <row r="416" spans="1:13">
      <c r="A416" s="268">
        <v>406</v>
      </c>
      <c r="B416" s="277" t="s">
        <v>516</v>
      </c>
      <c r="C416" s="278">
        <v>1405.45</v>
      </c>
      <c r="D416" s="279">
        <v>1407.9166666666667</v>
      </c>
      <c r="E416" s="279">
        <v>1383.8333333333335</v>
      </c>
      <c r="F416" s="279">
        <v>1362.2166666666667</v>
      </c>
      <c r="G416" s="279">
        <v>1338.1333333333334</v>
      </c>
      <c r="H416" s="279">
        <v>1429.5333333333335</v>
      </c>
      <c r="I416" s="279">
        <v>1453.616666666667</v>
      </c>
      <c r="J416" s="279">
        <v>1475.2333333333336</v>
      </c>
      <c r="K416" s="277">
        <v>1432</v>
      </c>
      <c r="L416" s="277">
        <v>1386.3</v>
      </c>
      <c r="M416" s="277">
        <v>8.3049999999999999E-2</v>
      </c>
    </row>
    <row r="417" spans="1:13">
      <c r="A417" s="268">
        <v>407</v>
      </c>
      <c r="B417" s="277" t="s">
        <v>518</v>
      </c>
      <c r="C417" s="278">
        <v>171.75</v>
      </c>
      <c r="D417" s="279">
        <v>171.88333333333333</v>
      </c>
      <c r="E417" s="279">
        <v>169.86666666666665</v>
      </c>
      <c r="F417" s="279">
        <v>167.98333333333332</v>
      </c>
      <c r="G417" s="279">
        <v>165.96666666666664</v>
      </c>
      <c r="H417" s="279">
        <v>173.76666666666665</v>
      </c>
      <c r="I417" s="279">
        <v>175.7833333333333</v>
      </c>
      <c r="J417" s="279">
        <v>177.66666666666666</v>
      </c>
      <c r="K417" s="277">
        <v>173.9</v>
      </c>
      <c r="L417" s="277">
        <v>170</v>
      </c>
      <c r="M417" s="277">
        <v>0.59913000000000005</v>
      </c>
    </row>
    <row r="418" spans="1:13">
      <c r="A418" s="268">
        <v>408</v>
      </c>
      <c r="B418" s="277" t="s">
        <v>173</v>
      </c>
      <c r="C418" s="278">
        <v>19643.349999999999</v>
      </c>
      <c r="D418" s="279">
        <v>19570.783333333333</v>
      </c>
      <c r="E418" s="279">
        <v>19391.566666666666</v>
      </c>
      <c r="F418" s="279">
        <v>19139.783333333333</v>
      </c>
      <c r="G418" s="279">
        <v>18960.566666666666</v>
      </c>
      <c r="H418" s="279">
        <v>19822.566666666666</v>
      </c>
      <c r="I418" s="279">
        <v>20001.783333333333</v>
      </c>
      <c r="J418" s="279">
        <v>20253.566666666666</v>
      </c>
      <c r="K418" s="277">
        <v>19750</v>
      </c>
      <c r="L418" s="277">
        <v>19319</v>
      </c>
      <c r="M418" s="277">
        <v>0.44713000000000003</v>
      </c>
    </row>
    <row r="419" spans="1:13">
      <c r="A419" s="268">
        <v>409</v>
      </c>
      <c r="B419" s="277" t="s">
        <v>520</v>
      </c>
      <c r="C419" s="278">
        <v>947.1</v>
      </c>
      <c r="D419" s="279">
        <v>951.4</v>
      </c>
      <c r="E419" s="279">
        <v>938.65</v>
      </c>
      <c r="F419" s="279">
        <v>930.2</v>
      </c>
      <c r="G419" s="279">
        <v>917.45</v>
      </c>
      <c r="H419" s="279">
        <v>959.84999999999991</v>
      </c>
      <c r="I419" s="279">
        <v>972.59999999999991</v>
      </c>
      <c r="J419" s="279">
        <v>981.04999999999984</v>
      </c>
      <c r="K419" s="277">
        <v>964.15</v>
      </c>
      <c r="L419" s="277">
        <v>942.95</v>
      </c>
      <c r="M419" s="277">
        <v>0.12021</v>
      </c>
    </row>
    <row r="420" spans="1:13">
      <c r="A420" s="268">
        <v>410</v>
      </c>
      <c r="B420" s="277" t="s">
        <v>174</v>
      </c>
      <c r="C420" s="278">
        <v>1217.55</v>
      </c>
      <c r="D420" s="279">
        <v>1212.0333333333335</v>
      </c>
      <c r="E420" s="279">
        <v>1202.0666666666671</v>
      </c>
      <c r="F420" s="279">
        <v>1186.5833333333335</v>
      </c>
      <c r="G420" s="279">
        <v>1176.616666666667</v>
      </c>
      <c r="H420" s="279">
        <v>1227.5166666666671</v>
      </c>
      <c r="I420" s="279">
        <v>1237.4833333333338</v>
      </c>
      <c r="J420" s="279">
        <v>1252.9666666666672</v>
      </c>
      <c r="K420" s="277">
        <v>1222</v>
      </c>
      <c r="L420" s="277">
        <v>1196.55</v>
      </c>
      <c r="M420" s="277">
        <v>3.4461900000000001</v>
      </c>
    </row>
    <row r="421" spans="1:13">
      <c r="A421" s="268">
        <v>411</v>
      </c>
      <c r="B421" s="277" t="s">
        <v>515</v>
      </c>
      <c r="C421" s="278">
        <v>357.85</v>
      </c>
      <c r="D421" s="279">
        <v>354.36666666666662</v>
      </c>
      <c r="E421" s="279">
        <v>348.88333333333321</v>
      </c>
      <c r="F421" s="279">
        <v>339.91666666666657</v>
      </c>
      <c r="G421" s="279">
        <v>334.43333333333317</v>
      </c>
      <c r="H421" s="279">
        <v>363.33333333333326</v>
      </c>
      <c r="I421" s="279">
        <v>368.81666666666672</v>
      </c>
      <c r="J421" s="279">
        <v>377.7833333333333</v>
      </c>
      <c r="K421" s="277">
        <v>359.85</v>
      </c>
      <c r="L421" s="277">
        <v>345.4</v>
      </c>
      <c r="M421" s="277">
        <v>0.48744999999999999</v>
      </c>
    </row>
    <row r="422" spans="1:13">
      <c r="A422" s="268">
        <v>412</v>
      </c>
      <c r="B422" s="277" t="s">
        <v>510</v>
      </c>
      <c r="C422" s="278">
        <v>23.55</v>
      </c>
      <c r="D422" s="279">
        <v>23.483333333333334</v>
      </c>
      <c r="E422" s="279">
        <v>23.266666666666669</v>
      </c>
      <c r="F422" s="279">
        <v>22.983333333333334</v>
      </c>
      <c r="G422" s="279">
        <v>22.766666666666669</v>
      </c>
      <c r="H422" s="279">
        <v>23.766666666666669</v>
      </c>
      <c r="I422" s="279">
        <v>23.983333333333338</v>
      </c>
      <c r="J422" s="279">
        <v>24.266666666666669</v>
      </c>
      <c r="K422" s="277">
        <v>23.7</v>
      </c>
      <c r="L422" s="277">
        <v>23.2</v>
      </c>
      <c r="M422" s="277">
        <v>7.7310600000000003</v>
      </c>
    </row>
    <row r="423" spans="1:13">
      <c r="A423" s="268">
        <v>413</v>
      </c>
      <c r="B423" s="277" t="s">
        <v>511</v>
      </c>
      <c r="C423" s="278">
        <v>1562.35</v>
      </c>
      <c r="D423" s="279">
        <v>1552.45</v>
      </c>
      <c r="E423" s="279">
        <v>1529.9</v>
      </c>
      <c r="F423" s="279">
        <v>1497.45</v>
      </c>
      <c r="G423" s="279">
        <v>1474.9</v>
      </c>
      <c r="H423" s="279">
        <v>1584.9</v>
      </c>
      <c r="I423" s="279">
        <v>1607.4499999999998</v>
      </c>
      <c r="J423" s="279">
        <v>1639.9</v>
      </c>
      <c r="K423" s="277">
        <v>1575</v>
      </c>
      <c r="L423" s="277">
        <v>1520</v>
      </c>
      <c r="M423" s="277">
        <v>0.14360999999999999</v>
      </c>
    </row>
    <row r="424" spans="1:13">
      <c r="A424" s="268">
        <v>414</v>
      </c>
      <c r="B424" s="277" t="s">
        <v>521</v>
      </c>
      <c r="C424" s="278">
        <v>238.65</v>
      </c>
      <c r="D424" s="279">
        <v>241.23333333333335</v>
      </c>
      <c r="E424" s="279">
        <v>233.4666666666667</v>
      </c>
      <c r="F424" s="279">
        <v>228.28333333333336</v>
      </c>
      <c r="G424" s="279">
        <v>220.51666666666671</v>
      </c>
      <c r="H424" s="279">
        <v>246.41666666666669</v>
      </c>
      <c r="I424" s="279">
        <v>254.18333333333334</v>
      </c>
      <c r="J424" s="279">
        <v>259.36666666666667</v>
      </c>
      <c r="K424" s="277">
        <v>249</v>
      </c>
      <c r="L424" s="277">
        <v>236.05</v>
      </c>
      <c r="M424" s="277">
        <v>2.7102200000000001</v>
      </c>
    </row>
    <row r="425" spans="1:13">
      <c r="A425" s="268">
        <v>415</v>
      </c>
      <c r="B425" s="277" t="s">
        <v>522</v>
      </c>
      <c r="C425" s="278">
        <v>1003.25</v>
      </c>
      <c r="D425" s="279">
        <v>1005.5333333333333</v>
      </c>
      <c r="E425" s="279">
        <v>982.7166666666667</v>
      </c>
      <c r="F425" s="279">
        <v>962.18333333333339</v>
      </c>
      <c r="G425" s="279">
        <v>939.36666666666679</v>
      </c>
      <c r="H425" s="279">
        <v>1026.0666666666666</v>
      </c>
      <c r="I425" s="279">
        <v>1048.8833333333332</v>
      </c>
      <c r="J425" s="279">
        <v>1069.4166666666665</v>
      </c>
      <c r="K425" s="277">
        <v>1028.3499999999999</v>
      </c>
      <c r="L425" s="277">
        <v>985</v>
      </c>
      <c r="M425" s="277">
        <v>6.1760000000000002E-2</v>
      </c>
    </row>
    <row r="426" spans="1:13">
      <c r="A426" s="268">
        <v>416</v>
      </c>
      <c r="B426" s="277" t="s">
        <v>523</v>
      </c>
      <c r="C426" s="278">
        <v>316.25</v>
      </c>
      <c r="D426" s="279">
        <v>315.2166666666667</v>
      </c>
      <c r="E426" s="279">
        <v>311.98333333333341</v>
      </c>
      <c r="F426" s="279">
        <v>307.7166666666667</v>
      </c>
      <c r="G426" s="279">
        <v>304.48333333333341</v>
      </c>
      <c r="H426" s="279">
        <v>319.48333333333341</v>
      </c>
      <c r="I426" s="279">
        <v>322.71666666666675</v>
      </c>
      <c r="J426" s="279">
        <v>326.98333333333341</v>
      </c>
      <c r="K426" s="277">
        <v>318.45</v>
      </c>
      <c r="L426" s="277">
        <v>310.95</v>
      </c>
      <c r="M426" s="277">
        <v>1.3820300000000001</v>
      </c>
    </row>
    <row r="427" spans="1:13">
      <c r="A427" s="268">
        <v>417</v>
      </c>
      <c r="B427" s="277" t="s">
        <v>524</v>
      </c>
      <c r="C427" s="278">
        <v>7.15</v>
      </c>
      <c r="D427" s="279">
        <v>7.2166666666666659</v>
      </c>
      <c r="E427" s="279">
        <v>7.0333333333333314</v>
      </c>
      <c r="F427" s="279">
        <v>6.9166666666666652</v>
      </c>
      <c r="G427" s="279">
        <v>6.7333333333333307</v>
      </c>
      <c r="H427" s="279">
        <v>7.3333333333333321</v>
      </c>
      <c r="I427" s="279">
        <v>7.5166666666666675</v>
      </c>
      <c r="J427" s="279">
        <v>7.6333333333333329</v>
      </c>
      <c r="K427" s="277">
        <v>7.4</v>
      </c>
      <c r="L427" s="277">
        <v>7.1</v>
      </c>
      <c r="M427" s="277">
        <v>92.592519999999993</v>
      </c>
    </row>
    <row r="428" spans="1:13">
      <c r="A428" s="268">
        <v>418</v>
      </c>
      <c r="B428" s="277" t="s">
        <v>2517</v>
      </c>
      <c r="C428" s="278">
        <v>587</v>
      </c>
      <c r="D428" s="279">
        <v>587.73333333333335</v>
      </c>
      <c r="E428" s="279">
        <v>578.4666666666667</v>
      </c>
      <c r="F428" s="279">
        <v>569.93333333333339</v>
      </c>
      <c r="G428" s="279">
        <v>560.66666666666674</v>
      </c>
      <c r="H428" s="279">
        <v>596.26666666666665</v>
      </c>
      <c r="I428" s="279">
        <v>605.5333333333333</v>
      </c>
      <c r="J428" s="279">
        <v>614.06666666666661</v>
      </c>
      <c r="K428" s="277">
        <v>597</v>
      </c>
      <c r="L428" s="277">
        <v>579.20000000000005</v>
      </c>
      <c r="M428" s="277">
        <v>0.15184</v>
      </c>
    </row>
    <row r="429" spans="1:13">
      <c r="A429" s="268">
        <v>419</v>
      </c>
      <c r="B429" s="277" t="s">
        <v>527</v>
      </c>
      <c r="C429" s="278">
        <v>180.05</v>
      </c>
      <c r="D429" s="279">
        <v>181.4</v>
      </c>
      <c r="E429" s="279">
        <v>177.15</v>
      </c>
      <c r="F429" s="279">
        <v>174.25</v>
      </c>
      <c r="G429" s="279">
        <v>170</v>
      </c>
      <c r="H429" s="279">
        <v>184.3</v>
      </c>
      <c r="I429" s="279">
        <v>188.55</v>
      </c>
      <c r="J429" s="279">
        <v>191.45000000000002</v>
      </c>
      <c r="K429" s="277">
        <v>185.65</v>
      </c>
      <c r="L429" s="277">
        <v>178.5</v>
      </c>
      <c r="M429" s="277">
        <v>8.2873800000000006</v>
      </c>
    </row>
    <row r="430" spans="1:13">
      <c r="A430" s="268">
        <v>420</v>
      </c>
      <c r="B430" s="277" t="s">
        <v>2526</v>
      </c>
      <c r="C430" s="278">
        <v>50.95</v>
      </c>
      <c r="D430" s="279">
        <v>51.066666666666663</v>
      </c>
      <c r="E430" s="279">
        <v>50.483333333333327</v>
      </c>
      <c r="F430" s="279">
        <v>50.016666666666666</v>
      </c>
      <c r="G430" s="279">
        <v>49.43333333333333</v>
      </c>
      <c r="H430" s="279">
        <v>51.533333333333324</v>
      </c>
      <c r="I430" s="279">
        <v>52.116666666666667</v>
      </c>
      <c r="J430" s="279">
        <v>52.583333333333321</v>
      </c>
      <c r="K430" s="277">
        <v>51.65</v>
      </c>
      <c r="L430" s="277">
        <v>50.6</v>
      </c>
      <c r="M430" s="277">
        <v>17.054110000000001</v>
      </c>
    </row>
    <row r="431" spans="1:13">
      <c r="A431" s="268">
        <v>421</v>
      </c>
      <c r="B431" s="277" t="s">
        <v>175</v>
      </c>
      <c r="C431" s="286">
        <v>4118</v>
      </c>
      <c r="D431" s="287">
        <v>4143.6833333333334</v>
      </c>
      <c r="E431" s="287">
        <v>4067.3666666666668</v>
      </c>
      <c r="F431" s="287">
        <v>4016.7333333333336</v>
      </c>
      <c r="G431" s="287">
        <v>3940.416666666667</v>
      </c>
      <c r="H431" s="287">
        <v>4194.3166666666666</v>
      </c>
      <c r="I431" s="287">
        <v>4270.6333333333341</v>
      </c>
      <c r="J431" s="287">
        <v>4321.2666666666664</v>
      </c>
      <c r="K431" s="288">
        <v>4220</v>
      </c>
      <c r="L431" s="288">
        <v>4093.05</v>
      </c>
      <c r="M431" s="288">
        <v>1.7490699999999999</v>
      </c>
    </row>
    <row r="432" spans="1:13">
      <c r="A432" s="268">
        <v>422</v>
      </c>
      <c r="B432" s="277" t="s">
        <v>176</v>
      </c>
      <c r="C432" s="277">
        <v>629.54999999999995</v>
      </c>
      <c r="D432" s="279">
        <v>634.55000000000007</v>
      </c>
      <c r="E432" s="279">
        <v>615.65000000000009</v>
      </c>
      <c r="F432" s="279">
        <v>601.75</v>
      </c>
      <c r="G432" s="279">
        <v>582.85</v>
      </c>
      <c r="H432" s="279">
        <v>648.45000000000016</v>
      </c>
      <c r="I432" s="279">
        <v>667.35</v>
      </c>
      <c r="J432" s="279">
        <v>681.25000000000023</v>
      </c>
      <c r="K432" s="277">
        <v>653.45000000000005</v>
      </c>
      <c r="L432" s="277">
        <v>620.65</v>
      </c>
      <c r="M432" s="277">
        <v>59.15598</v>
      </c>
    </row>
    <row r="433" spans="1:13">
      <c r="A433" s="268">
        <v>423</v>
      </c>
      <c r="B433" s="277" t="s">
        <v>177</v>
      </c>
      <c r="C433" s="277">
        <v>608.1</v>
      </c>
      <c r="D433" s="279">
        <v>611.61666666666667</v>
      </c>
      <c r="E433" s="279">
        <v>601.48333333333335</v>
      </c>
      <c r="F433" s="279">
        <v>594.86666666666667</v>
      </c>
      <c r="G433" s="279">
        <v>584.73333333333335</v>
      </c>
      <c r="H433" s="279">
        <v>618.23333333333335</v>
      </c>
      <c r="I433" s="279">
        <v>628.36666666666679</v>
      </c>
      <c r="J433" s="279">
        <v>634.98333333333335</v>
      </c>
      <c r="K433" s="277">
        <v>621.75</v>
      </c>
      <c r="L433" s="277">
        <v>605</v>
      </c>
      <c r="M433" s="277">
        <v>6.5585599999999999</v>
      </c>
    </row>
    <row r="434" spans="1:13">
      <c r="A434" s="268">
        <v>424</v>
      </c>
      <c r="B434" s="277" t="s">
        <v>525</v>
      </c>
      <c r="C434" s="277">
        <v>85.75</v>
      </c>
      <c r="D434" s="279">
        <v>85.566666666666663</v>
      </c>
      <c r="E434" s="279">
        <v>83.283333333333331</v>
      </c>
      <c r="F434" s="279">
        <v>80.816666666666663</v>
      </c>
      <c r="G434" s="279">
        <v>78.533333333333331</v>
      </c>
      <c r="H434" s="279">
        <v>88.033333333333331</v>
      </c>
      <c r="I434" s="279">
        <v>90.316666666666663</v>
      </c>
      <c r="J434" s="279">
        <v>92.783333333333331</v>
      </c>
      <c r="K434" s="277">
        <v>87.85</v>
      </c>
      <c r="L434" s="277">
        <v>83.1</v>
      </c>
      <c r="M434" s="277">
        <v>0.57279999999999998</v>
      </c>
    </row>
    <row r="435" spans="1:13">
      <c r="A435" s="268">
        <v>425</v>
      </c>
      <c r="B435" s="277" t="s">
        <v>281</v>
      </c>
      <c r="C435" s="277">
        <v>150.15</v>
      </c>
      <c r="D435" s="279">
        <v>150.66666666666666</v>
      </c>
      <c r="E435" s="279">
        <v>147.58333333333331</v>
      </c>
      <c r="F435" s="279">
        <v>145.01666666666665</v>
      </c>
      <c r="G435" s="279">
        <v>141.93333333333331</v>
      </c>
      <c r="H435" s="279">
        <v>153.23333333333332</v>
      </c>
      <c r="I435" s="279">
        <v>156.31666666666663</v>
      </c>
      <c r="J435" s="279">
        <v>158.88333333333333</v>
      </c>
      <c r="K435" s="277">
        <v>153.75</v>
      </c>
      <c r="L435" s="277">
        <v>148.1</v>
      </c>
      <c r="M435" s="277">
        <v>7.9979500000000003</v>
      </c>
    </row>
    <row r="436" spans="1:13">
      <c r="A436" s="268">
        <v>426</v>
      </c>
      <c r="B436" s="277" t="s">
        <v>526</v>
      </c>
      <c r="C436" s="277">
        <v>432.35</v>
      </c>
      <c r="D436" s="279">
        <v>434.65000000000003</v>
      </c>
      <c r="E436" s="279">
        <v>424.70000000000005</v>
      </c>
      <c r="F436" s="279">
        <v>417.05</v>
      </c>
      <c r="G436" s="279">
        <v>407.1</v>
      </c>
      <c r="H436" s="279">
        <v>442.30000000000007</v>
      </c>
      <c r="I436" s="279">
        <v>452.25</v>
      </c>
      <c r="J436" s="279">
        <v>459.90000000000009</v>
      </c>
      <c r="K436" s="277">
        <v>444.6</v>
      </c>
      <c r="L436" s="277">
        <v>427</v>
      </c>
      <c r="M436" s="277">
        <v>1.03691</v>
      </c>
    </row>
    <row r="437" spans="1:13">
      <c r="A437" s="268">
        <v>427</v>
      </c>
      <c r="B437" s="277" t="s">
        <v>3388</v>
      </c>
      <c r="C437" s="277">
        <v>270.10000000000002</v>
      </c>
      <c r="D437" s="279">
        <v>269.75</v>
      </c>
      <c r="E437" s="279">
        <v>266.8</v>
      </c>
      <c r="F437" s="279">
        <v>263.5</v>
      </c>
      <c r="G437" s="279">
        <v>260.55</v>
      </c>
      <c r="H437" s="279">
        <v>273.05</v>
      </c>
      <c r="I437" s="279">
        <v>276.00000000000006</v>
      </c>
      <c r="J437" s="279">
        <v>279.3</v>
      </c>
      <c r="K437" s="277">
        <v>272.7</v>
      </c>
      <c r="L437" s="277">
        <v>266.45</v>
      </c>
      <c r="M437" s="277">
        <v>1.2171099999999999</v>
      </c>
    </row>
    <row r="438" spans="1:13">
      <c r="A438" s="268">
        <v>428</v>
      </c>
      <c r="B438" s="277" t="s">
        <v>529</v>
      </c>
      <c r="C438" s="277">
        <v>1343.85</v>
      </c>
      <c r="D438" s="279">
        <v>1341.1333333333332</v>
      </c>
      <c r="E438" s="279">
        <v>1326.2666666666664</v>
      </c>
      <c r="F438" s="279">
        <v>1308.6833333333332</v>
      </c>
      <c r="G438" s="279">
        <v>1293.8166666666664</v>
      </c>
      <c r="H438" s="279">
        <v>1358.7166666666665</v>
      </c>
      <c r="I438" s="279">
        <v>1373.5833333333333</v>
      </c>
      <c r="J438" s="279">
        <v>1391.1666666666665</v>
      </c>
      <c r="K438" s="277">
        <v>1356</v>
      </c>
      <c r="L438" s="277">
        <v>1323.55</v>
      </c>
      <c r="M438" s="277">
        <v>0.49831999999999999</v>
      </c>
    </row>
    <row r="439" spans="1:13">
      <c r="A439" s="268">
        <v>429</v>
      </c>
      <c r="B439" s="277" t="s">
        <v>530</v>
      </c>
      <c r="C439" s="277">
        <v>425.55</v>
      </c>
      <c r="D439" s="279">
        <v>423.78333333333336</v>
      </c>
      <c r="E439" s="279">
        <v>414.4666666666667</v>
      </c>
      <c r="F439" s="279">
        <v>403.38333333333333</v>
      </c>
      <c r="G439" s="279">
        <v>394.06666666666666</v>
      </c>
      <c r="H439" s="279">
        <v>434.86666666666673</v>
      </c>
      <c r="I439" s="279">
        <v>444.18333333333345</v>
      </c>
      <c r="J439" s="279">
        <v>455.26666666666677</v>
      </c>
      <c r="K439" s="277">
        <v>433.1</v>
      </c>
      <c r="L439" s="277">
        <v>412.7</v>
      </c>
      <c r="M439" s="277">
        <v>1.04895</v>
      </c>
    </row>
    <row r="440" spans="1:13">
      <c r="A440" s="268">
        <v>430</v>
      </c>
      <c r="B440" s="277" t="s">
        <v>178</v>
      </c>
      <c r="C440" s="277">
        <v>507.95</v>
      </c>
      <c r="D440" s="279">
        <v>509.43333333333339</v>
      </c>
      <c r="E440" s="279">
        <v>502.16666666666674</v>
      </c>
      <c r="F440" s="279">
        <v>496.38333333333333</v>
      </c>
      <c r="G440" s="279">
        <v>489.11666666666667</v>
      </c>
      <c r="H440" s="279">
        <v>515.21666666666681</v>
      </c>
      <c r="I440" s="279">
        <v>522.48333333333346</v>
      </c>
      <c r="J440" s="279">
        <v>528.26666666666688</v>
      </c>
      <c r="K440" s="277">
        <v>516.70000000000005</v>
      </c>
      <c r="L440" s="277">
        <v>503.65</v>
      </c>
      <c r="M440" s="277">
        <v>85.729230000000001</v>
      </c>
    </row>
    <row r="441" spans="1:13">
      <c r="A441" s="268">
        <v>431</v>
      </c>
      <c r="B441" s="277" t="s">
        <v>531</v>
      </c>
      <c r="C441" s="277">
        <v>271.05</v>
      </c>
      <c r="D441" s="279">
        <v>269.84999999999997</v>
      </c>
      <c r="E441" s="279">
        <v>263.19999999999993</v>
      </c>
      <c r="F441" s="279">
        <v>255.34999999999997</v>
      </c>
      <c r="G441" s="279">
        <v>248.69999999999993</v>
      </c>
      <c r="H441" s="279">
        <v>277.69999999999993</v>
      </c>
      <c r="I441" s="279">
        <v>284.34999999999991</v>
      </c>
      <c r="J441" s="279">
        <v>292.19999999999993</v>
      </c>
      <c r="K441" s="277">
        <v>276.5</v>
      </c>
      <c r="L441" s="277">
        <v>262</v>
      </c>
      <c r="M441" s="277">
        <v>8.5750700000000002</v>
      </c>
    </row>
    <row r="442" spans="1:13">
      <c r="A442" s="268">
        <v>432</v>
      </c>
      <c r="B442" s="277" t="s">
        <v>179</v>
      </c>
      <c r="C442" s="277">
        <v>480.55</v>
      </c>
      <c r="D442" s="279">
        <v>483.75</v>
      </c>
      <c r="E442" s="279">
        <v>465.8</v>
      </c>
      <c r="F442" s="279">
        <v>451.05</v>
      </c>
      <c r="G442" s="279">
        <v>433.1</v>
      </c>
      <c r="H442" s="279">
        <v>498.5</v>
      </c>
      <c r="I442" s="279">
        <v>516.45000000000005</v>
      </c>
      <c r="J442" s="279">
        <v>531.20000000000005</v>
      </c>
      <c r="K442" s="277">
        <v>501.7</v>
      </c>
      <c r="L442" s="277">
        <v>469</v>
      </c>
      <c r="M442" s="277">
        <v>67.403919999999999</v>
      </c>
    </row>
    <row r="443" spans="1:13">
      <c r="A443" s="268">
        <v>433</v>
      </c>
      <c r="B443" s="277" t="s">
        <v>532</v>
      </c>
      <c r="C443" s="277">
        <v>170.2</v>
      </c>
      <c r="D443" s="279">
        <v>170.28333333333333</v>
      </c>
      <c r="E443" s="279">
        <v>166.76666666666665</v>
      </c>
      <c r="F443" s="279">
        <v>163.33333333333331</v>
      </c>
      <c r="G443" s="279">
        <v>159.81666666666663</v>
      </c>
      <c r="H443" s="279">
        <v>173.71666666666667</v>
      </c>
      <c r="I443" s="279">
        <v>177.23333333333338</v>
      </c>
      <c r="J443" s="279">
        <v>180.66666666666669</v>
      </c>
      <c r="K443" s="277">
        <v>173.8</v>
      </c>
      <c r="L443" s="277">
        <v>166.85</v>
      </c>
      <c r="M443" s="277">
        <v>0.89539000000000002</v>
      </c>
    </row>
    <row r="444" spans="1:13">
      <c r="A444" s="268">
        <v>434</v>
      </c>
      <c r="B444" s="277" t="s">
        <v>533</v>
      </c>
      <c r="C444" s="277">
        <v>1367.95</v>
      </c>
      <c r="D444" s="279">
        <v>1364.6166666666666</v>
      </c>
      <c r="E444" s="279">
        <v>1343.2333333333331</v>
      </c>
      <c r="F444" s="279">
        <v>1318.5166666666667</v>
      </c>
      <c r="G444" s="279">
        <v>1297.1333333333332</v>
      </c>
      <c r="H444" s="279">
        <v>1389.333333333333</v>
      </c>
      <c r="I444" s="279">
        <v>1410.7166666666667</v>
      </c>
      <c r="J444" s="279">
        <v>1435.4333333333329</v>
      </c>
      <c r="K444" s="277">
        <v>1386</v>
      </c>
      <c r="L444" s="277">
        <v>1339.9</v>
      </c>
      <c r="M444" s="277">
        <v>0.96577000000000002</v>
      </c>
    </row>
    <row r="445" spans="1:13">
      <c r="A445" s="268">
        <v>435</v>
      </c>
      <c r="B445" s="277" t="s">
        <v>534</v>
      </c>
      <c r="C445" s="277">
        <v>3.3</v>
      </c>
      <c r="D445" s="279">
        <v>3.3333333333333335</v>
      </c>
      <c r="E445" s="279">
        <v>3.2166666666666668</v>
      </c>
      <c r="F445" s="279">
        <v>3.1333333333333333</v>
      </c>
      <c r="G445" s="279">
        <v>3.0166666666666666</v>
      </c>
      <c r="H445" s="279">
        <v>3.416666666666667</v>
      </c>
      <c r="I445" s="279">
        <v>3.5333333333333332</v>
      </c>
      <c r="J445" s="279">
        <v>3.6166666666666671</v>
      </c>
      <c r="K445" s="277">
        <v>3.45</v>
      </c>
      <c r="L445" s="277">
        <v>3.25</v>
      </c>
      <c r="M445" s="277">
        <v>149.40568999999999</v>
      </c>
    </row>
    <row r="446" spans="1:13">
      <c r="A446" s="268">
        <v>436</v>
      </c>
      <c r="B446" s="277" t="s">
        <v>535</v>
      </c>
      <c r="C446" s="277">
        <v>117.35</v>
      </c>
      <c r="D446" s="279">
        <v>118.63333333333333</v>
      </c>
      <c r="E446" s="279">
        <v>114.86666666666665</v>
      </c>
      <c r="F446" s="279">
        <v>112.38333333333333</v>
      </c>
      <c r="G446" s="279">
        <v>108.61666666666665</v>
      </c>
      <c r="H446" s="279">
        <v>121.11666666666665</v>
      </c>
      <c r="I446" s="279">
        <v>124.88333333333333</v>
      </c>
      <c r="J446" s="279">
        <v>127.36666666666665</v>
      </c>
      <c r="K446" s="277">
        <v>122.4</v>
      </c>
      <c r="L446" s="277">
        <v>116.15</v>
      </c>
      <c r="M446" s="277">
        <v>1.3908499999999999</v>
      </c>
    </row>
    <row r="447" spans="1:13">
      <c r="A447" s="268">
        <v>437</v>
      </c>
      <c r="B447" s="277" t="s">
        <v>2594</v>
      </c>
      <c r="C447" s="277">
        <v>272.5</v>
      </c>
      <c r="D447" s="279">
        <v>273.46666666666664</v>
      </c>
      <c r="E447" s="279">
        <v>268.2833333333333</v>
      </c>
      <c r="F447" s="279">
        <v>264.06666666666666</v>
      </c>
      <c r="G447" s="279">
        <v>258.88333333333333</v>
      </c>
      <c r="H447" s="279">
        <v>277.68333333333328</v>
      </c>
      <c r="I447" s="279">
        <v>282.86666666666656</v>
      </c>
      <c r="J447" s="279">
        <v>287.08333333333326</v>
      </c>
      <c r="K447" s="277">
        <v>278.64999999999998</v>
      </c>
      <c r="L447" s="277">
        <v>269.25</v>
      </c>
      <c r="M447" s="277">
        <v>2.2562000000000002</v>
      </c>
    </row>
    <row r="448" spans="1:13">
      <c r="A448" s="268">
        <v>438</v>
      </c>
      <c r="B448" s="277" t="s">
        <v>536</v>
      </c>
      <c r="C448" s="277">
        <v>833.75</v>
      </c>
      <c r="D448" s="279">
        <v>836.65</v>
      </c>
      <c r="E448" s="279">
        <v>828.69999999999993</v>
      </c>
      <c r="F448" s="279">
        <v>823.65</v>
      </c>
      <c r="G448" s="279">
        <v>815.69999999999993</v>
      </c>
      <c r="H448" s="279">
        <v>841.69999999999993</v>
      </c>
      <c r="I448" s="279">
        <v>849.65</v>
      </c>
      <c r="J448" s="279">
        <v>854.69999999999993</v>
      </c>
      <c r="K448" s="277">
        <v>844.6</v>
      </c>
      <c r="L448" s="277">
        <v>831.6</v>
      </c>
      <c r="M448" s="277">
        <v>0.12223000000000001</v>
      </c>
    </row>
    <row r="449" spans="1:13">
      <c r="A449" s="268">
        <v>439</v>
      </c>
      <c r="B449" s="277" t="s">
        <v>282</v>
      </c>
      <c r="C449" s="277">
        <v>474.05</v>
      </c>
      <c r="D449" s="279">
        <v>477.25</v>
      </c>
      <c r="E449" s="279">
        <v>460</v>
      </c>
      <c r="F449" s="279">
        <v>445.95</v>
      </c>
      <c r="G449" s="279">
        <v>428.7</v>
      </c>
      <c r="H449" s="279">
        <v>491.3</v>
      </c>
      <c r="I449" s="279">
        <v>508.55</v>
      </c>
      <c r="J449" s="279">
        <v>522.6</v>
      </c>
      <c r="K449" s="277">
        <v>494.5</v>
      </c>
      <c r="L449" s="277">
        <v>463.2</v>
      </c>
      <c r="M449" s="277">
        <v>21.123819999999998</v>
      </c>
    </row>
    <row r="450" spans="1:13">
      <c r="A450" s="268">
        <v>440</v>
      </c>
      <c r="B450" s="277" t="s">
        <v>542</v>
      </c>
      <c r="C450" s="277">
        <v>48.5</v>
      </c>
      <c r="D450" s="279">
        <v>48.666666666666664</v>
      </c>
      <c r="E450" s="279">
        <v>47.93333333333333</v>
      </c>
      <c r="F450" s="279">
        <v>47.366666666666667</v>
      </c>
      <c r="G450" s="279">
        <v>46.633333333333333</v>
      </c>
      <c r="H450" s="279">
        <v>49.233333333333327</v>
      </c>
      <c r="I450" s="279">
        <v>49.966666666666661</v>
      </c>
      <c r="J450" s="279">
        <v>50.533333333333324</v>
      </c>
      <c r="K450" s="277">
        <v>49.4</v>
      </c>
      <c r="L450" s="277">
        <v>48.1</v>
      </c>
      <c r="M450" s="277">
        <v>4.8800699999999999</v>
      </c>
    </row>
    <row r="451" spans="1:13">
      <c r="A451" s="268">
        <v>441</v>
      </c>
      <c r="B451" s="277" t="s">
        <v>2609</v>
      </c>
      <c r="C451" s="277">
        <v>11355.4</v>
      </c>
      <c r="D451" s="279">
        <v>11434.5</v>
      </c>
      <c r="E451" s="279">
        <v>11120.9</v>
      </c>
      <c r="F451" s="279">
        <v>10886.4</v>
      </c>
      <c r="G451" s="279">
        <v>10572.8</v>
      </c>
      <c r="H451" s="279">
        <v>11669</v>
      </c>
      <c r="I451" s="279">
        <v>11982.599999999999</v>
      </c>
      <c r="J451" s="279">
        <v>12217.1</v>
      </c>
      <c r="K451" s="277">
        <v>11748.1</v>
      </c>
      <c r="L451" s="277">
        <v>11200</v>
      </c>
      <c r="M451" s="277">
        <v>1.155E-2</v>
      </c>
    </row>
    <row r="452" spans="1:13">
      <c r="A452" s="268">
        <v>442</v>
      </c>
      <c r="B452" s="277" t="s">
        <v>2614</v>
      </c>
      <c r="C452" s="277">
        <v>871.95</v>
      </c>
      <c r="D452" s="279">
        <v>879.9666666666667</v>
      </c>
      <c r="E452" s="279">
        <v>861.98333333333335</v>
      </c>
      <c r="F452" s="279">
        <v>852.01666666666665</v>
      </c>
      <c r="G452" s="279">
        <v>834.0333333333333</v>
      </c>
      <c r="H452" s="279">
        <v>889.93333333333339</v>
      </c>
      <c r="I452" s="279">
        <v>907.91666666666674</v>
      </c>
      <c r="J452" s="279">
        <v>917.88333333333344</v>
      </c>
      <c r="K452" s="277">
        <v>897.95</v>
      </c>
      <c r="L452" s="277">
        <v>870</v>
      </c>
      <c r="M452" s="277">
        <v>1.28504</v>
      </c>
    </row>
    <row r="453" spans="1:13">
      <c r="A453" s="268">
        <v>443</v>
      </c>
      <c r="B453" s="277" t="s">
        <v>3465</v>
      </c>
      <c r="C453" s="277">
        <v>546.54999999999995</v>
      </c>
      <c r="D453" s="279">
        <v>543.19999999999993</v>
      </c>
      <c r="E453" s="279">
        <v>537.49999999999989</v>
      </c>
      <c r="F453" s="279">
        <v>528.44999999999993</v>
      </c>
      <c r="G453" s="279">
        <v>522.74999999999989</v>
      </c>
      <c r="H453" s="279">
        <v>552.24999999999989</v>
      </c>
      <c r="I453" s="279">
        <v>557.94999999999993</v>
      </c>
      <c r="J453" s="279">
        <v>566.99999999999989</v>
      </c>
      <c r="K453" s="277">
        <v>548.9</v>
      </c>
      <c r="L453" s="277">
        <v>534.15</v>
      </c>
      <c r="M453" s="277">
        <v>37.87088</v>
      </c>
    </row>
    <row r="454" spans="1:13">
      <c r="A454" s="268">
        <v>444</v>
      </c>
      <c r="B454" s="277" t="s">
        <v>182</v>
      </c>
      <c r="C454" s="277">
        <v>1261.8499999999999</v>
      </c>
      <c r="D454" s="279">
        <v>1253.1499999999999</v>
      </c>
      <c r="E454" s="279">
        <v>1231.4999999999998</v>
      </c>
      <c r="F454" s="279">
        <v>1201.1499999999999</v>
      </c>
      <c r="G454" s="279">
        <v>1179.4999999999998</v>
      </c>
      <c r="H454" s="279">
        <v>1283.4999999999998</v>
      </c>
      <c r="I454" s="279">
        <v>1305.1499999999999</v>
      </c>
      <c r="J454" s="279">
        <v>1335.4999999999998</v>
      </c>
      <c r="K454" s="277">
        <v>1274.8</v>
      </c>
      <c r="L454" s="277">
        <v>1222.8</v>
      </c>
      <c r="M454" s="277">
        <v>5.81067</v>
      </c>
    </row>
    <row r="455" spans="1:13">
      <c r="A455" s="268">
        <v>445</v>
      </c>
      <c r="B455" s="277" t="s">
        <v>543</v>
      </c>
      <c r="C455" s="277">
        <v>797.55</v>
      </c>
      <c r="D455" s="279">
        <v>802.25</v>
      </c>
      <c r="E455" s="279">
        <v>790.5</v>
      </c>
      <c r="F455" s="279">
        <v>783.45</v>
      </c>
      <c r="G455" s="279">
        <v>771.7</v>
      </c>
      <c r="H455" s="279">
        <v>809.3</v>
      </c>
      <c r="I455" s="279">
        <v>821.05</v>
      </c>
      <c r="J455" s="279">
        <v>828.09999999999991</v>
      </c>
      <c r="K455" s="277">
        <v>814</v>
      </c>
      <c r="L455" s="277">
        <v>795.2</v>
      </c>
      <c r="M455" s="277">
        <v>0.13969000000000001</v>
      </c>
    </row>
    <row r="456" spans="1:13">
      <c r="A456" s="268">
        <v>446</v>
      </c>
      <c r="B456" s="277" t="s">
        <v>183</v>
      </c>
      <c r="C456" s="277">
        <v>143.30000000000001</v>
      </c>
      <c r="D456" s="279">
        <v>141.93333333333334</v>
      </c>
      <c r="E456" s="279">
        <v>139.36666666666667</v>
      </c>
      <c r="F456" s="279">
        <v>135.43333333333334</v>
      </c>
      <c r="G456" s="279">
        <v>132.86666666666667</v>
      </c>
      <c r="H456" s="279">
        <v>145.86666666666667</v>
      </c>
      <c r="I456" s="279">
        <v>148.43333333333334</v>
      </c>
      <c r="J456" s="279">
        <v>152.36666666666667</v>
      </c>
      <c r="K456" s="277">
        <v>144.5</v>
      </c>
      <c r="L456" s="277">
        <v>138</v>
      </c>
      <c r="M456" s="277">
        <v>796.06709999999998</v>
      </c>
    </row>
    <row r="457" spans="1:13">
      <c r="A457" s="268">
        <v>447</v>
      </c>
      <c r="B457" s="277" t="s">
        <v>184</v>
      </c>
      <c r="C457" s="277">
        <v>60.45</v>
      </c>
      <c r="D457" s="279">
        <v>60.166666666666664</v>
      </c>
      <c r="E457" s="279">
        <v>59.383333333333326</v>
      </c>
      <c r="F457" s="279">
        <v>58.316666666666663</v>
      </c>
      <c r="G457" s="279">
        <v>57.533333333333324</v>
      </c>
      <c r="H457" s="279">
        <v>61.233333333333327</v>
      </c>
      <c r="I457" s="279">
        <v>62.016666666666673</v>
      </c>
      <c r="J457" s="279">
        <v>63.083333333333329</v>
      </c>
      <c r="K457" s="277">
        <v>60.95</v>
      </c>
      <c r="L457" s="277">
        <v>59.1</v>
      </c>
      <c r="M457" s="277">
        <v>82.980289999999997</v>
      </c>
    </row>
    <row r="458" spans="1:13">
      <c r="A458" s="268">
        <v>448</v>
      </c>
      <c r="B458" s="277" t="s">
        <v>185</v>
      </c>
      <c r="C458" s="277">
        <v>55.45</v>
      </c>
      <c r="D458" s="279">
        <v>55.783333333333339</v>
      </c>
      <c r="E458" s="279">
        <v>54.366666666666674</v>
      </c>
      <c r="F458" s="279">
        <v>53.283333333333339</v>
      </c>
      <c r="G458" s="279">
        <v>51.866666666666674</v>
      </c>
      <c r="H458" s="279">
        <v>56.866666666666674</v>
      </c>
      <c r="I458" s="279">
        <v>58.283333333333346</v>
      </c>
      <c r="J458" s="279">
        <v>59.366666666666674</v>
      </c>
      <c r="K458" s="277">
        <v>57.2</v>
      </c>
      <c r="L458" s="277">
        <v>54.7</v>
      </c>
      <c r="M458" s="277">
        <v>305.51389999999998</v>
      </c>
    </row>
    <row r="459" spans="1:13">
      <c r="A459" s="268">
        <v>449</v>
      </c>
      <c r="B459" s="277" t="s">
        <v>186</v>
      </c>
      <c r="C459" s="277">
        <v>408</v>
      </c>
      <c r="D459" s="279">
        <v>411.66666666666669</v>
      </c>
      <c r="E459" s="279">
        <v>397.43333333333339</v>
      </c>
      <c r="F459" s="279">
        <v>386.86666666666673</v>
      </c>
      <c r="G459" s="279">
        <v>372.63333333333344</v>
      </c>
      <c r="H459" s="279">
        <v>422.23333333333335</v>
      </c>
      <c r="I459" s="279">
        <v>436.46666666666658</v>
      </c>
      <c r="J459" s="279">
        <v>447.0333333333333</v>
      </c>
      <c r="K459" s="277">
        <v>425.9</v>
      </c>
      <c r="L459" s="277">
        <v>401.1</v>
      </c>
      <c r="M459" s="277">
        <v>229.20783</v>
      </c>
    </row>
    <row r="460" spans="1:13">
      <c r="A460" s="268">
        <v>450</v>
      </c>
      <c r="B460" s="277" t="s">
        <v>2625</v>
      </c>
      <c r="C460" s="277">
        <v>23.75</v>
      </c>
      <c r="D460" s="279">
        <v>24.05</v>
      </c>
      <c r="E460" s="279">
        <v>23.1</v>
      </c>
      <c r="F460" s="279">
        <v>22.45</v>
      </c>
      <c r="G460" s="279">
        <v>21.5</v>
      </c>
      <c r="H460" s="279">
        <v>24.700000000000003</v>
      </c>
      <c r="I460" s="279">
        <v>25.65</v>
      </c>
      <c r="J460" s="279">
        <v>26.300000000000004</v>
      </c>
      <c r="K460" s="277">
        <v>25</v>
      </c>
      <c r="L460" s="277">
        <v>23.4</v>
      </c>
      <c r="M460" s="277">
        <v>17.802700000000002</v>
      </c>
    </row>
    <row r="461" spans="1:13">
      <c r="A461" s="268">
        <v>451</v>
      </c>
      <c r="B461" s="277" t="s">
        <v>537</v>
      </c>
      <c r="C461" s="277">
        <v>811.75</v>
      </c>
      <c r="D461" s="279">
        <v>803.58333333333337</v>
      </c>
      <c r="E461" s="279">
        <v>783.16666666666674</v>
      </c>
      <c r="F461" s="279">
        <v>754.58333333333337</v>
      </c>
      <c r="G461" s="279">
        <v>734.16666666666674</v>
      </c>
      <c r="H461" s="279">
        <v>832.16666666666674</v>
      </c>
      <c r="I461" s="279">
        <v>852.58333333333348</v>
      </c>
      <c r="J461" s="279">
        <v>881.16666666666674</v>
      </c>
      <c r="K461" s="277">
        <v>824</v>
      </c>
      <c r="L461" s="277">
        <v>775</v>
      </c>
      <c r="M461" s="277">
        <v>0.60741000000000001</v>
      </c>
    </row>
    <row r="462" spans="1:13">
      <c r="A462" s="268">
        <v>452</v>
      </c>
      <c r="B462" s="277" t="s">
        <v>538</v>
      </c>
      <c r="C462" s="277">
        <v>368.85</v>
      </c>
      <c r="D462" s="279">
        <v>371.03333333333336</v>
      </c>
      <c r="E462" s="279">
        <v>363.26666666666671</v>
      </c>
      <c r="F462" s="279">
        <v>357.68333333333334</v>
      </c>
      <c r="G462" s="279">
        <v>349.91666666666669</v>
      </c>
      <c r="H462" s="279">
        <v>376.61666666666673</v>
      </c>
      <c r="I462" s="279">
        <v>384.38333333333338</v>
      </c>
      <c r="J462" s="279">
        <v>389.96666666666675</v>
      </c>
      <c r="K462" s="277">
        <v>378.8</v>
      </c>
      <c r="L462" s="277">
        <v>365.45</v>
      </c>
      <c r="M462" s="277">
        <v>0.71113000000000004</v>
      </c>
    </row>
    <row r="463" spans="1:13">
      <c r="A463" s="268">
        <v>453</v>
      </c>
      <c r="B463" s="277" t="s">
        <v>187</v>
      </c>
      <c r="C463" s="277">
        <v>2331.15</v>
      </c>
      <c r="D463" s="279">
        <v>2334.65</v>
      </c>
      <c r="E463" s="279">
        <v>2320.8000000000002</v>
      </c>
      <c r="F463" s="279">
        <v>2310.4500000000003</v>
      </c>
      <c r="G463" s="279">
        <v>2296.6000000000004</v>
      </c>
      <c r="H463" s="279">
        <v>2345</v>
      </c>
      <c r="I463" s="279">
        <v>2358.8499999999995</v>
      </c>
      <c r="J463" s="279">
        <v>2369.1999999999998</v>
      </c>
      <c r="K463" s="277">
        <v>2348.5</v>
      </c>
      <c r="L463" s="277">
        <v>2324.3000000000002</v>
      </c>
      <c r="M463" s="277">
        <v>23.08813</v>
      </c>
    </row>
    <row r="464" spans="1:13">
      <c r="A464" s="268">
        <v>454</v>
      </c>
      <c r="B464" s="277" t="s">
        <v>544</v>
      </c>
      <c r="C464" s="277">
        <v>2180.35</v>
      </c>
      <c r="D464" s="279">
        <v>2197.4833333333331</v>
      </c>
      <c r="E464" s="279">
        <v>2153.2666666666664</v>
      </c>
      <c r="F464" s="279">
        <v>2126.1833333333334</v>
      </c>
      <c r="G464" s="279">
        <v>2081.9666666666667</v>
      </c>
      <c r="H464" s="279">
        <v>2224.5666666666662</v>
      </c>
      <c r="I464" s="279">
        <v>2268.7833333333324</v>
      </c>
      <c r="J464" s="279">
        <v>2295.8666666666659</v>
      </c>
      <c r="K464" s="277">
        <v>2241.6999999999998</v>
      </c>
      <c r="L464" s="277">
        <v>2170.4</v>
      </c>
      <c r="M464" s="277">
        <v>0.13042000000000001</v>
      </c>
    </row>
    <row r="465" spans="1:13">
      <c r="A465" s="268">
        <v>455</v>
      </c>
      <c r="B465" s="277" t="s">
        <v>188</v>
      </c>
      <c r="C465" s="277">
        <v>750</v>
      </c>
      <c r="D465" s="279">
        <v>749.23333333333323</v>
      </c>
      <c r="E465" s="279">
        <v>740.06666666666649</v>
      </c>
      <c r="F465" s="279">
        <v>730.13333333333321</v>
      </c>
      <c r="G465" s="279">
        <v>720.96666666666647</v>
      </c>
      <c r="H465" s="279">
        <v>759.16666666666652</v>
      </c>
      <c r="I465" s="279">
        <v>768.33333333333326</v>
      </c>
      <c r="J465" s="279">
        <v>778.26666666666654</v>
      </c>
      <c r="K465" s="277">
        <v>758.4</v>
      </c>
      <c r="L465" s="277">
        <v>739.3</v>
      </c>
      <c r="M465" s="277">
        <v>37.375680000000003</v>
      </c>
    </row>
    <row r="466" spans="1:13">
      <c r="A466" s="268">
        <v>456</v>
      </c>
      <c r="B466" s="277" t="s">
        <v>546</v>
      </c>
      <c r="C466" s="277">
        <v>748.75</v>
      </c>
      <c r="D466" s="279">
        <v>753.65</v>
      </c>
      <c r="E466" s="279">
        <v>740.09999999999991</v>
      </c>
      <c r="F466" s="279">
        <v>731.44999999999993</v>
      </c>
      <c r="G466" s="279">
        <v>717.89999999999986</v>
      </c>
      <c r="H466" s="279">
        <v>762.3</v>
      </c>
      <c r="I466" s="279">
        <v>775.84999999999991</v>
      </c>
      <c r="J466" s="279">
        <v>784.5</v>
      </c>
      <c r="K466" s="277">
        <v>767.2</v>
      </c>
      <c r="L466" s="277">
        <v>745</v>
      </c>
      <c r="M466" s="277">
        <v>0.11359</v>
      </c>
    </row>
    <row r="467" spans="1:13">
      <c r="A467" s="268">
        <v>457</v>
      </c>
      <c r="B467" s="277" t="s">
        <v>547</v>
      </c>
      <c r="C467" s="277">
        <v>766</v>
      </c>
      <c r="D467" s="279">
        <v>762.86666666666667</v>
      </c>
      <c r="E467" s="279">
        <v>753.73333333333335</v>
      </c>
      <c r="F467" s="279">
        <v>741.4666666666667</v>
      </c>
      <c r="G467" s="279">
        <v>732.33333333333337</v>
      </c>
      <c r="H467" s="279">
        <v>775.13333333333333</v>
      </c>
      <c r="I467" s="279">
        <v>784.26666666666677</v>
      </c>
      <c r="J467" s="279">
        <v>796.5333333333333</v>
      </c>
      <c r="K467" s="277">
        <v>772</v>
      </c>
      <c r="L467" s="277">
        <v>750.6</v>
      </c>
      <c r="M467" s="277">
        <v>0.91071000000000002</v>
      </c>
    </row>
    <row r="468" spans="1:13">
      <c r="A468" s="268">
        <v>458</v>
      </c>
      <c r="B468" s="277" t="s">
        <v>552</v>
      </c>
      <c r="C468" s="277">
        <v>616.85</v>
      </c>
      <c r="D468" s="279">
        <v>617.48333333333323</v>
      </c>
      <c r="E468" s="279">
        <v>606.96666666666647</v>
      </c>
      <c r="F468" s="279">
        <v>597.08333333333326</v>
      </c>
      <c r="G468" s="279">
        <v>586.56666666666649</v>
      </c>
      <c r="H468" s="279">
        <v>627.36666666666645</v>
      </c>
      <c r="I468" s="279">
        <v>637.8833333333331</v>
      </c>
      <c r="J468" s="279">
        <v>647.76666666666642</v>
      </c>
      <c r="K468" s="277">
        <v>628</v>
      </c>
      <c r="L468" s="277">
        <v>607.6</v>
      </c>
      <c r="M468" s="277">
        <v>0.65281999999999996</v>
      </c>
    </row>
    <row r="469" spans="1:13">
      <c r="A469" s="268">
        <v>459</v>
      </c>
      <c r="B469" s="277" t="s">
        <v>548</v>
      </c>
      <c r="C469" s="277">
        <v>38.85</v>
      </c>
      <c r="D469" s="279">
        <v>39.133333333333333</v>
      </c>
      <c r="E469" s="279">
        <v>38.166666666666664</v>
      </c>
      <c r="F469" s="279">
        <v>37.483333333333334</v>
      </c>
      <c r="G469" s="279">
        <v>36.516666666666666</v>
      </c>
      <c r="H469" s="279">
        <v>39.816666666666663</v>
      </c>
      <c r="I469" s="279">
        <v>40.783333333333331</v>
      </c>
      <c r="J469" s="279">
        <v>41.466666666666661</v>
      </c>
      <c r="K469" s="277">
        <v>40.1</v>
      </c>
      <c r="L469" s="277">
        <v>38.450000000000003</v>
      </c>
      <c r="M469" s="277">
        <v>3.3849999999999998</v>
      </c>
    </row>
    <row r="470" spans="1:13">
      <c r="A470" s="268">
        <v>460</v>
      </c>
      <c r="B470" s="277" t="s">
        <v>549</v>
      </c>
      <c r="C470" s="277">
        <v>1099.75</v>
      </c>
      <c r="D470" s="279">
        <v>1117.8166666666666</v>
      </c>
      <c r="E470" s="279">
        <v>1079.9333333333332</v>
      </c>
      <c r="F470" s="279">
        <v>1060.1166666666666</v>
      </c>
      <c r="G470" s="279">
        <v>1022.2333333333331</v>
      </c>
      <c r="H470" s="279">
        <v>1137.6333333333332</v>
      </c>
      <c r="I470" s="279">
        <v>1175.5166666666664</v>
      </c>
      <c r="J470" s="279">
        <v>1195.3333333333333</v>
      </c>
      <c r="K470" s="277">
        <v>1155.7</v>
      </c>
      <c r="L470" s="277">
        <v>1098</v>
      </c>
      <c r="M470" s="277">
        <v>1.06213</v>
      </c>
    </row>
    <row r="471" spans="1:13">
      <c r="A471" s="268">
        <v>461</v>
      </c>
      <c r="B471" s="277" t="s">
        <v>189</v>
      </c>
      <c r="C471" s="277">
        <v>1155.25</v>
      </c>
      <c r="D471" s="279">
        <v>1153.2833333333333</v>
      </c>
      <c r="E471" s="279">
        <v>1140.7166666666667</v>
      </c>
      <c r="F471" s="279">
        <v>1126.1833333333334</v>
      </c>
      <c r="G471" s="279">
        <v>1113.6166666666668</v>
      </c>
      <c r="H471" s="279">
        <v>1167.8166666666666</v>
      </c>
      <c r="I471" s="279">
        <v>1180.3833333333332</v>
      </c>
      <c r="J471" s="279">
        <v>1194.9166666666665</v>
      </c>
      <c r="K471" s="277">
        <v>1165.8499999999999</v>
      </c>
      <c r="L471" s="277">
        <v>1138.75</v>
      </c>
      <c r="M471" s="277">
        <v>18.412299999999998</v>
      </c>
    </row>
    <row r="472" spans="1:13">
      <c r="A472" s="268">
        <v>462</v>
      </c>
      <c r="B472" s="277" t="s">
        <v>190</v>
      </c>
      <c r="C472" s="277">
        <v>2814.55</v>
      </c>
      <c r="D472" s="279">
        <v>2821.1833333333329</v>
      </c>
      <c r="E472" s="279">
        <v>2789.4166666666661</v>
      </c>
      <c r="F472" s="279">
        <v>2764.2833333333333</v>
      </c>
      <c r="G472" s="279">
        <v>2732.5166666666664</v>
      </c>
      <c r="H472" s="279">
        <v>2846.3166666666657</v>
      </c>
      <c r="I472" s="279">
        <v>2878.083333333333</v>
      </c>
      <c r="J472" s="279">
        <v>2903.2166666666653</v>
      </c>
      <c r="K472" s="277">
        <v>2852.95</v>
      </c>
      <c r="L472" s="277">
        <v>2796.05</v>
      </c>
      <c r="M472" s="277">
        <v>7.7412599999999996</v>
      </c>
    </row>
    <row r="473" spans="1:13">
      <c r="A473" s="268">
        <v>463</v>
      </c>
      <c r="B473" s="277" t="s">
        <v>191</v>
      </c>
      <c r="C473" s="277">
        <v>325.75</v>
      </c>
      <c r="D473" s="279">
        <v>325.75</v>
      </c>
      <c r="E473" s="279">
        <v>322.5</v>
      </c>
      <c r="F473" s="279">
        <v>319.25</v>
      </c>
      <c r="G473" s="279">
        <v>316</v>
      </c>
      <c r="H473" s="279">
        <v>329</v>
      </c>
      <c r="I473" s="279">
        <v>332.25</v>
      </c>
      <c r="J473" s="279">
        <v>335.5</v>
      </c>
      <c r="K473" s="277">
        <v>329</v>
      </c>
      <c r="L473" s="277">
        <v>322.5</v>
      </c>
      <c r="M473" s="277">
        <v>4.2406499999999996</v>
      </c>
    </row>
    <row r="474" spans="1:13">
      <c r="A474" s="268">
        <v>464</v>
      </c>
      <c r="B474" s="277" t="s">
        <v>550</v>
      </c>
      <c r="C474" s="277">
        <v>679.8</v>
      </c>
      <c r="D474" s="279">
        <v>673.51666666666665</v>
      </c>
      <c r="E474" s="279">
        <v>658.5333333333333</v>
      </c>
      <c r="F474" s="279">
        <v>637.26666666666665</v>
      </c>
      <c r="G474" s="279">
        <v>622.2833333333333</v>
      </c>
      <c r="H474" s="279">
        <v>694.7833333333333</v>
      </c>
      <c r="I474" s="279">
        <v>709.76666666666665</v>
      </c>
      <c r="J474" s="279">
        <v>731.0333333333333</v>
      </c>
      <c r="K474" s="277">
        <v>688.5</v>
      </c>
      <c r="L474" s="277">
        <v>652.25</v>
      </c>
      <c r="M474" s="277">
        <v>11.186450000000001</v>
      </c>
    </row>
    <row r="475" spans="1:13">
      <c r="A475" s="268">
        <v>465</v>
      </c>
      <c r="B475" s="245" t="s">
        <v>551</v>
      </c>
      <c r="C475" s="277">
        <v>6.5</v>
      </c>
      <c r="D475" s="279">
        <v>6.5166666666666666</v>
      </c>
      <c r="E475" s="279">
        <v>6.4333333333333336</v>
      </c>
      <c r="F475" s="279">
        <v>6.3666666666666671</v>
      </c>
      <c r="G475" s="279">
        <v>6.2833333333333341</v>
      </c>
      <c r="H475" s="279">
        <v>6.583333333333333</v>
      </c>
      <c r="I475" s="279">
        <v>6.666666666666667</v>
      </c>
      <c r="J475" s="279">
        <v>6.7333333333333325</v>
      </c>
      <c r="K475" s="277">
        <v>6.6</v>
      </c>
      <c r="L475" s="277">
        <v>6.45</v>
      </c>
      <c r="M475" s="277">
        <v>37.576329999999999</v>
      </c>
    </row>
    <row r="476" spans="1:13">
      <c r="A476" s="268">
        <v>466</v>
      </c>
      <c r="B476" s="245" t="s">
        <v>539</v>
      </c>
      <c r="C476" s="277">
        <v>5831.9</v>
      </c>
      <c r="D476" s="279">
        <v>5865.6833333333334</v>
      </c>
      <c r="E476" s="279">
        <v>5766.3666666666668</v>
      </c>
      <c r="F476" s="279">
        <v>5700.833333333333</v>
      </c>
      <c r="G476" s="279">
        <v>5601.5166666666664</v>
      </c>
      <c r="H476" s="279">
        <v>5931.2166666666672</v>
      </c>
      <c r="I476" s="279">
        <v>6030.5333333333347</v>
      </c>
      <c r="J476" s="279">
        <v>6096.0666666666675</v>
      </c>
      <c r="K476" s="277">
        <v>5965</v>
      </c>
      <c r="L476" s="277">
        <v>5800.15</v>
      </c>
      <c r="M476" s="277">
        <v>1.8870000000000001E-2</v>
      </c>
    </row>
    <row r="477" spans="1:13">
      <c r="A477" s="268">
        <v>467</v>
      </c>
      <c r="B477" s="245" t="s">
        <v>541</v>
      </c>
      <c r="C477" s="277">
        <v>30.8</v>
      </c>
      <c r="D477" s="279">
        <v>30.733333333333334</v>
      </c>
      <c r="E477" s="279">
        <v>30.06666666666667</v>
      </c>
      <c r="F477" s="279">
        <v>29.333333333333336</v>
      </c>
      <c r="G477" s="279">
        <v>28.666666666666671</v>
      </c>
      <c r="H477" s="279">
        <v>31.466666666666669</v>
      </c>
      <c r="I477" s="279">
        <v>32.133333333333333</v>
      </c>
      <c r="J477" s="279">
        <v>32.866666666666667</v>
      </c>
      <c r="K477" s="277">
        <v>31.4</v>
      </c>
      <c r="L477" s="277">
        <v>30</v>
      </c>
      <c r="M477" s="277">
        <v>51.20382</v>
      </c>
    </row>
    <row r="478" spans="1:13">
      <c r="A478" s="268">
        <v>468</v>
      </c>
      <c r="B478" s="245" t="s">
        <v>192</v>
      </c>
      <c r="C478" s="277">
        <v>437.9</v>
      </c>
      <c r="D478" s="279">
        <v>437.93333333333334</v>
      </c>
      <c r="E478" s="279">
        <v>430.16666666666669</v>
      </c>
      <c r="F478" s="279">
        <v>422.43333333333334</v>
      </c>
      <c r="G478" s="279">
        <v>414.66666666666669</v>
      </c>
      <c r="H478" s="279">
        <v>445.66666666666669</v>
      </c>
      <c r="I478" s="279">
        <v>453.43333333333334</v>
      </c>
      <c r="J478" s="279">
        <v>461.16666666666669</v>
      </c>
      <c r="K478" s="277">
        <v>445.7</v>
      </c>
      <c r="L478" s="277">
        <v>430.2</v>
      </c>
      <c r="M478" s="277">
        <v>22.769919999999999</v>
      </c>
    </row>
    <row r="479" spans="1:13">
      <c r="A479" s="268">
        <v>469</v>
      </c>
      <c r="B479" s="245" t="s">
        <v>540</v>
      </c>
      <c r="C479" s="277">
        <v>232.35</v>
      </c>
      <c r="D479" s="279">
        <v>234.35</v>
      </c>
      <c r="E479" s="279">
        <v>228.75</v>
      </c>
      <c r="F479" s="279">
        <v>225.15</v>
      </c>
      <c r="G479" s="279">
        <v>219.55</v>
      </c>
      <c r="H479" s="279">
        <v>237.95</v>
      </c>
      <c r="I479" s="279">
        <v>243.54999999999995</v>
      </c>
      <c r="J479" s="279">
        <v>247.14999999999998</v>
      </c>
      <c r="K479" s="277">
        <v>239.95</v>
      </c>
      <c r="L479" s="277">
        <v>230.75</v>
      </c>
      <c r="M479" s="277">
        <v>0.37580000000000002</v>
      </c>
    </row>
    <row r="480" spans="1:13">
      <c r="A480" s="268">
        <v>470</v>
      </c>
      <c r="B480" s="245" t="s">
        <v>193</v>
      </c>
      <c r="C480" s="277">
        <v>1066.3</v>
      </c>
      <c r="D480" s="279">
        <v>1072.6000000000001</v>
      </c>
      <c r="E480" s="279">
        <v>1043.9000000000003</v>
      </c>
      <c r="F480" s="279">
        <v>1021.5000000000002</v>
      </c>
      <c r="G480" s="279">
        <v>992.80000000000041</v>
      </c>
      <c r="H480" s="279">
        <v>1095.0000000000002</v>
      </c>
      <c r="I480" s="279">
        <v>1123.7</v>
      </c>
      <c r="J480" s="279">
        <v>1146.1000000000001</v>
      </c>
      <c r="K480" s="277">
        <v>1101.3</v>
      </c>
      <c r="L480" s="277">
        <v>1050.2</v>
      </c>
      <c r="M480" s="277">
        <v>9.49451</v>
      </c>
    </row>
    <row r="481" spans="1:13">
      <c r="A481" s="268">
        <v>471</v>
      </c>
      <c r="B481" s="245" t="s">
        <v>553</v>
      </c>
      <c r="C481" s="277">
        <v>13.05</v>
      </c>
      <c r="D481" s="279">
        <v>13.033333333333333</v>
      </c>
      <c r="E481" s="279">
        <v>12.916666666666666</v>
      </c>
      <c r="F481" s="277">
        <v>12.783333333333333</v>
      </c>
      <c r="G481" s="279">
        <v>12.666666666666666</v>
      </c>
      <c r="H481" s="279">
        <v>13.166666666666666</v>
      </c>
      <c r="I481" s="277">
        <v>13.283333333333333</v>
      </c>
      <c r="J481" s="279">
        <v>13.416666666666666</v>
      </c>
      <c r="K481" s="279">
        <v>13.15</v>
      </c>
      <c r="L481" s="277">
        <v>12.9</v>
      </c>
      <c r="M481" s="279">
        <v>7.3949100000000003</v>
      </c>
    </row>
    <row r="482" spans="1:13">
      <c r="A482" s="268">
        <v>472</v>
      </c>
      <c r="B482" s="245" t="s">
        <v>554</v>
      </c>
      <c r="C482" s="277">
        <v>334.35</v>
      </c>
      <c r="D482" s="279">
        <v>333.23333333333335</v>
      </c>
      <c r="E482" s="279">
        <v>328.06666666666672</v>
      </c>
      <c r="F482" s="277">
        <v>321.78333333333336</v>
      </c>
      <c r="G482" s="279">
        <v>316.61666666666673</v>
      </c>
      <c r="H482" s="279">
        <v>339.51666666666671</v>
      </c>
      <c r="I482" s="277">
        <v>344.68333333333334</v>
      </c>
      <c r="J482" s="279">
        <v>350.9666666666667</v>
      </c>
      <c r="K482" s="279">
        <v>338.4</v>
      </c>
      <c r="L482" s="277">
        <v>326.95</v>
      </c>
      <c r="M482" s="279">
        <v>1.4643299999999999</v>
      </c>
    </row>
    <row r="483" spans="1:13">
      <c r="A483" s="268">
        <v>473</v>
      </c>
      <c r="B483" s="245" t="s">
        <v>194</v>
      </c>
      <c r="C483" s="245">
        <v>217.55</v>
      </c>
      <c r="D483" s="289">
        <v>218.91666666666666</v>
      </c>
      <c r="E483" s="289">
        <v>212.83333333333331</v>
      </c>
      <c r="F483" s="289">
        <v>208.11666666666665</v>
      </c>
      <c r="G483" s="289">
        <v>202.0333333333333</v>
      </c>
      <c r="H483" s="289">
        <v>223.63333333333333</v>
      </c>
      <c r="I483" s="289">
        <v>229.71666666666664</v>
      </c>
      <c r="J483" s="289">
        <v>234.43333333333334</v>
      </c>
      <c r="K483" s="289">
        <v>225</v>
      </c>
      <c r="L483" s="289">
        <v>214.2</v>
      </c>
      <c r="M483" s="289">
        <v>12.371</v>
      </c>
    </row>
    <row r="484" spans="1:13">
      <c r="A484" s="268">
        <v>474</v>
      </c>
      <c r="B484" s="245" t="s">
        <v>3099</v>
      </c>
      <c r="C484" s="245">
        <v>34.35</v>
      </c>
      <c r="D484" s="289">
        <v>34.550000000000004</v>
      </c>
      <c r="E484" s="289">
        <v>33.900000000000006</v>
      </c>
      <c r="F484" s="289">
        <v>33.450000000000003</v>
      </c>
      <c r="G484" s="289">
        <v>32.800000000000004</v>
      </c>
      <c r="H484" s="289">
        <v>35.000000000000007</v>
      </c>
      <c r="I484" s="289">
        <v>35.65</v>
      </c>
      <c r="J484" s="289">
        <v>36.100000000000009</v>
      </c>
      <c r="K484" s="289">
        <v>35.200000000000003</v>
      </c>
      <c r="L484" s="289">
        <v>34.1</v>
      </c>
      <c r="M484" s="289">
        <v>4.9085000000000001</v>
      </c>
    </row>
    <row r="485" spans="1:13">
      <c r="A485" s="268">
        <v>475</v>
      </c>
      <c r="B485" s="245" t="s">
        <v>195</v>
      </c>
      <c r="C485" s="289">
        <v>3915.5</v>
      </c>
      <c r="D485" s="289">
        <v>3893.1666666666665</v>
      </c>
      <c r="E485" s="289">
        <v>3847.333333333333</v>
      </c>
      <c r="F485" s="289">
        <v>3779.1666666666665</v>
      </c>
      <c r="G485" s="289">
        <v>3733.333333333333</v>
      </c>
      <c r="H485" s="289">
        <v>3961.333333333333</v>
      </c>
      <c r="I485" s="289">
        <v>4007.1666666666661</v>
      </c>
      <c r="J485" s="289">
        <v>4075.333333333333</v>
      </c>
      <c r="K485" s="289">
        <v>3939</v>
      </c>
      <c r="L485" s="289">
        <v>3825</v>
      </c>
      <c r="M485" s="289">
        <v>4.3301800000000004</v>
      </c>
    </row>
    <row r="486" spans="1:13">
      <c r="A486" s="268">
        <v>476</v>
      </c>
      <c r="B486" s="245" t="s">
        <v>196</v>
      </c>
      <c r="C486" s="289">
        <v>28.8</v>
      </c>
      <c r="D486" s="289">
        <v>28.766666666666669</v>
      </c>
      <c r="E486" s="289">
        <v>28.38333333333334</v>
      </c>
      <c r="F486" s="289">
        <v>27.966666666666672</v>
      </c>
      <c r="G486" s="289">
        <v>27.583333333333343</v>
      </c>
      <c r="H486" s="289">
        <v>29.183333333333337</v>
      </c>
      <c r="I486" s="289">
        <v>29.56666666666667</v>
      </c>
      <c r="J486" s="289">
        <v>29.983333333333334</v>
      </c>
      <c r="K486" s="289">
        <v>29.15</v>
      </c>
      <c r="L486" s="289">
        <v>28.35</v>
      </c>
      <c r="M486" s="289">
        <v>21.144290000000002</v>
      </c>
    </row>
    <row r="487" spans="1:13">
      <c r="A487" s="268">
        <v>477</v>
      </c>
      <c r="B487" s="245" t="s">
        <v>197</v>
      </c>
      <c r="C487" s="289">
        <v>491</v>
      </c>
      <c r="D487" s="289">
        <v>491.3</v>
      </c>
      <c r="E487" s="289">
        <v>484.70000000000005</v>
      </c>
      <c r="F487" s="289">
        <v>478.40000000000003</v>
      </c>
      <c r="G487" s="289">
        <v>471.80000000000007</v>
      </c>
      <c r="H487" s="289">
        <v>497.6</v>
      </c>
      <c r="I487" s="289">
        <v>504.20000000000005</v>
      </c>
      <c r="J487" s="289">
        <v>510.5</v>
      </c>
      <c r="K487" s="289">
        <v>497.9</v>
      </c>
      <c r="L487" s="289">
        <v>485</v>
      </c>
      <c r="M487" s="289">
        <v>40.046550000000003</v>
      </c>
    </row>
    <row r="488" spans="1:13">
      <c r="A488" s="268">
        <v>478</v>
      </c>
      <c r="B488" s="245" t="s">
        <v>560</v>
      </c>
      <c r="C488" s="289">
        <v>1756.45</v>
      </c>
      <c r="D488" s="289">
        <v>1760.5333333333335</v>
      </c>
      <c r="E488" s="289">
        <v>1718.0666666666671</v>
      </c>
      <c r="F488" s="289">
        <v>1679.6833333333336</v>
      </c>
      <c r="G488" s="289">
        <v>1637.2166666666672</v>
      </c>
      <c r="H488" s="289">
        <v>1798.916666666667</v>
      </c>
      <c r="I488" s="289">
        <v>1841.3833333333337</v>
      </c>
      <c r="J488" s="289">
        <v>1879.7666666666669</v>
      </c>
      <c r="K488" s="289">
        <v>1803</v>
      </c>
      <c r="L488" s="289">
        <v>1722.15</v>
      </c>
      <c r="M488" s="289">
        <v>0.28266999999999998</v>
      </c>
    </row>
    <row r="489" spans="1:13">
      <c r="A489" s="268">
        <v>479</v>
      </c>
      <c r="B489" s="245" t="s">
        <v>561</v>
      </c>
      <c r="C489" s="289">
        <v>27.6</v>
      </c>
      <c r="D489" s="289">
        <v>27.683333333333334</v>
      </c>
      <c r="E489" s="289">
        <v>27.416666666666668</v>
      </c>
      <c r="F489" s="289">
        <v>27.233333333333334</v>
      </c>
      <c r="G489" s="289">
        <v>26.966666666666669</v>
      </c>
      <c r="H489" s="289">
        <v>27.866666666666667</v>
      </c>
      <c r="I489" s="289">
        <v>28.133333333333333</v>
      </c>
      <c r="J489" s="289">
        <v>28.316666666666666</v>
      </c>
      <c r="K489" s="289">
        <v>27.95</v>
      </c>
      <c r="L489" s="289">
        <v>27.5</v>
      </c>
      <c r="M489" s="289">
        <v>5.3193900000000003</v>
      </c>
    </row>
    <row r="490" spans="1:13">
      <c r="A490" s="268">
        <v>480</v>
      </c>
      <c r="B490" s="245" t="s">
        <v>285</v>
      </c>
      <c r="C490" s="289">
        <v>306.3</v>
      </c>
      <c r="D490" s="289">
        <v>308</v>
      </c>
      <c r="E490" s="289">
        <v>301</v>
      </c>
      <c r="F490" s="289">
        <v>295.7</v>
      </c>
      <c r="G490" s="289">
        <v>288.7</v>
      </c>
      <c r="H490" s="289">
        <v>313.3</v>
      </c>
      <c r="I490" s="289">
        <v>320.3</v>
      </c>
      <c r="J490" s="289">
        <v>325.60000000000002</v>
      </c>
      <c r="K490" s="289">
        <v>315</v>
      </c>
      <c r="L490" s="289">
        <v>302.7</v>
      </c>
      <c r="M490" s="289">
        <v>1.50146</v>
      </c>
    </row>
    <row r="491" spans="1:13">
      <c r="A491" s="268">
        <v>481</v>
      </c>
      <c r="B491" s="245" t="s">
        <v>563</v>
      </c>
      <c r="C491" s="289">
        <v>728.1</v>
      </c>
      <c r="D491" s="289">
        <v>730</v>
      </c>
      <c r="E491" s="289">
        <v>721.15</v>
      </c>
      <c r="F491" s="289">
        <v>714.19999999999993</v>
      </c>
      <c r="G491" s="289">
        <v>705.34999999999991</v>
      </c>
      <c r="H491" s="289">
        <v>736.95</v>
      </c>
      <c r="I491" s="289">
        <v>745.8</v>
      </c>
      <c r="J491" s="289">
        <v>752.75000000000011</v>
      </c>
      <c r="K491" s="289">
        <v>738.85</v>
      </c>
      <c r="L491" s="289">
        <v>723.05</v>
      </c>
      <c r="M491" s="289">
        <v>0.83426999999999996</v>
      </c>
    </row>
    <row r="492" spans="1:13">
      <c r="A492" s="268">
        <v>482</v>
      </c>
      <c r="B492" s="245" t="s">
        <v>564</v>
      </c>
      <c r="C492" s="289">
        <v>1455.35</v>
      </c>
      <c r="D492" s="289">
        <v>1469.3166666666666</v>
      </c>
      <c r="E492" s="289">
        <v>1430.6333333333332</v>
      </c>
      <c r="F492" s="289">
        <v>1405.9166666666665</v>
      </c>
      <c r="G492" s="289">
        <v>1367.2333333333331</v>
      </c>
      <c r="H492" s="289">
        <v>1494.0333333333333</v>
      </c>
      <c r="I492" s="289">
        <v>1532.7166666666667</v>
      </c>
      <c r="J492" s="289">
        <v>1557.4333333333334</v>
      </c>
      <c r="K492" s="289">
        <v>1508</v>
      </c>
      <c r="L492" s="289">
        <v>1444.6</v>
      </c>
      <c r="M492" s="289">
        <v>1.57223</v>
      </c>
    </row>
    <row r="493" spans="1:13">
      <c r="A493" s="268">
        <v>483</v>
      </c>
      <c r="B493" s="245" t="s">
        <v>2781</v>
      </c>
      <c r="C493" s="289">
        <v>920.7</v>
      </c>
      <c r="D493" s="289">
        <v>928.23333333333323</v>
      </c>
      <c r="E493" s="289">
        <v>907.51666666666642</v>
      </c>
      <c r="F493" s="289">
        <v>894.33333333333314</v>
      </c>
      <c r="G493" s="289">
        <v>873.61666666666633</v>
      </c>
      <c r="H493" s="289">
        <v>941.41666666666652</v>
      </c>
      <c r="I493" s="289">
        <v>962.13333333333344</v>
      </c>
      <c r="J493" s="289">
        <v>975.31666666666661</v>
      </c>
      <c r="K493" s="289">
        <v>948.95</v>
      </c>
      <c r="L493" s="289">
        <v>915.05</v>
      </c>
      <c r="M493" s="289">
        <v>1.636E-2</v>
      </c>
    </row>
    <row r="494" spans="1:13">
      <c r="A494" s="268">
        <v>484</v>
      </c>
      <c r="B494" s="245" t="s">
        <v>284</v>
      </c>
      <c r="C494" s="289">
        <v>170.45</v>
      </c>
      <c r="D494" s="289">
        <v>169.38333333333333</v>
      </c>
      <c r="E494" s="289">
        <v>166.26666666666665</v>
      </c>
      <c r="F494" s="289">
        <v>162.08333333333331</v>
      </c>
      <c r="G494" s="289">
        <v>158.96666666666664</v>
      </c>
      <c r="H494" s="289">
        <v>173.56666666666666</v>
      </c>
      <c r="I494" s="289">
        <v>176.68333333333334</v>
      </c>
      <c r="J494" s="289">
        <v>180.86666666666667</v>
      </c>
      <c r="K494" s="289">
        <v>172.5</v>
      </c>
      <c r="L494" s="289">
        <v>165.2</v>
      </c>
      <c r="M494" s="289">
        <v>6.3675499999999996</v>
      </c>
    </row>
    <row r="495" spans="1:13">
      <c r="A495" s="268">
        <v>485</v>
      </c>
      <c r="B495" s="245" t="s">
        <v>565</v>
      </c>
      <c r="C495" s="289">
        <v>999.45</v>
      </c>
      <c r="D495" s="289">
        <v>1003.7833333333333</v>
      </c>
      <c r="E495" s="289">
        <v>989.06666666666661</v>
      </c>
      <c r="F495" s="289">
        <v>978.68333333333328</v>
      </c>
      <c r="G495" s="289">
        <v>963.96666666666658</v>
      </c>
      <c r="H495" s="289">
        <v>1014.1666666666666</v>
      </c>
      <c r="I495" s="289">
        <v>1028.8833333333332</v>
      </c>
      <c r="J495" s="289">
        <v>1039.2666666666667</v>
      </c>
      <c r="K495" s="289">
        <v>1018.5</v>
      </c>
      <c r="L495" s="289">
        <v>993.4</v>
      </c>
      <c r="M495" s="289">
        <v>0.72131000000000001</v>
      </c>
    </row>
    <row r="496" spans="1:13">
      <c r="A496" s="268">
        <v>486</v>
      </c>
      <c r="B496" s="245" t="s">
        <v>556</v>
      </c>
      <c r="C496" s="289">
        <v>282.45</v>
      </c>
      <c r="D496" s="289">
        <v>281.93333333333334</v>
      </c>
      <c r="E496" s="289">
        <v>273.86666666666667</v>
      </c>
      <c r="F496" s="289">
        <v>265.28333333333336</v>
      </c>
      <c r="G496" s="289">
        <v>257.2166666666667</v>
      </c>
      <c r="H496" s="289">
        <v>290.51666666666665</v>
      </c>
      <c r="I496" s="289">
        <v>298.58333333333337</v>
      </c>
      <c r="J496" s="289">
        <v>307.16666666666663</v>
      </c>
      <c r="K496" s="289">
        <v>290</v>
      </c>
      <c r="L496" s="289">
        <v>273.35000000000002</v>
      </c>
      <c r="M496" s="289">
        <v>3.1741299999999999</v>
      </c>
    </row>
    <row r="497" spans="1:13">
      <c r="A497" s="268">
        <v>487</v>
      </c>
      <c r="B497" s="245" t="s">
        <v>555</v>
      </c>
      <c r="C497" s="289">
        <v>1915.7</v>
      </c>
      <c r="D497" s="289">
        <v>1935.8999999999999</v>
      </c>
      <c r="E497" s="289">
        <v>1876.7499999999998</v>
      </c>
      <c r="F497" s="289">
        <v>1837.8</v>
      </c>
      <c r="G497" s="289">
        <v>1778.6499999999999</v>
      </c>
      <c r="H497" s="289">
        <v>1974.8499999999997</v>
      </c>
      <c r="I497" s="289">
        <v>2033.9999999999998</v>
      </c>
      <c r="J497" s="289">
        <v>2072.9499999999998</v>
      </c>
      <c r="K497" s="289">
        <v>1995.05</v>
      </c>
      <c r="L497" s="289">
        <v>1896.95</v>
      </c>
      <c r="M497" s="289">
        <v>0.41245999999999999</v>
      </c>
    </row>
    <row r="498" spans="1:13">
      <c r="A498" s="268">
        <v>488</v>
      </c>
      <c r="B498" s="245" t="s">
        <v>199</v>
      </c>
      <c r="C498" s="289">
        <v>649.15</v>
      </c>
      <c r="D498" s="289">
        <v>650.30000000000007</v>
      </c>
      <c r="E498" s="289">
        <v>642.35000000000014</v>
      </c>
      <c r="F498" s="289">
        <v>635.55000000000007</v>
      </c>
      <c r="G498" s="289">
        <v>627.60000000000014</v>
      </c>
      <c r="H498" s="289">
        <v>657.10000000000014</v>
      </c>
      <c r="I498" s="289">
        <v>665.05000000000018</v>
      </c>
      <c r="J498" s="289">
        <v>671.85000000000014</v>
      </c>
      <c r="K498" s="289">
        <v>658.25</v>
      </c>
      <c r="L498" s="289">
        <v>643.5</v>
      </c>
      <c r="M498" s="289">
        <v>9.3121799999999997</v>
      </c>
    </row>
    <row r="499" spans="1:13">
      <c r="A499" s="268">
        <v>489</v>
      </c>
      <c r="B499" s="245" t="s">
        <v>557</v>
      </c>
      <c r="C499" s="289">
        <v>161.4</v>
      </c>
      <c r="D499" s="289">
        <v>160.30000000000001</v>
      </c>
      <c r="E499" s="289">
        <v>157.15000000000003</v>
      </c>
      <c r="F499" s="289">
        <v>152.90000000000003</v>
      </c>
      <c r="G499" s="289">
        <v>149.75000000000006</v>
      </c>
      <c r="H499" s="289">
        <v>164.55</v>
      </c>
      <c r="I499" s="289">
        <v>167.7</v>
      </c>
      <c r="J499" s="289">
        <v>171.95</v>
      </c>
      <c r="K499" s="289">
        <v>163.44999999999999</v>
      </c>
      <c r="L499" s="289">
        <v>156.05000000000001</v>
      </c>
      <c r="M499" s="289">
        <v>1.4347399999999999</v>
      </c>
    </row>
    <row r="500" spans="1:13">
      <c r="A500" s="268">
        <v>490</v>
      </c>
      <c r="B500" s="245" t="s">
        <v>558</v>
      </c>
      <c r="C500" s="289">
        <v>3374.45</v>
      </c>
      <c r="D500" s="289">
        <v>3368.15</v>
      </c>
      <c r="E500" s="289">
        <v>3311.3</v>
      </c>
      <c r="F500" s="289">
        <v>3248.15</v>
      </c>
      <c r="G500" s="289">
        <v>3191.3</v>
      </c>
      <c r="H500" s="289">
        <v>3431.3</v>
      </c>
      <c r="I500" s="289">
        <v>3488.1499999999996</v>
      </c>
      <c r="J500" s="289">
        <v>3551.3</v>
      </c>
      <c r="K500" s="289">
        <v>3425</v>
      </c>
      <c r="L500" s="289">
        <v>3305</v>
      </c>
      <c r="M500" s="289">
        <v>6.0670000000000002E-2</v>
      </c>
    </row>
    <row r="501" spans="1:13">
      <c r="A501" s="268">
        <v>491</v>
      </c>
      <c r="B501" s="245" t="s">
        <v>562</v>
      </c>
      <c r="C501" s="289">
        <v>746.05</v>
      </c>
      <c r="D501" s="289">
        <v>749.30000000000007</v>
      </c>
      <c r="E501" s="289">
        <v>737.50000000000011</v>
      </c>
      <c r="F501" s="289">
        <v>728.95</v>
      </c>
      <c r="G501" s="289">
        <v>717.15000000000009</v>
      </c>
      <c r="H501" s="289">
        <v>757.85000000000014</v>
      </c>
      <c r="I501" s="289">
        <v>769.65000000000009</v>
      </c>
      <c r="J501" s="289">
        <v>778.20000000000016</v>
      </c>
      <c r="K501" s="289">
        <v>761.1</v>
      </c>
      <c r="L501" s="289">
        <v>740.75</v>
      </c>
      <c r="M501" s="289">
        <v>3.4630000000000001E-2</v>
      </c>
    </row>
    <row r="502" spans="1:13">
      <c r="A502" s="268">
        <v>492</v>
      </c>
      <c r="B502" s="245" t="s">
        <v>566</v>
      </c>
      <c r="C502" s="289">
        <v>7009.2</v>
      </c>
      <c r="D502" s="289">
        <v>7003.7333333333336</v>
      </c>
      <c r="E502" s="289">
        <v>6907.4666666666672</v>
      </c>
      <c r="F502" s="289">
        <v>6805.7333333333336</v>
      </c>
      <c r="G502" s="289">
        <v>6709.4666666666672</v>
      </c>
      <c r="H502" s="289">
        <v>7105.4666666666672</v>
      </c>
      <c r="I502" s="289">
        <v>7201.7333333333336</v>
      </c>
      <c r="J502" s="289">
        <v>7303.4666666666672</v>
      </c>
      <c r="K502" s="289">
        <v>7100</v>
      </c>
      <c r="L502" s="289">
        <v>6902</v>
      </c>
      <c r="M502" s="289">
        <v>5.0520000000000002E-2</v>
      </c>
    </row>
    <row r="503" spans="1:13">
      <c r="A503" s="268">
        <v>493</v>
      </c>
      <c r="B503" s="245" t="s">
        <v>567</v>
      </c>
      <c r="C503" s="289">
        <v>98.4</v>
      </c>
      <c r="D503" s="289">
        <v>98.583333333333329</v>
      </c>
      <c r="E503" s="289">
        <v>96.716666666666654</v>
      </c>
      <c r="F503" s="289">
        <v>95.033333333333331</v>
      </c>
      <c r="G503" s="289">
        <v>93.166666666666657</v>
      </c>
      <c r="H503" s="289">
        <v>100.26666666666665</v>
      </c>
      <c r="I503" s="289">
        <v>102.13333333333333</v>
      </c>
      <c r="J503" s="289">
        <v>103.81666666666665</v>
      </c>
      <c r="K503" s="289">
        <v>100.45</v>
      </c>
      <c r="L503" s="289">
        <v>96.9</v>
      </c>
      <c r="M503" s="289">
        <v>6.5252499999999998</v>
      </c>
    </row>
    <row r="504" spans="1:13">
      <c r="A504" s="268">
        <v>494</v>
      </c>
      <c r="B504" s="245" t="s">
        <v>568</v>
      </c>
      <c r="C504" s="289">
        <v>57.25</v>
      </c>
      <c r="D504" s="289">
        <v>56.483333333333327</v>
      </c>
      <c r="E504" s="289">
        <v>55.266666666666652</v>
      </c>
      <c r="F504" s="289">
        <v>53.283333333333324</v>
      </c>
      <c r="G504" s="289">
        <v>52.066666666666649</v>
      </c>
      <c r="H504" s="289">
        <v>58.466666666666654</v>
      </c>
      <c r="I504" s="289">
        <v>59.683333333333337</v>
      </c>
      <c r="J504" s="289">
        <v>61.666666666666657</v>
      </c>
      <c r="K504" s="289">
        <v>57.7</v>
      </c>
      <c r="L504" s="289">
        <v>54.5</v>
      </c>
      <c r="M504" s="289">
        <v>12.500859999999999</v>
      </c>
    </row>
    <row r="505" spans="1:13">
      <c r="A505" s="268">
        <v>495</v>
      </c>
      <c r="B505" s="245" t="s">
        <v>2852</v>
      </c>
      <c r="C505" s="289">
        <v>361.5</v>
      </c>
      <c r="D505" s="289">
        <v>356.61666666666662</v>
      </c>
      <c r="E505" s="289">
        <v>334.88333333333321</v>
      </c>
      <c r="F505" s="289">
        <v>308.26666666666659</v>
      </c>
      <c r="G505" s="289">
        <v>286.53333333333319</v>
      </c>
      <c r="H505" s="289">
        <v>383.23333333333323</v>
      </c>
      <c r="I505" s="289">
        <v>404.9666666666667</v>
      </c>
      <c r="J505" s="289">
        <v>431.58333333333326</v>
      </c>
      <c r="K505" s="289">
        <v>378.35</v>
      </c>
      <c r="L505" s="289">
        <v>330</v>
      </c>
      <c r="M505" s="289">
        <v>0.99656999999999996</v>
      </c>
    </row>
    <row r="506" spans="1:13">
      <c r="A506" s="268">
        <v>496</v>
      </c>
      <c r="B506" s="245" t="s">
        <v>569</v>
      </c>
      <c r="C506" s="289">
        <v>2143.9</v>
      </c>
      <c r="D506" s="289">
        <v>2133.9666666666667</v>
      </c>
      <c r="E506" s="289">
        <v>2109.9333333333334</v>
      </c>
      <c r="F506" s="289">
        <v>2075.9666666666667</v>
      </c>
      <c r="G506" s="289">
        <v>2051.9333333333334</v>
      </c>
      <c r="H506" s="289">
        <v>2167.9333333333334</v>
      </c>
      <c r="I506" s="289">
        <v>2191.9666666666672</v>
      </c>
      <c r="J506" s="289">
        <v>2225.9333333333334</v>
      </c>
      <c r="K506" s="289">
        <v>2158</v>
      </c>
      <c r="L506" s="289">
        <v>2100</v>
      </c>
      <c r="M506" s="289">
        <v>0.63334000000000001</v>
      </c>
    </row>
    <row r="507" spans="1:13">
      <c r="A507" s="268">
        <v>497</v>
      </c>
      <c r="B507" s="245" t="s">
        <v>200</v>
      </c>
      <c r="C507" s="289">
        <v>284.55</v>
      </c>
      <c r="D507" s="289">
        <v>284.16666666666669</v>
      </c>
      <c r="E507" s="289">
        <v>281.48333333333335</v>
      </c>
      <c r="F507" s="289">
        <v>278.41666666666669</v>
      </c>
      <c r="G507" s="289">
        <v>275.73333333333335</v>
      </c>
      <c r="H507" s="289">
        <v>287.23333333333335</v>
      </c>
      <c r="I507" s="289">
        <v>289.91666666666663</v>
      </c>
      <c r="J507" s="289">
        <v>292.98333333333335</v>
      </c>
      <c r="K507" s="289">
        <v>286.85000000000002</v>
      </c>
      <c r="L507" s="289">
        <v>281.10000000000002</v>
      </c>
      <c r="M507" s="289">
        <v>95.179320000000004</v>
      </c>
    </row>
    <row r="508" spans="1:13">
      <c r="A508" s="268">
        <v>498</v>
      </c>
      <c r="B508" s="245" t="s">
        <v>570</v>
      </c>
      <c r="C508" s="289">
        <v>287.89999999999998</v>
      </c>
      <c r="D508" s="289">
        <v>286.63333333333333</v>
      </c>
      <c r="E508" s="289">
        <v>283.36666666666667</v>
      </c>
      <c r="F508" s="289">
        <v>278.83333333333337</v>
      </c>
      <c r="G508" s="289">
        <v>275.56666666666672</v>
      </c>
      <c r="H508" s="289">
        <v>291.16666666666663</v>
      </c>
      <c r="I508" s="289">
        <v>294.43333333333328</v>
      </c>
      <c r="J508" s="289">
        <v>298.96666666666658</v>
      </c>
      <c r="K508" s="289">
        <v>289.89999999999998</v>
      </c>
      <c r="L508" s="289">
        <v>282.10000000000002</v>
      </c>
      <c r="M508" s="289">
        <v>3.6030899999999999</v>
      </c>
    </row>
    <row r="509" spans="1:13">
      <c r="A509" s="268">
        <v>499</v>
      </c>
      <c r="B509" s="245" t="s">
        <v>202</v>
      </c>
      <c r="C509" s="289">
        <v>223.15</v>
      </c>
      <c r="D509" s="289">
        <v>223.85</v>
      </c>
      <c r="E509" s="289">
        <v>218.79999999999998</v>
      </c>
      <c r="F509" s="289">
        <v>214.45</v>
      </c>
      <c r="G509" s="289">
        <v>209.39999999999998</v>
      </c>
      <c r="H509" s="289">
        <v>228.2</v>
      </c>
      <c r="I509" s="289">
        <v>233.25</v>
      </c>
      <c r="J509" s="289">
        <v>237.6</v>
      </c>
      <c r="K509" s="289">
        <v>228.9</v>
      </c>
      <c r="L509" s="289">
        <v>219.5</v>
      </c>
      <c r="M509" s="289">
        <v>460.78546</v>
      </c>
    </row>
    <row r="510" spans="1:13">
      <c r="A510" s="268">
        <v>500</v>
      </c>
      <c r="B510" s="245" t="s">
        <v>571</v>
      </c>
      <c r="C510" s="289">
        <v>171.6</v>
      </c>
      <c r="D510" s="289">
        <v>169.85</v>
      </c>
      <c r="E510" s="289">
        <v>166.7</v>
      </c>
      <c r="F510" s="289">
        <v>161.79999999999998</v>
      </c>
      <c r="G510" s="289">
        <v>158.64999999999998</v>
      </c>
      <c r="H510" s="289">
        <v>174.75</v>
      </c>
      <c r="I510" s="289">
        <v>177.90000000000003</v>
      </c>
      <c r="J510" s="289">
        <v>182.8</v>
      </c>
      <c r="K510" s="289">
        <v>173</v>
      </c>
      <c r="L510" s="289">
        <v>164.95</v>
      </c>
      <c r="M510" s="289">
        <v>1.1848099999999999</v>
      </c>
    </row>
    <row r="511" spans="1:13">
      <c r="A511" s="268"/>
      <c r="B511" s="245" t="s">
        <v>572</v>
      </c>
      <c r="C511" s="289">
        <v>1646.6</v>
      </c>
      <c r="D511" s="289">
        <v>1662.2</v>
      </c>
      <c r="E511" s="289">
        <v>1624.4</v>
      </c>
      <c r="F511" s="289">
        <v>1602.2</v>
      </c>
      <c r="G511" s="289">
        <v>1564.4</v>
      </c>
      <c r="H511" s="289">
        <v>1684.4</v>
      </c>
      <c r="I511" s="289">
        <v>1722.1999999999998</v>
      </c>
      <c r="J511" s="289">
        <v>1744.4</v>
      </c>
      <c r="K511" s="289">
        <v>1700</v>
      </c>
      <c r="L511" s="289">
        <v>1640</v>
      </c>
      <c r="M511" s="289">
        <v>0.24068000000000001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3"/>
      <c r="B5" s="533"/>
      <c r="C5" s="534"/>
      <c r="D5" s="53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5" t="s">
        <v>574</v>
      </c>
      <c r="C7" s="535"/>
      <c r="D7" s="262">
        <f>Main!B10</f>
        <v>44085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44084</v>
      </c>
      <c r="B10" s="267">
        <v>539661</v>
      </c>
      <c r="C10" s="268" t="s">
        <v>3738</v>
      </c>
      <c r="D10" s="268" t="s">
        <v>3739</v>
      </c>
      <c r="E10" s="268" t="s">
        <v>583</v>
      </c>
      <c r="F10" s="381">
        <v>41775</v>
      </c>
      <c r="G10" s="267">
        <v>19.16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44084</v>
      </c>
      <c r="B11" s="267">
        <v>539661</v>
      </c>
      <c r="C11" s="268" t="s">
        <v>3738</v>
      </c>
      <c r="D11" s="268" t="s">
        <v>3740</v>
      </c>
      <c r="E11" s="268" t="s">
        <v>584</v>
      </c>
      <c r="F11" s="381">
        <v>19000</v>
      </c>
      <c r="G11" s="267">
        <v>19.149999999999999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44084</v>
      </c>
      <c r="B12" s="267">
        <v>539800</v>
      </c>
      <c r="C12" s="268" t="s">
        <v>3728</v>
      </c>
      <c r="D12" s="268" t="s">
        <v>3741</v>
      </c>
      <c r="E12" s="268" t="s">
        <v>583</v>
      </c>
      <c r="F12" s="381">
        <v>66629</v>
      </c>
      <c r="G12" s="267">
        <v>50.81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44084</v>
      </c>
      <c r="B13" s="267">
        <v>539800</v>
      </c>
      <c r="C13" s="268" t="s">
        <v>3728</v>
      </c>
      <c r="D13" s="268" t="s">
        <v>3741</v>
      </c>
      <c r="E13" s="268" t="s">
        <v>584</v>
      </c>
      <c r="F13" s="381">
        <v>66629</v>
      </c>
      <c r="G13" s="267">
        <v>50.85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44084</v>
      </c>
      <c r="B14" s="267">
        <v>540798</v>
      </c>
      <c r="C14" s="268" t="s">
        <v>1340</v>
      </c>
      <c r="D14" s="268" t="s">
        <v>3742</v>
      </c>
      <c r="E14" s="268" t="s">
        <v>583</v>
      </c>
      <c r="F14" s="381">
        <v>219440</v>
      </c>
      <c r="G14" s="267">
        <v>118.89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44084</v>
      </c>
      <c r="B15" s="267">
        <v>540798</v>
      </c>
      <c r="C15" s="268" t="s">
        <v>1340</v>
      </c>
      <c r="D15" s="268" t="s">
        <v>3742</v>
      </c>
      <c r="E15" s="268" t="s">
        <v>584</v>
      </c>
      <c r="F15" s="381">
        <v>61995</v>
      </c>
      <c r="G15" s="267">
        <v>122.62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44084</v>
      </c>
      <c r="B16" s="267">
        <v>530663</v>
      </c>
      <c r="C16" s="268" t="s">
        <v>3729</v>
      </c>
      <c r="D16" s="268" t="s">
        <v>3743</v>
      </c>
      <c r="E16" s="268" t="s">
        <v>584</v>
      </c>
      <c r="F16" s="381">
        <v>575000</v>
      </c>
      <c r="G16" s="267">
        <v>0.81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44084</v>
      </c>
      <c r="B17" s="267">
        <v>531449</v>
      </c>
      <c r="C17" s="268" t="s">
        <v>3744</v>
      </c>
      <c r="D17" s="268" t="s">
        <v>3745</v>
      </c>
      <c r="E17" s="268" t="s">
        <v>584</v>
      </c>
      <c r="F17" s="381">
        <v>20000</v>
      </c>
      <c r="G17" s="267">
        <v>327.55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44084</v>
      </c>
      <c r="B18" s="267">
        <v>539097</v>
      </c>
      <c r="C18" s="268" t="s">
        <v>3746</v>
      </c>
      <c r="D18" s="268" t="s">
        <v>3747</v>
      </c>
      <c r="E18" s="268" t="s">
        <v>583</v>
      </c>
      <c r="F18" s="381">
        <v>140000</v>
      </c>
      <c r="G18" s="267">
        <v>27.9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44084</v>
      </c>
      <c r="B19" s="267">
        <v>540750</v>
      </c>
      <c r="C19" s="268" t="s">
        <v>416</v>
      </c>
      <c r="D19" s="268" t="s">
        <v>3748</v>
      </c>
      <c r="E19" s="268" t="s">
        <v>583</v>
      </c>
      <c r="F19" s="381">
        <v>5149844</v>
      </c>
      <c r="G19" s="267">
        <v>190.1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44084</v>
      </c>
      <c r="B20" s="267">
        <v>540750</v>
      </c>
      <c r="C20" s="268" t="s">
        <v>416</v>
      </c>
      <c r="D20" s="268" t="s">
        <v>3749</v>
      </c>
      <c r="E20" s="268" t="s">
        <v>584</v>
      </c>
      <c r="F20" s="381">
        <v>5500000</v>
      </c>
      <c r="G20" s="267">
        <v>190.11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44084</v>
      </c>
      <c r="B21" s="267">
        <v>540515</v>
      </c>
      <c r="C21" s="268" t="s">
        <v>3730</v>
      </c>
      <c r="D21" s="268" t="s">
        <v>3750</v>
      </c>
      <c r="E21" s="268" t="s">
        <v>583</v>
      </c>
      <c r="F21" s="381">
        <v>33000</v>
      </c>
      <c r="G21" s="267">
        <v>12.9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44084</v>
      </c>
      <c r="B22" s="267">
        <v>540515</v>
      </c>
      <c r="C22" s="268" t="s">
        <v>3730</v>
      </c>
      <c r="D22" s="268" t="s">
        <v>3731</v>
      </c>
      <c r="E22" s="268" t="s">
        <v>584</v>
      </c>
      <c r="F22" s="381">
        <v>44900</v>
      </c>
      <c r="G22" s="267">
        <v>12.9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44084</v>
      </c>
      <c r="B23" s="267">
        <v>504258</v>
      </c>
      <c r="C23" s="268" t="s">
        <v>3751</v>
      </c>
      <c r="D23" s="268" t="s">
        <v>3752</v>
      </c>
      <c r="E23" s="268" t="s">
        <v>583</v>
      </c>
      <c r="F23" s="381">
        <v>90582</v>
      </c>
      <c r="G23" s="267">
        <v>252.2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44084</v>
      </c>
      <c r="B24" s="267">
        <v>504258</v>
      </c>
      <c r="C24" s="268" t="s">
        <v>3751</v>
      </c>
      <c r="D24" s="268" t="s">
        <v>3753</v>
      </c>
      <c r="E24" s="268" t="s">
        <v>584</v>
      </c>
      <c r="F24" s="381">
        <v>88643</v>
      </c>
      <c r="G24" s="267">
        <v>252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44084</v>
      </c>
      <c r="B25" s="267">
        <v>543223</v>
      </c>
      <c r="C25" s="268" t="s">
        <v>467</v>
      </c>
      <c r="D25" s="268" t="s">
        <v>3754</v>
      </c>
      <c r="E25" s="268" t="s">
        <v>583</v>
      </c>
      <c r="F25" s="381">
        <v>350008</v>
      </c>
      <c r="G25" s="267">
        <v>48.05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44084</v>
      </c>
      <c r="B26" s="267">
        <v>543223</v>
      </c>
      <c r="C26" s="268" t="s">
        <v>467</v>
      </c>
      <c r="D26" s="268" t="s">
        <v>3754</v>
      </c>
      <c r="E26" s="268" t="s">
        <v>584</v>
      </c>
      <c r="F26" s="381">
        <v>8</v>
      </c>
      <c r="G26" s="267">
        <v>49.75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44084</v>
      </c>
      <c r="B27" s="267">
        <v>540175</v>
      </c>
      <c r="C27" s="268" t="s">
        <v>3732</v>
      </c>
      <c r="D27" s="268" t="s">
        <v>3755</v>
      </c>
      <c r="E27" s="268" t="s">
        <v>584</v>
      </c>
      <c r="F27" s="381">
        <v>27914</v>
      </c>
      <c r="G27" s="267">
        <v>29.85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44084</v>
      </c>
      <c r="B28" s="267">
        <v>540175</v>
      </c>
      <c r="C28" s="268" t="s">
        <v>3732</v>
      </c>
      <c r="D28" s="268" t="s">
        <v>3756</v>
      </c>
      <c r="E28" s="268" t="s">
        <v>583</v>
      </c>
      <c r="F28" s="381">
        <v>18694</v>
      </c>
      <c r="G28" s="267">
        <v>30.3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44084</v>
      </c>
      <c r="B29" s="267">
        <v>540175</v>
      </c>
      <c r="C29" s="268" t="s">
        <v>3732</v>
      </c>
      <c r="D29" s="268" t="s">
        <v>3756</v>
      </c>
      <c r="E29" s="268" t="s">
        <v>584</v>
      </c>
      <c r="F29" s="381">
        <v>13082</v>
      </c>
      <c r="G29" s="267">
        <v>30.77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44084</v>
      </c>
      <c r="B30" s="267">
        <v>541967</v>
      </c>
      <c r="C30" s="268" t="s">
        <v>3757</v>
      </c>
      <c r="D30" s="268" t="s">
        <v>3758</v>
      </c>
      <c r="E30" s="268" t="s">
        <v>583</v>
      </c>
      <c r="F30" s="381">
        <v>27200</v>
      </c>
      <c r="G30" s="267">
        <v>181.5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44084</v>
      </c>
      <c r="B31" s="267">
        <v>541967</v>
      </c>
      <c r="C31" s="268" t="s">
        <v>3757</v>
      </c>
      <c r="D31" s="268" t="s">
        <v>3759</v>
      </c>
      <c r="E31" s="268" t="s">
        <v>584</v>
      </c>
      <c r="F31" s="381">
        <v>27200</v>
      </c>
      <c r="G31" s="267">
        <v>181.5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44084</v>
      </c>
      <c r="B32" s="267" t="s">
        <v>3760</v>
      </c>
      <c r="C32" s="268" t="s">
        <v>3761</v>
      </c>
      <c r="D32" s="268" t="s">
        <v>3762</v>
      </c>
      <c r="E32" s="268" t="s">
        <v>583</v>
      </c>
      <c r="F32" s="381">
        <v>1600</v>
      </c>
      <c r="G32" s="267">
        <v>74.55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44084</v>
      </c>
      <c r="B33" s="267" t="s">
        <v>1320</v>
      </c>
      <c r="C33" s="268" t="s">
        <v>3763</v>
      </c>
      <c r="D33" s="268" t="s">
        <v>3764</v>
      </c>
      <c r="E33" s="268" t="s">
        <v>583</v>
      </c>
      <c r="F33" s="381">
        <v>2651006</v>
      </c>
      <c r="G33" s="267">
        <v>15.61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44084</v>
      </c>
      <c r="B34" s="267" t="s">
        <v>371</v>
      </c>
      <c r="C34" s="268" t="s">
        <v>3765</v>
      </c>
      <c r="D34" s="268" t="s">
        <v>3754</v>
      </c>
      <c r="E34" s="268" t="s">
        <v>583</v>
      </c>
      <c r="F34" s="381">
        <v>726037</v>
      </c>
      <c r="G34" s="267">
        <v>103.88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44084</v>
      </c>
      <c r="B35" s="267" t="s">
        <v>371</v>
      </c>
      <c r="C35" s="268" t="s">
        <v>3765</v>
      </c>
      <c r="D35" s="268" t="s">
        <v>3766</v>
      </c>
      <c r="E35" s="268" t="s">
        <v>583</v>
      </c>
      <c r="F35" s="381">
        <v>2532376</v>
      </c>
      <c r="G35" s="267">
        <v>103.67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44084</v>
      </c>
      <c r="B36" s="267" t="s">
        <v>1340</v>
      </c>
      <c r="C36" s="268" t="s">
        <v>3767</v>
      </c>
      <c r="D36" s="268" t="s">
        <v>3768</v>
      </c>
      <c r="E36" s="268" t="s">
        <v>583</v>
      </c>
      <c r="F36" s="381">
        <v>272003</v>
      </c>
      <c r="G36" s="267">
        <v>117.07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44084</v>
      </c>
      <c r="B37" s="267" t="s">
        <v>1340</v>
      </c>
      <c r="C37" s="268" t="s">
        <v>3767</v>
      </c>
      <c r="D37" s="268" t="s">
        <v>3769</v>
      </c>
      <c r="E37" s="268" t="s">
        <v>583</v>
      </c>
      <c r="F37" s="381">
        <v>62187</v>
      </c>
      <c r="G37" s="267">
        <v>122.51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44084</v>
      </c>
      <c r="B38" s="267" t="s">
        <v>1340</v>
      </c>
      <c r="C38" s="268" t="s">
        <v>3767</v>
      </c>
      <c r="D38" s="268" t="s">
        <v>3754</v>
      </c>
      <c r="E38" s="268" t="s">
        <v>583</v>
      </c>
      <c r="F38" s="381">
        <v>325105</v>
      </c>
      <c r="G38" s="267">
        <v>116.65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44084</v>
      </c>
      <c r="B39" s="267" t="s">
        <v>585</v>
      </c>
      <c r="C39" s="268" t="s">
        <v>3770</v>
      </c>
      <c r="D39" s="268" t="s">
        <v>3771</v>
      </c>
      <c r="E39" s="268" t="s">
        <v>583</v>
      </c>
      <c r="F39" s="381">
        <v>116213</v>
      </c>
      <c r="G39" s="267">
        <v>29.94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44084</v>
      </c>
      <c r="B40" s="267" t="s">
        <v>3772</v>
      </c>
      <c r="C40" s="268" t="s">
        <v>3773</v>
      </c>
      <c r="D40" s="268" t="s">
        <v>3754</v>
      </c>
      <c r="E40" s="268" t="s">
        <v>583</v>
      </c>
      <c r="F40" s="381">
        <v>350010</v>
      </c>
      <c r="G40" s="267">
        <v>48.05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44084</v>
      </c>
      <c r="B41" s="267" t="s">
        <v>3772</v>
      </c>
      <c r="C41" s="268" t="s">
        <v>3773</v>
      </c>
      <c r="D41" s="268" t="s">
        <v>3774</v>
      </c>
      <c r="E41" s="268" t="s">
        <v>583</v>
      </c>
      <c r="F41" s="381">
        <v>900000</v>
      </c>
      <c r="G41" s="267">
        <v>48.05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44084</v>
      </c>
      <c r="B42" s="267" t="s">
        <v>2325</v>
      </c>
      <c r="C42" s="268" t="s">
        <v>3717</v>
      </c>
      <c r="D42" s="268" t="s">
        <v>3775</v>
      </c>
      <c r="E42" s="268" t="s">
        <v>583</v>
      </c>
      <c r="F42" s="381">
        <v>79944</v>
      </c>
      <c r="G42" s="267">
        <v>419.66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44084</v>
      </c>
      <c r="B43" s="267" t="s">
        <v>2924</v>
      </c>
      <c r="C43" s="268" t="s">
        <v>3776</v>
      </c>
      <c r="D43" s="268" t="s">
        <v>3777</v>
      </c>
      <c r="E43" s="268" t="s">
        <v>583</v>
      </c>
      <c r="F43" s="381">
        <v>64944</v>
      </c>
      <c r="G43" s="267">
        <v>144.56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44084</v>
      </c>
      <c r="B44" s="267" t="s">
        <v>3760</v>
      </c>
      <c r="C44" s="268" t="s">
        <v>3761</v>
      </c>
      <c r="D44" s="268" t="s">
        <v>3762</v>
      </c>
      <c r="E44" s="268" t="s">
        <v>584</v>
      </c>
      <c r="F44" s="381">
        <v>100800</v>
      </c>
      <c r="G44" s="267">
        <v>74.45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44084</v>
      </c>
      <c r="B45" s="267" t="s">
        <v>1320</v>
      </c>
      <c r="C45" s="268" t="s">
        <v>3763</v>
      </c>
      <c r="D45" s="268" t="s">
        <v>3764</v>
      </c>
      <c r="E45" s="268" t="s">
        <v>584</v>
      </c>
      <c r="F45" s="381">
        <v>2603074</v>
      </c>
      <c r="G45" s="267">
        <v>15.64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44084</v>
      </c>
      <c r="B46" s="267" t="s">
        <v>371</v>
      </c>
      <c r="C46" s="268" t="s">
        <v>3765</v>
      </c>
      <c r="D46" s="268" t="s">
        <v>3766</v>
      </c>
      <c r="E46" s="268" t="s">
        <v>584</v>
      </c>
      <c r="F46" s="381">
        <v>3059873</v>
      </c>
      <c r="G46" s="267">
        <v>105.71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44084</v>
      </c>
      <c r="B47" s="267" t="s">
        <v>371</v>
      </c>
      <c r="C47" s="268" t="s">
        <v>3765</v>
      </c>
      <c r="D47" s="268" t="s">
        <v>3754</v>
      </c>
      <c r="E47" s="268" t="s">
        <v>584</v>
      </c>
      <c r="F47" s="381">
        <v>1131033</v>
      </c>
      <c r="G47" s="267">
        <v>104.75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44084</v>
      </c>
      <c r="B48" s="267" t="s">
        <v>1340</v>
      </c>
      <c r="C48" s="268" t="s">
        <v>3767</v>
      </c>
      <c r="D48" s="268" t="s">
        <v>3754</v>
      </c>
      <c r="E48" s="268" t="s">
        <v>584</v>
      </c>
      <c r="F48" s="381">
        <v>335140</v>
      </c>
      <c r="G48" s="267">
        <v>121.64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44084</v>
      </c>
      <c r="B49" s="267" t="s">
        <v>1340</v>
      </c>
      <c r="C49" s="268" t="s">
        <v>3767</v>
      </c>
      <c r="D49" s="268" t="s">
        <v>3769</v>
      </c>
      <c r="E49" s="268" t="s">
        <v>584</v>
      </c>
      <c r="F49" s="381">
        <v>219632</v>
      </c>
      <c r="G49" s="267">
        <v>119.08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44084</v>
      </c>
      <c r="B50" s="267" t="s">
        <v>1340</v>
      </c>
      <c r="C50" s="268" t="s">
        <v>3767</v>
      </c>
      <c r="D50" s="268" t="s">
        <v>3778</v>
      </c>
      <c r="E50" s="268" t="s">
        <v>584</v>
      </c>
      <c r="F50" s="381">
        <v>1002385</v>
      </c>
      <c r="G50" s="267">
        <v>116.65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44084</v>
      </c>
      <c r="B51" s="267" t="s">
        <v>1340</v>
      </c>
      <c r="C51" s="268" t="s">
        <v>3767</v>
      </c>
      <c r="D51" s="268" t="s">
        <v>3768</v>
      </c>
      <c r="E51" s="268" t="s">
        <v>584</v>
      </c>
      <c r="F51" s="381">
        <v>272003</v>
      </c>
      <c r="G51" s="267">
        <v>120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44084</v>
      </c>
      <c r="B52" s="267" t="s">
        <v>585</v>
      </c>
      <c r="C52" s="268" t="s">
        <v>3770</v>
      </c>
      <c r="D52" s="268" t="s">
        <v>3771</v>
      </c>
      <c r="E52" s="268" t="s">
        <v>584</v>
      </c>
      <c r="F52" s="381">
        <v>96213</v>
      </c>
      <c r="G52" s="267">
        <v>30.9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44084</v>
      </c>
      <c r="B53" s="267" t="s">
        <v>3772</v>
      </c>
      <c r="C53" s="268" t="s">
        <v>3773</v>
      </c>
      <c r="D53" s="268" t="s">
        <v>3754</v>
      </c>
      <c r="E53" s="268" t="s">
        <v>584</v>
      </c>
      <c r="F53" s="381">
        <v>10</v>
      </c>
      <c r="G53" s="267">
        <v>50.15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44084</v>
      </c>
      <c r="B54" s="267" t="s">
        <v>3772</v>
      </c>
      <c r="C54" s="268" t="s">
        <v>3773</v>
      </c>
      <c r="D54" s="268" t="s">
        <v>3779</v>
      </c>
      <c r="E54" s="268" t="s">
        <v>584</v>
      </c>
      <c r="F54" s="381">
        <v>462265</v>
      </c>
      <c r="G54" s="267">
        <v>49.8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44084</v>
      </c>
      <c r="B55" s="267" t="s">
        <v>2325</v>
      </c>
      <c r="C55" s="268" t="s">
        <v>3717</v>
      </c>
      <c r="D55" s="268" t="s">
        <v>3775</v>
      </c>
      <c r="E55" s="268" t="s">
        <v>584</v>
      </c>
      <c r="F55" s="381">
        <v>80649</v>
      </c>
      <c r="G55" s="267">
        <v>420.27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44084</v>
      </c>
      <c r="B56" s="267" t="s">
        <v>2924</v>
      </c>
      <c r="C56" s="268" t="s">
        <v>3776</v>
      </c>
      <c r="D56" s="268" t="s">
        <v>3777</v>
      </c>
      <c r="E56" s="268" t="s">
        <v>584</v>
      </c>
      <c r="F56" s="381">
        <v>8261</v>
      </c>
      <c r="G56" s="267">
        <v>142.5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2"/>
  <sheetViews>
    <sheetView zoomScale="85" zoomScaleNormal="85" workbookViewId="0">
      <selection activeCell="P8" sqref="P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44085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3632</v>
      </c>
      <c r="M9" s="63" t="s">
        <v>3631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9">
        <v>1</v>
      </c>
      <c r="B10" s="445">
        <v>44034</v>
      </c>
      <c r="C10" s="448"/>
      <c r="D10" s="449" t="s">
        <v>153</v>
      </c>
      <c r="E10" s="450" t="s">
        <v>601</v>
      </c>
      <c r="F10" s="491">
        <v>17030</v>
      </c>
      <c r="G10" s="491">
        <v>15950</v>
      </c>
      <c r="H10" s="491">
        <v>15950</v>
      </c>
      <c r="I10" s="491" t="s">
        <v>3633</v>
      </c>
      <c r="J10" s="504" t="s">
        <v>3656</v>
      </c>
      <c r="K10" s="504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664</v>
      </c>
      <c r="O10" s="433">
        <v>44075</v>
      </c>
      <c r="P10" s="7"/>
      <c r="Q10" s="11"/>
      <c r="R10" s="12" t="s">
        <v>603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9">
        <v>2</v>
      </c>
      <c r="B11" s="445">
        <v>44057</v>
      </c>
      <c r="C11" s="448"/>
      <c r="D11" s="449" t="s">
        <v>128</v>
      </c>
      <c r="E11" s="450" t="s">
        <v>601</v>
      </c>
      <c r="F11" s="491">
        <v>198</v>
      </c>
      <c r="G11" s="491">
        <v>187</v>
      </c>
      <c r="H11" s="491">
        <v>187</v>
      </c>
      <c r="I11" s="491" t="s">
        <v>3640</v>
      </c>
      <c r="J11" s="504" t="s">
        <v>3692</v>
      </c>
      <c r="K11" s="504">
        <f t="shared" ref="K11" si="3">H11-F11</f>
        <v>-11</v>
      </c>
      <c r="L11" s="479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664</v>
      </c>
      <c r="O11" s="433">
        <v>44078</v>
      </c>
      <c r="Q11" s="428"/>
      <c r="R11" s="429" t="s">
        <v>3637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601</v>
      </c>
      <c r="F12" s="439">
        <v>785</v>
      </c>
      <c r="G12" s="438">
        <v>730</v>
      </c>
      <c r="H12" s="521">
        <v>825</v>
      </c>
      <c r="I12" s="440" t="s">
        <v>3642</v>
      </c>
      <c r="J12" s="441" t="s">
        <v>3630</v>
      </c>
      <c r="K12" s="441">
        <f t="shared" ref="K12" si="6">H12-F12</f>
        <v>40</v>
      </c>
      <c r="L12" s="478">
        <f t="shared" ref="L12" si="7">(F12*-0.8)/100</f>
        <v>-6.28</v>
      </c>
      <c r="M12" s="442">
        <f t="shared" ref="M12" si="8">(K12+L12)/F12</f>
        <v>4.2955414012738849E-2</v>
      </c>
      <c r="N12" s="443" t="s">
        <v>600</v>
      </c>
      <c r="O12" s="444">
        <v>44064</v>
      </c>
      <c r="Q12" s="428"/>
      <c r="R12" s="429" t="s">
        <v>603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601</v>
      </c>
      <c r="F13" s="439">
        <v>172</v>
      </c>
      <c r="G13" s="438">
        <v>160</v>
      </c>
      <c r="H13" s="521">
        <v>180.5</v>
      </c>
      <c r="I13" s="440">
        <v>195</v>
      </c>
      <c r="J13" s="441" t="s">
        <v>3644</v>
      </c>
      <c r="K13" s="441">
        <f t="shared" ref="K13:K14" si="9">H13-F13</f>
        <v>8.5</v>
      </c>
      <c r="L13" s="478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600</v>
      </c>
      <c r="O13" s="444">
        <v>44070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9">
        <v>5</v>
      </c>
      <c r="B14" s="445">
        <v>44071</v>
      </c>
      <c r="C14" s="448"/>
      <c r="D14" s="449" t="s">
        <v>250</v>
      </c>
      <c r="E14" s="450" t="s">
        <v>601</v>
      </c>
      <c r="F14" s="491">
        <v>214</v>
      </c>
      <c r="G14" s="491">
        <v>199</v>
      </c>
      <c r="H14" s="491">
        <v>200</v>
      </c>
      <c r="I14" s="491" t="s">
        <v>3647</v>
      </c>
      <c r="J14" s="504" t="s">
        <v>3671</v>
      </c>
      <c r="K14" s="504">
        <f t="shared" si="9"/>
        <v>-14</v>
      </c>
      <c r="L14" s="479">
        <f t="shared" si="10"/>
        <v>-1.7120000000000002</v>
      </c>
      <c r="M14" s="432">
        <f t="shared" si="11"/>
        <v>-7.3420560747663552E-2</v>
      </c>
      <c r="N14" s="446" t="s">
        <v>664</v>
      </c>
      <c r="O14" s="433">
        <v>44076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34">
        <v>6</v>
      </c>
      <c r="B15" s="435">
        <v>44071</v>
      </c>
      <c r="C15" s="436"/>
      <c r="D15" s="437" t="s">
        <v>569</v>
      </c>
      <c r="E15" s="438" t="s">
        <v>601</v>
      </c>
      <c r="F15" s="439">
        <v>2142.5</v>
      </c>
      <c r="G15" s="438">
        <v>1980</v>
      </c>
      <c r="H15" s="438">
        <v>2250</v>
      </c>
      <c r="I15" s="440" t="s">
        <v>3648</v>
      </c>
      <c r="J15" s="441" t="s">
        <v>3710</v>
      </c>
      <c r="K15" s="441">
        <f t="shared" ref="K15" si="12">H15-F15</f>
        <v>107.5</v>
      </c>
      <c r="L15" s="478">
        <f t="shared" ref="L15" si="13">(F15*-0.8)/100</f>
        <v>-17.14</v>
      </c>
      <c r="M15" s="442">
        <f t="shared" ref="M15" si="14">(K15+L15)/F15</f>
        <v>4.2175029171528586E-2</v>
      </c>
      <c r="N15" s="443" t="s">
        <v>600</v>
      </c>
      <c r="O15" s="444">
        <v>44082</v>
      </c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3649</v>
      </c>
      <c r="E16" s="423" t="s">
        <v>601</v>
      </c>
      <c r="F16" s="423" t="s">
        <v>3650</v>
      </c>
      <c r="G16" s="431">
        <v>487</v>
      </c>
      <c r="H16" s="423"/>
      <c r="I16" s="411" t="s">
        <v>3651</v>
      </c>
      <c r="J16" s="424" t="s">
        <v>602</v>
      </c>
      <c r="K16" s="424"/>
      <c r="L16" s="480"/>
      <c r="M16" s="424"/>
      <c r="N16" s="425"/>
      <c r="O16" s="426"/>
      <c r="Q16" s="428"/>
      <c r="R16" s="429" t="s">
        <v>603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499">
        <v>8</v>
      </c>
      <c r="B17" s="445">
        <v>44075</v>
      </c>
      <c r="C17" s="448"/>
      <c r="D17" s="449" t="s">
        <v>3652</v>
      </c>
      <c r="E17" s="450" t="s">
        <v>601</v>
      </c>
      <c r="F17" s="491">
        <v>309</v>
      </c>
      <c r="G17" s="491">
        <v>290</v>
      </c>
      <c r="H17" s="491">
        <v>289.5</v>
      </c>
      <c r="I17" s="491" t="s">
        <v>3653</v>
      </c>
      <c r="J17" s="504" t="s">
        <v>3711</v>
      </c>
      <c r="K17" s="504">
        <f t="shared" ref="K17" si="15">H17-F17</f>
        <v>-19.5</v>
      </c>
      <c r="L17" s="479">
        <f t="shared" ref="L17" si="16">(F17*-0.8)/100</f>
        <v>-2.472</v>
      </c>
      <c r="M17" s="432">
        <f t="shared" ref="M17" si="17">(K17+L17)/F17</f>
        <v>-7.1106796116504861E-2</v>
      </c>
      <c r="N17" s="446" t="s">
        <v>664</v>
      </c>
      <c r="O17" s="433">
        <v>44082</v>
      </c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3654</v>
      </c>
      <c r="E18" s="438" t="s">
        <v>601</v>
      </c>
      <c r="F18" s="439">
        <v>529</v>
      </c>
      <c r="G18" s="438">
        <v>490</v>
      </c>
      <c r="H18" s="438">
        <v>551</v>
      </c>
      <c r="I18" s="440" t="s">
        <v>3636</v>
      </c>
      <c r="J18" s="441" t="s">
        <v>3655</v>
      </c>
      <c r="K18" s="441">
        <f t="shared" ref="K18" si="18">H18-F18</f>
        <v>22</v>
      </c>
      <c r="L18" s="478">
        <f>(F18*-0.08)/100</f>
        <v>-0.42320000000000002</v>
      </c>
      <c r="M18" s="442">
        <f t="shared" ref="M18" si="19">(K18+L18)/F18</f>
        <v>4.0787901701323251E-2</v>
      </c>
      <c r="N18" s="443" t="s">
        <v>600</v>
      </c>
      <c r="O18" s="505">
        <v>44075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601</v>
      </c>
      <c r="F19" s="423" t="s">
        <v>3676</v>
      </c>
      <c r="G19" s="431">
        <v>15300</v>
      </c>
      <c r="H19" s="423"/>
      <c r="I19" s="411" t="s">
        <v>3677</v>
      </c>
      <c r="J19" s="424" t="s">
        <v>602</v>
      </c>
      <c r="K19" s="424"/>
      <c r="L19" s="480"/>
      <c r="M19" s="424"/>
      <c r="N19" s="425"/>
      <c r="O19" s="426"/>
      <c r="Q19" s="428"/>
      <c r="R19" s="429" t="s">
        <v>603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>
        <v>11</v>
      </c>
      <c r="B20" s="408">
        <v>44076</v>
      </c>
      <c r="C20" s="422"/>
      <c r="D20" s="459" t="s">
        <v>145</v>
      </c>
      <c r="E20" s="423" t="s">
        <v>601</v>
      </c>
      <c r="F20" s="423" t="s">
        <v>3678</v>
      </c>
      <c r="G20" s="431">
        <v>850</v>
      </c>
      <c r="H20" s="423"/>
      <c r="I20" s="411">
        <v>1000</v>
      </c>
      <c r="J20" s="424" t="s">
        <v>602</v>
      </c>
      <c r="K20" s="424"/>
      <c r="L20" s="480"/>
      <c r="M20" s="424"/>
      <c r="N20" s="425"/>
      <c r="O20" s="426"/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>
        <v>12</v>
      </c>
      <c r="B21" s="408">
        <v>44077</v>
      </c>
      <c r="C21" s="422"/>
      <c r="D21" s="459" t="s">
        <v>565</v>
      </c>
      <c r="E21" s="423" t="s">
        <v>601</v>
      </c>
      <c r="F21" s="423" t="s">
        <v>3689</v>
      </c>
      <c r="G21" s="431">
        <v>950</v>
      </c>
      <c r="H21" s="423"/>
      <c r="I21" s="411" t="s">
        <v>3690</v>
      </c>
      <c r="J21" s="424" t="s">
        <v>602</v>
      </c>
      <c r="K21" s="424"/>
      <c r="L21" s="480"/>
      <c r="M21" s="424"/>
      <c r="N21" s="425"/>
      <c r="O21" s="426"/>
      <c r="Q21" s="428"/>
      <c r="R21" s="429" t="s">
        <v>3187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>
        <v>13</v>
      </c>
      <c r="B22" s="408">
        <v>44083</v>
      </c>
      <c r="C22" s="422"/>
      <c r="D22" s="459" t="s">
        <v>98</v>
      </c>
      <c r="E22" s="423" t="s">
        <v>601</v>
      </c>
      <c r="F22" s="423" t="s">
        <v>3718</v>
      </c>
      <c r="G22" s="431">
        <v>145</v>
      </c>
      <c r="H22" s="423"/>
      <c r="I22" s="411">
        <v>175</v>
      </c>
      <c r="J22" s="424" t="s">
        <v>602</v>
      </c>
      <c r="K22" s="424"/>
      <c r="L22" s="480"/>
      <c r="M22" s="424"/>
      <c r="N22" s="425"/>
      <c r="O22" s="426"/>
      <c r="Q22" s="428"/>
      <c r="R22" s="429" t="s">
        <v>3187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604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605</v>
      </c>
      <c r="B32" s="23"/>
      <c r="C32" s="23"/>
      <c r="D32" s="23"/>
      <c r="F32" s="30" t="s">
        <v>606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607</v>
      </c>
      <c r="B33" s="23"/>
      <c r="C33" s="23"/>
      <c r="D33" s="23"/>
      <c r="E33" s="32"/>
      <c r="F33" s="30" t="s">
        <v>608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609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610</v>
      </c>
      <c r="H36" s="21" t="s">
        <v>592</v>
      </c>
      <c r="I36" s="21" t="s">
        <v>593</v>
      </c>
      <c r="J36" s="76" t="s">
        <v>594</v>
      </c>
      <c r="K36" s="62" t="s">
        <v>611</v>
      </c>
      <c r="L36" s="485" t="s">
        <v>3632</v>
      </c>
      <c r="M36" s="63" t="s">
        <v>3631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08" t="s">
        <v>3660</v>
      </c>
      <c r="E37" s="489" t="s">
        <v>3628</v>
      </c>
      <c r="F37" s="451">
        <v>433</v>
      </c>
      <c r="G37" s="493">
        <v>443</v>
      </c>
      <c r="H37" s="489">
        <v>426</v>
      </c>
      <c r="I37" s="490" t="s">
        <v>3661</v>
      </c>
      <c r="J37" s="451" t="s">
        <v>3638</v>
      </c>
      <c r="K37" s="451">
        <f>+F37-H37</f>
        <v>7</v>
      </c>
      <c r="L37" s="477">
        <f>(F37*-0.07)/100</f>
        <v>-0.30310000000000004</v>
      </c>
      <c r="M37" s="455">
        <f t="shared" ref="M37:M38" si="20">(K37+L37)/F37</f>
        <v>1.5466281755196305E-2</v>
      </c>
      <c r="N37" s="456" t="s">
        <v>600</v>
      </c>
      <c r="O37" s="461">
        <v>44075</v>
      </c>
      <c r="P37" s="64"/>
      <c r="Q37" s="64"/>
      <c r="R37" s="421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510">
        <v>2</v>
      </c>
      <c r="B38" s="445">
        <v>44075</v>
      </c>
      <c r="C38" s="448"/>
      <c r="D38" s="511" t="s">
        <v>3662</v>
      </c>
      <c r="E38" s="450" t="s">
        <v>3628</v>
      </c>
      <c r="F38" s="518">
        <v>191</v>
      </c>
      <c r="G38" s="512">
        <v>197</v>
      </c>
      <c r="H38" s="450">
        <v>195</v>
      </c>
      <c r="I38" s="513" t="s">
        <v>3663</v>
      </c>
      <c r="J38" s="504" t="s">
        <v>3682</v>
      </c>
      <c r="K38" s="504">
        <f>F38-H38</f>
        <v>-4</v>
      </c>
      <c r="L38" s="479">
        <f>(F38*-0.8)/100</f>
        <v>-1.528</v>
      </c>
      <c r="M38" s="432">
        <f t="shared" si="20"/>
        <v>-2.8942408376963352E-2</v>
      </c>
      <c r="N38" s="446" t="s">
        <v>600</v>
      </c>
      <c r="O38" s="433">
        <v>44077</v>
      </c>
      <c r="P38" s="64"/>
      <c r="Q38" s="64"/>
      <c r="R38" s="421" t="s">
        <v>603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08" t="s">
        <v>3664</v>
      </c>
      <c r="E39" s="489" t="s">
        <v>601</v>
      </c>
      <c r="F39" s="517">
        <v>3865</v>
      </c>
      <c r="G39" s="493">
        <v>3740</v>
      </c>
      <c r="H39" s="489">
        <v>3930</v>
      </c>
      <c r="I39" s="490" t="s">
        <v>3665</v>
      </c>
      <c r="J39" s="451" t="s">
        <v>3670</v>
      </c>
      <c r="K39" s="451">
        <f t="shared" ref="K39:K41" si="21">H39-F39</f>
        <v>65</v>
      </c>
      <c r="L39" s="477">
        <f>(F39*-0.07)/100</f>
        <v>-2.7055000000000002</v>
      </c>
      <c r="M39" s="455">
        <f t="shared" ref="M39:M41" si="22">(K39+L39)/F39</f>
        <v>1.6117593790426907E-2</v>
      </c>
      <c r="N39" s="456" t="s">
        <v>600</v>
      </c>
      <c r="O39" s="461">
        <v>44075</v>
      </c>
      <c r="P39" s="7"/>
      <c r="Q39" s="11"/>
      <c r="R39" s="12" t="s">
        <v>603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510">
        <v>4</v>
      </c>
      <c r="B40" s="445">
        <v>44076</v>
      </c>
      <c r="C40" s="448"/>
      <c r="D40" s="511" t="s">
        <v>237</v>
      </c>
      <c r="E40" s="450" t="s">
        <v>601</v>
      </c>
      <c r="F40" s="518">
        <v>267</v>
      </c>
      <c r="G40" s="512">
        <v>260</v>
      </c>
      <c r="H40" s="450">
        <v>260</v>
      </c>
      <c r="I40" s="513">
        <v>278</v>
      </c>
      <c r="J40" s="504" t="s">
        <v>3683</v>
      </c>
      <c r="K40" s="504">
        <f t="shared" si="21"/>
        <v>-7</v>
      </c>
      <c r="L40" s="479">
        <f>(F40*-0.8)/100</f>
        <v>-2.1360000000000001</v>
      </c>
      <c r="M40" s="432">
        <f t="shared" si="22"/>
        <v>-3.421722846441947E-2</v>
      </c>
      <c r="N40" s="446" t="s">
        <v>600</v>
      </c>
      <c r="O40" s="433">
        <v>44077</v>
      </c>
      <c r="P40" s="7"/>
      <c r="Q40" s="11"/>
      <c r="R40" s="12" t="s">
        <v>3187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7">
        <v>5</v>
      </c>
      <c r="B41" s="452">
        <v>44076</v>
      </c>
      <c r="C41" s="488"/>
      <c r="D41" s="508" t="s">
        <v>504</v>
      </c>
      <c r="E41" s="489" t="s">
        <v>601</v>
      </c>
      <c r="F41" s="517">
        <v>642</v>
      </c>
      <c r="G41" s="493">
        <v>625</v>
      </c>
      <c r="H41" s="489">
        <v>659.5</v>
      </c>
      <c r="I41" s="490" t="s">
        <v>3679</v>
      </c>
      <c r="J41" s="451" t="s">
        <v>3693</v>
      </c>
      <c r="K41" s="451">
        <f t="shared" si="21"/>
        <v>17.5</v>
      </c>
      <c r="L41" s="477">
        <f>(F41*-0.8)/100</f>
        <v>-5.1360000000000001</v>
      </c>
      <c r="M41" s="455">
        <f t="shared" si="22"/>
        <v>1.9258566978193149E-2</v>
      </c>
      <c r="N41" s="456" t="s">
        <v>600</v>
      </c>
      <c r="O41" s="509">
        <v>44078</v>
      </c>
      <c r="P41" s="7"/>
      <c r="Q41" s="11"/>
      <c r="R41" s="12" t="s">
        <v>603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7">
        <v>6</v>
      </c>
      <c r="B42" s="452">
        <v>44076</v>
      </c>
      <c r="C42" s="488"/>
      <c r="D42" s="508" t="s">
        <v>136</v>
      </c>
      <c r="E42" s="489" t="s">
        <v>601</v>
      </c>
      <c r="F42" s="451">
        <v>948</v>
      </c>
      <c r="G42" s="493">
        <v>918</v>
      </c>
      <c r="H42" s="489">
        <v>969.5</v>
      </c>
      <c r="I42" s="490" t="s">
        <v>3680</v>
      </c>
      <c r="J42" s="451" t="s">
        <v>3681</v>
      </c>
      <c r="K42" s="451">
        <f t="shared" ref="K42" si="23">H42-F42</f>
        <v>21.5</v>
      </c>
      <c r="L42" s="477">
        <f>(F42*-0.8)/100</f>
        <v>-7.5840000000000005</v>
      </c>
      <c r="M42" s="455">
        <f t="shared" ref="M42:M43" si="24">(K42+L42)/F42</f>
        <v>1.4679324894514768E-2</v>
      </c>
      <c r="N42" s="456" t="s">
        <v>600</v>
      </c>
      <c r="O42" s="509">
        <v>44077</v>
      </c>
      <c r="P42" s="7"/>
      <c r="Q42" s="11"/>
      <c r="R42" s="12" t="s">
        <v>603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87">
        <v>7</v>
      </c>
      <c r="B43" s="452">
        <v>44078</v>
      </c>
      <c r="C43" s="488"/>
      <c r="D43" s="508" t="s">
        <v>186</v>
      </c>
      <c r="E43" s="489" t="s">
        <v>3628</v>
      </c>
      <c r="F43" s="451">
        <v>431.5</v>
      </c>
      <c r="G43" s="493">
        <v>446</v>
      </c>
      <c r="H43" s="489">
        <v>425</v>
      </c>
      <c r="I43" s="490" t="s">
        <v>3661</v>
      </c>
      <c r="J43" s="451" t="s">
        <v>3702</v>
      </c>
      <c r="K43" s="451">
        <f>+F43-H43</f>
        <v>6.5</v>
      </c>
      <c r="L43" s="477">
        <f>(F43*-0.07)/100</f>
        <v>-0.30205000000000004</v>
      </c>
      <c r="M43" s="455">
        <f t="shared" si="24"/>
        <v>1.4363731170336036E-2</v>
      </c>
      <c r="N43" s="456" t="s">
        <v>600</v>
      </c>
      <c r="O43" s="461">
        <v>44078</v>
      </c>
      <c r="P43" s="7"/>
      <c r="Q43" s="11"/>
      <c r="R43" s="519" t="s">
        <v>603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>
        <v>8</v>
      </c>
      <c r="B44" s="408">
        <v>44078</v>
      </c>
      <c r="C44" s="422"/>
      <c r="D44" s="459" t="s">
        <v>116</v>
      </c>
      <c r="E44" s="423" t="s">
        <v>601</v>
      </c>
      <c r="F44" s="423" t="s">
        <v>3703</v>
      </c>
      <c r="G44" s="431">
        <v>2060</v>
      </c>
      <c r="H44" s="423"/>
      <c r="I44" s="411" t="s">
        <v>3704</v>
      </c>
      <c r="J44" s="424" t="s">
        <v>602</v>
      </c>
      <c r="K44" s="424"/>
      <c r="L44" s="480"/>
      <c r="M44" s="424"/>
      <c r="N44" s="425"/>
      <c r="O44" s="426"/>
      <c r="P44" s="64"/>
      <c r="Q44" s="64"/>
      <c r="R44" s="421" t="s">
        <v>603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487">
        <v>9</v>
      </c>
      <c r="B45" s="452">
        <v>44081</v>
      </c>
      <c r="C45" s="488"/>
      <c r="D45" s="508" t="s">
        <v>186</v>
      </c>
      <c r="E45" s="489" t="s">
        <v>3628</v>
      </c>
      <c r="F45" s="451">
        <v>425.5</v>
      </c>
      <c r="G45" s="493">
        <v>442</v>
      </c>
      <c r="H45" s="489">
        <v>418.5</v>
      </c>
      <c r="I45" s="490" t="s">
        <v>3705</v>
      </c>
      <c r="J45" s="451" t="s">
        <v>3638</v>
      </c>
      <c r="K45" s="451">
        <f>+F45-H45</f>
        <v>7</v>
      </c>
      <c r="L45" s="477">
        <f>(F45*-0.07)/100</f>
        <v>-0.29785000000000006</v>
      </c>
      <c r="M45" s="455">
        <f t="shared" ref="M45:M46" si="25">(K45+L45)/F45</f>
        <v>1.5751233842538188E-2</v>
      </c>
      <c r="N45" s="456" t="s">
        <v>600</v>
      </c>
      <c r="O45" s="461">
        <v>44081</v>
      </c>
      <c r="P45" s="64"/>
      <c r="Q45" s="64"/>
      <c r="R45" s="421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510">
        <v>10</v>
      </c>
      <c r="B46" s="445">
        <v>44081</v>
      </c>
      <c r="C46" s="448"/>
      <c r="D46" s="511" t="s">
        <v>67</v>
      </c>
      <c r="E46" s="450" t="s">
        <v>601</v>
      </c>
      <c r="F46" s="518">
        <v>491</v>
      </c>
      <c r="G46" s="512">
        <v>477</v>
      </c>
      <c r="H46" s="450">
        <v>477</v>
      </c>
      <c r="I46" s="513" t="s">
        <v>3706</v>
      </c>
      <c r="J46" s="504" t="s">
        <v>3683</v>
      </c>
      <c r="K46" s="504">
        <f t="shared" ref="K46" si="26">H46-F46</f>
        <v>-14</v>
      </c>
      <c r="L46" s="479">
        <f>(F46*-0.8)/100</f>
        <v>-3.9279999999999999</v>
      </c>
      <c r="M46" s="432">
        <f t="shared" si="25"/>
        <v>-3.6513238289205704E-2</v>
      </c>
      <c r="N46" s="446" t="s">
        <v>600</v>
      </c>
      <c r="O46" s="433">
        <v>44082</v>
      </c>
      <c r="P46" s="64"/>
      <c r="Q46" s="64"/>
      <c r="R46" s="421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487">
        <v>11</v>
      </c>
      <c r="B47" s="452">
        <v>44081</v>
      </c>
      <c r="C47" s="422"/>
      <c r="D47" s="508" t="s">
        <v>93</v>
      </c>
      <c r="E47" s="489" t="s">
        <v>3628</v>
      </c>
      <c r="F47" s="451">
        <v>155</v>
      </c>
      <c r="G47" s="493">
        <v>160</v>
      </c>
      <c r="H47" s="489">
        <v>152</v>
      </c>
      <c r="I47" s="490">
        <v>135</v>
      </c>
      <c r="J47" s="451" t="s">
        <v>3707</v>
      </c>
      <c r="K47" s="451">
        <f>+F47-H47</f>
        <v>3</v>
      </c>
      <c r="L47" s="477">
        <f>(F47*-0.07)/100</f>
        <v>-0.10850000000000001</v>
      </c>
      <c r="M47" s="455">
        <f t="shared" ref="M47" si="27">(K47+L47)/F47</f>
        <v>1.8654838709677421E-2</v>
      </c>
      <c r="N47" s="456" t="s">
        <v>600</v>
      </c>
      <c r="O47" s="461">
        <v>44081</v>
      </c>
      <c r="P47" s="64"/>
      <c r="Q47" s="64"/>
      <c r="R47" s="421" t="s">
        <v>3187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>
        <v>12</v>
      </c>
      <c r="B48" s="408">
        <v>44082</v>
      </c>
      <c r="C48" s="422"/>
      <c r="D48" s="459" t="s">
        <v>136</v>
      </c>
      <c r="E48" s="423" t="s">
        <v>601</v>
      </c>
      <c r="F48" s="423" t="s">
        <v>3712</v>
      </c>
      <c r="G48" s="431">
        <v>900</v>
      </c>
      <c r="H48" s="423"/>
      <c r="I48" s="411" t="s">
        <v>3713</v>
      </c>
      <c r="J48" s="424" t="s">
        <v>602</v>
      </c>
      <c r="K48" s="424"/>
      <c r="L48" s="480"/>
      <c r="M48" s="424"/>
      <c r="N48" s="425"/>
      <c r="O48" s="426"/>
      <c r="P48" s="64"/>
      <c r="Q48" s="64"/>
      <c r="R48" s="421" t="s">
        <v>603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510">
        <v>13</v>
      </c>
      <c r="B49" s="445">
        <v>44082</v>
      </c>
      <c r="C49" s="448"/>
      <c r="D49" s="511" t="s">
        <v>146</v>
      </c>
      <c r="E49" s="450" t="s">
        <v>601</v>
      </c>
      <c r="F49" s="518">
        <v>1205</v>
      </c>
      <c r="G49" s="512">
        <v>1170</v>
      </c>
      <c r="H49" s="450">
        <v>1170</v>
      </c>
      <c r="I49" s="513">
        <v>1270</v>
      </c>
      <c r="J49" s="504" t="s">
        <v>3734</v>
      </c>
      <c r="K49" s="504">
        <f t="shared" ref="K49" si="28">H49-F49</f>
        <v>-35</v>
      </c>
      <c r="L49" s="479">
        <f>(F49*-0.8)/100</f>
        <v>-9.64</v>
      </c>
      <c r="M49" s="432">
        <f t="shared" ref="M49" si="29">(K49+L49)/F49</f>
        <v>-3.7045643153526972E-2</v>
      </c>
      <c r="N49" s="446" t="s">
        <v>600</v>
      </c>
      <c r="O49" s="433">
        <v>44084</v>
      </c>
      <c r="P49" s="64"/>
      <c r="Q49" s="64"/>
      <c r="R49" s="421" t="s">
        <v>3187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87">
        <v>14</v>
      </c>
      <c r="B50" s="452">
        <v>44083</v>
      </c>
      <c r="C50" s="488"/>
      <c r="D50" s="508" t="s">
        <v>3719</v>
      </c>
      <c r="E50" s="489" t="s">
        <v>601</v>
      </c>
      <c r="F50" s="451">
        <v>714.5</v>
      </c>
      <c r="G50" s="493">
        <v>695</v>
      </c>
      <c r="H50" s="489">
        <v>726</v>
      </c>
      <c r="I50" s="490">
        <v>740</v>
      </c>
      <c r="J50" s="451" t="s">
        <v>3720</v>
      </c>
      <c r="K50" s="451">
        <f t="shared" ref="K50:K51" si="30">H50-F50</f>
        <v>11.5</v>
      </c>
      <c r="L50" s="477">
        <f>(F50*-0.07)/100</f>
        <v>-0.50015000000000009</v>
      </c>
      <c r="M50" s="455">
        <f t="shared" ref="M50:M51" si="31">(K50+L50)/F50</f>
        <v>1.539517144856543E-2</v>
      </c>
      <c r="N50" s="456" t="s">
        <v>600</v>
      </c>
      <c r="O50" s="461">
        <v>44083</v>
      </c>
      <c r="P50" s="64"/>
      <c r="Q50" s="64"/>
      <c r="R50" s="421" t="s">
        <v>603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7">
        <v>15</v>
      </c>
      <c r="B51" s="452">
        <v>44083</v>
      </c>
      <c r="C51" s="488"/>
      <c r="D51" s="508" t="s">
        <v>195</v>
      </c>
      <c r="E51" s="489" t="s">
        <v>601</v>
      </c>
      <c r="F51" s="451">
        <v>3825</v>
      </c>
      <c r="G51" s="493">
        <v>3710</v>
      </c>
      <c r="H51" s="489">
        <v>3911</v>
      </c>
      <c r="I51" s="490" t="s">
        <v>3721</v>
      </c>
      <c r="J51" s="451" t="s">
        <v>3733</v>
      </c>
      <c r="K51" s="451">
        <f t="shared" si="30"/>
        <v>86</v>
      </c>
      <c r="L51" s="477">
        <f>(F51*-0.8)/100</f>
        <v>-30.6</v>
      </c>
      <c r="M51" s="455">
        <f t="shared" si="31"/>
        <v>1.4483660130718954E-2</v>
      </c>
      <c r="N51" s="456" t="s">
        <v>600</v>
      </c>
      <c r="O51" s="509">
        <v>44084</v>
      </c>
      <c r="P51" s="64"/>
      <c r="Q51" s="64"/>
      <c r="R51" s="421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/>
      <c r="B52" s="408"/>
      <c r="C52" s="422"/>
      <c r="D52" s="459"/>
      <c r="E52" s="423"/>
      <c r="F52" s="423"/>
      <c r="G52" s="431"/>
      <c r="H52" s="423"/>
      <c r="I52" s="411"/>
      <c r="J52" s="424"/>
      <c r="K52" s="424"/>
      <c r="L52" s="480"/>
      <c r="M52" s="424"/>
      <c r="N52" s="425"/>
      <c r="O52" s="426"/>
      <c r="P52" s="64"/>
      <c r="Q52" s="64"/>
      <c r="R52" s="421"/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383"/>
      <c r="B53" s="408"/>
      <c r="C53" s="422"/>
      <c r="D53" s="459"/>
      <c r="E53" s="423"/>
      <c r="F53" s="423"/>
      <c r="G53" s="431"/>
      <c r="H53" s="423"/>
      <c r="I53" s="411"/>
      <c r="J53" s="424"/>
      <c r="K53" s="424"/>
      <c r="L53" s="480"/>
      <c r="M53" s="424"/>
      <c r="N53" s="425"/>
      <c r="O53" s="426"/>
      <c r="P53" s="64"/>
      <c r="Q53" s="64"/>
      <c r="R53" s="421"/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/>
      <c r="B54" s="408"/>
      <c r="C54" s="422"/>
      <c r="D54" s="459"/>
      <c r="E54" s="423"/>
      <c r="F54" s="423"/>
      <c r="G54" s="431"/>
      <c r="H54" s="423"/>
      <c r="I54" s="411"/>
      <c r="J54" s="424"/>
      <c r="K54" s="424"/>
      <c r="L54" s="480"/>
      <c r="M54" s="424"/>
      <c r="N54" s="425"/>
      <c r="O54" s="426"/>
      <c r="P54" s="64"/>
      <c r="Q54" s="64"/>
      <c r="R54" s="421"/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/>
      <c r="B55" s="408"/>
      <c r="C55" s="422"/>
      <c r="D55" s="459"/>
      <c r="E55" s="423"/>
      <c r="F55" s="423"/>
      <c r="G55" s="431"/>
      <c r="H55" s="423"/>
      <c r="I55" s="411"/>
      <c r="J55" s="424"/>
      <c r="K55" s="424"/>
      <c r="L55" s="480"/>
      <c r="M55" s="424"/>
      <c r="N55" s="425"/>
      <c r="O55" s="426"/>
      <c r="P55" s="64"/>
      <c r="Q55" s="64"/>
      <c r="R55" s="421"/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0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1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0"/>
      <c r="B63" s="408"/>
      <c r="C63" s="463"/>
      <c r="D63" s="464"/>
      <c r="E63" s="465"/>
      <c r="F63" s="465"/>
      <c r="G63" s="466"/>
      <c r="H63" s="466"/>
      <c r="I63" s="465"/>
      <c r="J63" s="465"/>
      <c r="K63" s="465"/>
      <c r="L63" s="465"/>
      <c r="M63" s="465"/>
      <c r="N63" s="465"/>
      <c r="O63" s="465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0"/>
      <c r="B64" s="408"/>
      <c r="C64" s="463"/>
      <c r="D64" s="464"/>
      <c r="E64" s="465"/>
      <c r="F64" s="465"/>
      <c r="G64" s="466"/>
      <c r="H64" s="466"/>
      <c r="I64" s="465"/>
      <c r="J64" s="465"/>
      <c r="K64" s="465"/>
      <c r="L64" s="465"/>
      <c r="M64" s="465"/>
      <c r="N64" s="465"/>
      <c r="O64" s="465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2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3"/>
      <c r="O65" s="503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2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3"/>
      <c r="O66" s="503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 t="s">
        <v>3635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3632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87">
        <v>1</v>
      </c>
      <c r="B73" s="452">
        <v>44071</v>
      </c>
      <c r="C73" s="495"/>
      <c r="D73" s="520" t="s">
        <v>3646</v>
      </c>
      <c r="E73" s="494" t="s">
        <v>601</v>
      </c>
      <c r="F73" s="454">
        <v>2272</v>
      </c>
      <c r="G73" s="454">
        <v>2230</v>
      </c>
      <c r="H73" s="454">
        <v>2298.5</v>
      </c>
      <c r="I73" s="454">
        <v>2450</v>
      </c>
      <c r="J73" s="451" t="s">
        <v>3684</v>
      </c>
      <c r="K73" s="451">
        <f>H73-F73</f>
        <v>26.5</v>
      </c>
      <c r="L73" s="477">
        <f t="shared" ref="L73:L78" si="32">(H73*N73)*0.07%</f>
        <v>482.68500000000006</v>
      </c>
      <c r="M73" s="477">
        <f t="shared" ref="M73:M78" si="33">(K73*N73)-L73</f>
        <v>7467.3149999999996</v>
      </c>
      <c r="N73" s="494">
        <v>300</v>
      </c>
      <c r="O73" s="456" t="s">
        <v>600</v>
      </c>
      <c r="P73" s="509">
        <v>44077</v>
      </c>
      <c r="Q73" s="391"/>
      <c r="R73" s="344" t="s">
        <v>3187</v>
      </c>
      <c r="S73" s="40"/>
      <c r="Y73" s="40"/>
      <c r="Z73" s="40"/>
    </row>
    <row r="74" spans="1:34" s="404" customFormat="1" ht="14.25" customHeight="1">
      <c r="A74" s="487">
        <v>2</v>
      </c>
      <c r="B74" s="452">
        <v>44075</v>
      </c>
      <c r="C74" s="495"/>
      <c r="D74" s="520" t="s">
        <v>3659</v>
      </c>
      <c r="E74" s="494" t="s">
        <v>3628</v>
      </c>
      <c r="F74" s="454">
        <v>11510</v>
      </c>
      <c r="G74" s="454">
        <v>11610</v>
      </c>
      <c r="H74" s="454">
        <v>11420</v>
      </c>
      <c r="I74" s="454" t="s">
        <v>3666</v>
      </c>
      <c r="J74" s="451" t="s">
        <v>3639</v>
      </c>
      <c r="K74" s="451">
        <f>F74-H74</f>
        <v>90</v>
      </c>
      <c r="L74" s="451">
        <f t="shared" si="32"/>
        <v>599.55000000000007</v>
      </c>
      <c r="M74" s="451">
        <f t="shared" si="33"/>
        <v>6150.45</v>
      </c>
      <c r="N74" s="451">
        <v>75</v>
      </c>
      <c r="O74" s="456" t="s">
        <v>600</v>
      </c>
      <c r="P74" s="461">
        <v>44075</v>
      </c>
      <c r="Q74" s="391"/>
      <c r="R74" s="344" t="s">
        <v>603</v>
      </c>
      <c r="S74" s="40"/>
      <c r="Y74" s="40"/>
      <c r="Z74" s="40"/>
    </row>
    <row r="75" spans="1:34" s="404" customFormat="1" ht="14.25" customHeight="1">
      <c r="A75" s="487">
        <v>3</v>
      </c>
      <c r="B75" s="452">
        <v>44075</v>
      </c>
      <c r="C75" s="495"/>
      <c r="D75" s="520" t="s">
        <v>3659</v>
      </c>
      <c r="E75" s="494" t="s">
        <v>3628</v>
      </c>
      <c r="F75" s="454">
        <v>11525</v>
      </c>
      <c r="G75" s="454">
        <v>11650</v>
      </c>
      <c r="H75" s="454">
        <v>11445</v>
      </c>
      <c r="I75" s="454" t="s">
        <v>3666</v>
      </c>
      <c r="J75" s="451" t="s">
        <v>3641</v>
      </c>
      <c r="K75" s="451">
        <f>F75-H75</f>
        <v>80</v>
      </c>
      <c r="L75" s="477">
        <f t="shared" si="32"/>
        <v>600.86250000000007</v>
      </c>
      <c r="M75" s="477">
        <f t="shared" si="33"/>
        <v>5399.1374999999998</v>
      </c>
      <c r="N75" s="494">
        <v>75</v>
      </c>
      <c r="O75" s="456" t="s">
        <v>600</v>
      </c>
      <c r="P75" s="461">
        <v>44075</v>
      </c>
      <c r="Q75" s="391"/>
      <c r="R75" s="344" t="s">
        <v>603</v>
      </c>
      <c r="S75" s="40"/>
      <c r="Y75" s="40"/>
      <c r="Z75" s="40"/>
    </row>
    <row r="76" spans="1:34" s="404" customFormat="1" ht="14.25" customHeight="1">
      <c r="A76" s="487">
        <v>4</v>
      </c>
      <c r="B76" s="452">
        <v>44076</v>
      </c>
      <c r="C76" s="495"/>
      <c r="D76" s="520" t="s">
        <v>3659</v>
      </c>
      <c r="E76" s="494" t="s">
        <v>3628</v>
      </c>
      <c r="F76" s="454">
        <v>11525</v>
      </c>
      <c r="G76" s="454">
        <v>11650</v>
      </c>
      <c r="H76" s="454">
        <v>11455</v>
      </c>
      <c r="I76" s="454" t="s">
        <v>3666</v>
      </c>
      <c r="J76" s="451" t="s">
        <v>775</v>
      </c>
      <c r="K76" s="451">
        <f>F76-H76</f>
        <v>70</v>
      </c>
      <c r="L76" s="477">
        <f t="shared" si="32"/>
        <v>601.38750000000005</v>
      </c>
      <c r="M76" s="477">
        <f t="shared" si="33"/>
        <v>4648.6125000000002</v>
      </c>
      <c r="N76" s="494">
        <v>75</v>
      </c>
      <c r="O76" s="456" t="s">
        <v>600</v>
      </c>
      <c r="P76" s="461">
        <v>44076</v>
      </c>
      <c r="Q76" s="391"/>
      <c r="R76" s="344" t="s">
        <v>603</v>
      </c>
      <c r="S76" s="40"/>
      <c r="Y76" s="40"/>
      <c r="Z76" s="40"/>
    </row>
    <row r="77" spans="1:34" s="404" customFormat="1" ht="14.25" customHeight="1">
      <c r="A77" s="487">
        <v>5</v>
      </c>
      <c r="B77" s="452">
        <v>44077</v>
      </c>
      <c r="C77" s="458"/>
      <c r="D77" s="520" t="s">
        <v>3659</v>
      </c>
      <c r="E77" s="494" t="s">
        <v>3628</v>
      </c>
      <c r="F77" s="454">
        <v>11590</v>
      </c>
      <c r="G77" s="454">
        <v>11710</v>
      </c>
      <c r="H77" s="454">
        <v>11520</v>
      </c>
      <c r="I77" s="454">
        <v>11400</v>
      </c>
      <c r="J77" s="451" t="s">
        <v>775</v>
      </c>
      <c r="K77" s="451">
        <f>F77-H77</f>
        <v>70</v>
      </c>
      <c r="L77" s="477">
        <f t="shared" si="32"/>
        <v>604.80000000000007</v>
      </c>
      <c r="M77" s="477">
        <f t="shared" si="33"/>
        <v>4645.2</v>
      </c>
      <c r="N77" s="494">
        <v>75</v>
      </c>
      <c r="O77" s="456" t="s">
        <v>600</v>
      </c>
      <c r="P77" s="461">
        <v>44077</v>
      </c>
      <c r="Q77" s="391"/>
      <c r="R77" s="344" t="s">
        <v>603</v>
      </c>
      <c r="S77" s="40"/>
      <c r="Y77" s="40"/>
      <c r="Z77" s="40"/>
    </row>
    <row r="78" spans="1:34" s="404" customFormat="1" ht="14.25" customHeight="1">
      <c r="A78" s="487">
        <v>6</v>
      </c>
      <c r="B78" s="452">
        <v>44082</v>
      </c>
      <c r="C78" s="458"/>
      <c r="D78" s="520" t="s">
        <v>3659</v>
      </c>
      <c r="E78" s="494" t="s">
        <v>3628</v>
      </c>
      <c r="F78" s="454">
        <v>11415</v>
      </c>
      <c r="G78" s="454">
        <v>11540</v>
      </c>
      <c r="H78" s="454">
        <v>11355</v>
      </c>
      <c r="I78" s="454" t="s">
        <v>3666</v>
      </c>
      <c r="J78" s="451" t="s">
        <v>3148</v>
      </c>
      <c r="K78" s="451">
        <f>F78-H78</f>
        <v>60</v>
      </c>
      <c r="L78" s="477">
        <f t="shared" si="32"/>
        <v>596.13750000000005</v>
      </c>
      <c r="M78" s="477">
        <f t="shared" si="33"/>
        <v>3903.8625000000002</v>
      </c>
      <c r="N78" s="494">
        <v>75</v>
      </c>
      <c r="O78" s="456" t="s">
        <v>600</v>
      </c>
      <c r="P78" s="461">
        <v>44082</v>
      </c>
      <c r="Q78" s="391"/>
      <c r="R78" s="344" t="s">
        <v>603</v>
      </c>
      <c r="S78" s="40"/>
      <c r="Y78" s="40"/>
      <c r="Z78" s="40"/>
    </row>
    <row r="79" spans="1:34" s="404" customFormat="1" ht="14.25" customHeight="1">
      <c r="A79" s="460">
        <v>7</v>
      </c>
      <c r="B79" s="458">
        <v>44084</v>
      </c>
      <c r="C79" s="458"/>
      <c r="D79" s="390" t="s">
        <v>3736</v>
      </c>
      <c r="E79" s="460" t="s">
        <v>3628</v>
      </c>
      <c r="F79" s="475" t="s">
        <v>3737</v>
      </c>
      <c r="G79" s="460">
        <v>11510</v>
      </c>
      <c r="H79" s="460"/>
      <c r="I79" s="460">
        <v>11200</v>
      </c>
      <c r="J79" s="498" t="s">
        <v>602</v>
      </c>
      <c r="K79" s="498"/>
      <c r="L79" s="496"/>
      <c r="M79" s="496"/>
      <c r="N79" s="460"/>
      <c r="O79" s="424"/>
      <c r="P79" s="497"/>
      <c r="Q79" s="391"/>
      <c r="R79" s="344"/>
      <c r="S79" s="40"/>
      <c r="Y79" s="40"/>
      <c r="Z79" s="40"/>
    </row>
    <row r="80" spans="1:34" s="9" customFormat="1" ht="13.9" customHeight="1">
      <c r="A80" s="460"/>
      <c r="B80" s="458"/>
      <c r="C80" s="458"/>
      <c r="D80" s="390"/>
      <c r="E80" s="460"/>
      <c r="F80" s="475"/>
      <c r="G80" s="460"/>
      <c r="H80" s="460"/>
      <c r="I80" s="460"/>
      <c r="J80" s="458"/>
      <c r="K80" s="457"/>
      <c r="L80" s="460"/>
      <c r="M80" s="460"/>
      <c r="N80" s="460"/>
      <c r="O80" s="460"/>
      <c r="P80" s="476"/>
      <c r="Q80" s="4"/>
      <c r="R80" s="421"/>
      <c r="S80" s="6"/>
      <c r="Y80" s="6"/>
      <c r="Z80" s="6"/>
    </row>
    <row r="81" spans="1:34" s="9" customFormat="1" ht="14.25">
      <c r="A81" s="414"/>
      <c r="B81" s="415"/>
      <c r="C81" s="415"/>
      <c r="D81" s="416"/>
      <c r="E81" s="414"/>
      <c r="F81" s="417"/>
      <c r="G81" s="414"/>
      <c r="H81" s="414"/>
      <c r="I81" s="414"/>
      <c r="J81" s="418"/>
      <c r="K81" s="418"/>
      <c r="L81" s="419"/>
      <c r="M81" s="418"/>
      <c r="N81" s="418"/>
      <c r="O81" s="420"/>
      <c r="P81" s="4"/>
      <c r="Q81" s="4"/>
      <c r="R81" s="93"/>
      <c r="S81" s="6"/>
      <c r="Y81" s="6"/>
      <c r="Z81" s="6"/>
    </row>
    <row r="82" spans="1:34" s="9" customFormat="1" ht="15">
      <c r="A82" s="378"/>
      <c r="B82" s="379"/>
      <c r="C82" s="379"/>
      <c r="D82" s="380"/>
      <c r="E82" s="378"/>
      <c r="F82" s="386"/>
      <c r="G82" s="378"/>
      <c r="H82" s="378"/>
      <c r="I82" s="378"/>
      <c r="J82" s="379"/>
      <c r="K82" s="79"/>
      <c r="L82" s="378"/>
      <c r="M82" s="378"/>
      <c r="N82" s="378"/>
      <c r="O82" s="387"/>
      <c r="P82" s="4"/>
      <c r="Q82" s="4"/>
      <c r="R82" s="93"/>
      <c r="S82" s="6"/>
      <c r="Y82" s="6"/>
      <c r="Z82" s="6"/>
    </row>
    <row r="83" spans="1:34" s="6" customFormat="1">
      <c r="A83" s="44"/>
      <c r="B83" s="45"/>
      <c r="C83" s="46"/>
      <c r="D83" s="47"/>
      <c r="E83" s="48"/>
      <c r="F83" s="49"/>
      <c r="G83" s="49"/>
      <c r="H83" s="49"/>
      <c r="I83" s="49"/>
      <c r="J83" s="17"/>
      <c r="K83" s="91"/>
      <c r="L83" s="91"/>
      <c r="M83" s="17"/>
      <c r="N83" s="16"/>
      <c r="O83" s="92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5">
      <c r="A84" s="50" t="s">
        <v>617</v>
      </c>
      <c r="B84" s="50"/>
      <c r="C84" s="50"/>
      <c r="D84" s="50"/>
      <c r="E84" s="51"/>
      <c r="F84" s="49"/>
      <c r="G84" s="49"/>
      <c r="H84" s="49"/>
      <c r="I84" s="49"/>
      <c r="J84" s="53"/>
      <c r="K84" s="12"/>
      <c r="L84" s="12"/>
      <c r="M84" s="12"/>
      <c r="N84" s="11"/>
      <c r="O84" s="5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52" t="s">
        <v>610</v>
      </c>
      <c r="H85" s="21" t="s">
        <v>592</v>
      </c>
      <c r="I85" s="21" t="s">
        <v>593</v>
      </c>
      <c r="J85" s="20" t="s">
        <v>594</v>
      </c>
      <c r="K85" s="20" t="s">
        <v>618</v>
      </c>
      <c r="L85" s="63" t="s">
        <v>3632</v>
      </c>
      <c r="M85" s="77" t="s">
        <v>612</v>
      </c>
      <c r="N85" s="21" t="s">
        <v>613</v>
      </c>
      <c r="O85" s="21" t="s">
        <v>597</v>
      </c>
      <c r="P85" s="22" t="s">
        <v>598</v>
      </c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40" customFormat="1" ht="14.25">
      <c r="A86" s="474">
        <v>1</v>
      </c>
      <c r="B86" s="492">
        <v>44075</v>
      </c>
      <c r="C86" s="492"/>
      <c r="D86" s="453" t="s">
        <v>3658</v>
      </c>
      <c r="E86" s="454" t="s">
        <v>601</v>
      </c>
      <c r="F86" s="454">
        <v>72</v>
      </c>
      <c r="G86" s="493">
        <v>35</v>
      </c>
      <c r="H86" s="493">
        <v>87</v>
      </c>
      <c r="I86" s="454">
        <v>150</v>
      </c>
      <c r="J86" s="451" t="s">
        <v>3668</v>
      </c>
      <c r="K86" s="451">
        <f t="shared" ref="K86:K87" si="34">H86-F86</f>
        <v>15</v>
      </c>
      <c r="L86" s="451">
        <v>100</v>
      </c>
      <c r="M86" s="451">
        <f t="shared" ref="M86:M87" si="35">(K86*N86)-100</f>
        <v>1025</v>
      </c>
      <c r="N86" s="451">
        <v>75</v>
      </c>
      <c r="O86" s="456" t="s">
        <v>600</v>
      </c>
      <c r="P86" s="461">
        <v>44075</v>
      </c>
      <c r="Q86" s="391"/>
      <c r="R86" s="344" t="s">
        <v>3187</v>
      </c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74">
        <v>2</v>
      </c>
      <c r="B87" s="492">
        <v>44075</v>
      </c>
      <c r="C87" s="492"/>
      <c r="D87" s="453" t="s">
        <v>3658</v>
      </c>
      <c r="E87" s="454" t="s">
        <v>601</v>
      </c>
      <c r="F87" s="454" t="s">
        <v>3667</v>
      </c>
      <c r="G87" s="493">
        <v>0</v>
      </c>
      <c r="H87" s="493">
        <v>63</v>
      </c>
      <c r="I87" s="454">
        <v>120</v>
      </c>
      <c r="J87" s="451" t="s">
        <v>3669</v>
      </c>
      <c r="K87" s="451">
        <f t="shared" si="34"/>
        <v>15.5</v>
      </c>
      <c r="L87" s="451">
        <v>100</v>
      </c>
      <c r="M87" s="451">
        <f t="shared" si="35"/>
        <v>1062.5</v>
      </c>
      <c r="N87" s="451">
        <v>75</v>
      </c>
      <c r="O87" s="456" t="s">
        <v>600</v>
      </c>
      <c r="P87" s="461">
        <v>44075</v>
      </c>
      <c r="Q87" s="391"/>
      <c r="R87" s="344" t="s">
        <v>3187</v>
      </c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74">
        <v>3</v>
      </c>
      <c r="B88" s="492">
        <v>44076</v>
      </c>
      <c r="C88" s="492"/>
      <c r="D88" s="453" t="s">
        <v>3691</v>
      </c>
      <c r="E88" s="454" t="s">
        <v>601</v>
      </c>
      <c r="F88" s="454">
        <v>45</v>
      </c>
      <c r="G88" s="493"/>
      <c r="H88" s="493">
        <v>57</v>
      </c>
      <c r="I88" s="454">
        <v>90</v>
      </c>
      <c r="J88" s="451" t="s">
        <v>3672</v>
      </c>
      <c r="K88" s="451">
        <f t="shared" ref="K88:K89" si="36">H88-F88</f>
        <v>12</v>
      </c>
      <c r="L88" s="451">
        <v>100</v>
      </c>
      <c r="M88" s="451">
        <f t="shared" ref="M88:M89" si="37">(K88*N88)-100</f>
        <v>800</v>
      </c>
      <c r="N88" s="451">
        <v>75</v>
      </c>
      <c r="O88" s="456" t="s">
        <v>600</v>
      </c>
      <c r="P88" s="461">
        <v>44076</v>
      </c>
      <c r="Q88" s="391"/>
      <c r="R88" s="344" t="s">
        <v>3187</v>
      </c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91">
        <v>4</v>
      </c>
      <c r="B89" s="514">
        <v>44076</v>
      </c>
      <c r="C89" s="514"/>
      <c r="D89" s="515" t="s">
        <v>3673</v>
      </c>
      <c r="E89" s="516" t="s">
        <v>601</v>
      </c>
      <c r="F89" s="516">
        <v>37.5</v>
      </c>
      <c r="G89" s="512"/>
      <c r="H89" s="512">
        <v>0</v>
      </c>
      <c r="I89" s="516">
        <v>80</v>
      </c>
      <c r="J89" s="504" t="s">
        <v>3685</v>
      </c>
      <c r="K89" s="504">
        <f t="shared" si="36"/>
        <v>-37.5</v>
      </c>
      <c r="L89" s="504">
        <v>100</v>
      </c>
      <c r="M89" s="504">
        <f t="shared" si="37"/>
        <v>-2912.5</v>
      </c>
      <c r="N89" s="504">
        <v>75</v>
      </c>
      <c r="O89" s="446" t="s">
        <v>664</v>
      </c>
      <c r="P89" s="433">
        <v>44077</v>
      </c>
      <c r="Q89" s="391"/>
      <c r="R89" s="344" t="s">
        <v>3187</v>
      </c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74">
        <v>5</v>
      </c>
      <c r="B90" s="492">
        <v>44076</v>
      </c>
      <c r="C90" s="492"/>
      <c r="D90" s="453" t="s">
        <v>3674</v>
      </c>
      <c r="E90" s="454" t="s">
        <v>601</v>
      </c>
      <c r="F90" s="454">
        <v>51</v>
      </c>
      <c r="G90" s="493">
        <v>35</v>
      </c>
      <c r="H90" s="493">
        <v>60</v>
      </c>
      <c r="I90" s="454" t="s">
        <v>3675</v>
      </c>
      <c r="J90" s="451" t="s">
        <v>3406</v>
      </c>
      <c r="K90" s="451">
        <f t="shared" ref="K90:K91" si="38">H90-F90</f>
        <v>9</v>
      </c>
      <c r="L90" s="451">
        <v>100</v>
      </c>
      <c r="M90" s="451">
        <f t="shared" ref="M90:M91" si="39">(K90*N90)-100</f>
        <v>2600</v>
      </c>
      <c r="N90" s="451">
        <v>300</v>
      </c>
      <c r="O90" s="456" t="s">
        <v>600</v>
      </c>
      <c r="P90" s="509">
        <v>44077</v>
      </c>
      <c r="Q90" s="391"/>
      <c r="R90" s="344" t="s">
        <v>603</v>
      </c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474">
        <v>6</v>
      </c>
      <c r="B91" s="492">
        <v>44077</v>
      </c>
      <c r="C91" s="492"/>
      <c r="D91" s="453" t="s">
        <v>3686</v>
      </c>
      <c r="E91" s="454" t="s">
        <v>601</v>
      </c>
      <c r="F91" s="454">
        <v>10.75</v>
      </c>
      <c r="G91" s="493">
        <v>7.5</v>
      </c>
      <c r="H91" s="493">
        <v>12.75</v>
      </c>
      <c r="I91" s="454" t="s">
        <v>3687</v>
      </c>
      <c r="J91" s="451" t="s">
        <v>3688</v>
      </c>
      <c r="K91" s="451">
        <f t="shared" si="38"/>
        <v>2</v>
      </c>
      <c r="L91" s="451">
        <v>100</v>
      </c>
      <c r="M91" s="451">
        <f t="shared" si="39"/>
        <v>3602</v>
      </c>
      <c r="N91" s="451">
        <v>1851</v>
      </c>
      <c r="O91" s="456" t="s">
        <v>600</v>
      </c>
      <c r="P91" s="461">
        <v>44077</v>
      </c>
      <c r="Q91" s="391"/>
      <c r="R91" s="344" t="s">
        <v>603</v>
      </c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491">
        <v>7</v>
      </c>
      <c r="B92" s="514">
        <v>44077</v>
      </c>
      <c r="C92" s="514"/>
      <c r="D92" s="515" t="s">
        <v>3686</v>
      </c>
      <c r="E92" s="516" t="s">
        <v>601</v>
      </c>
      <c r="F92" s="516">
        <v>10.8</v>
      </c>
      <c r="G92" s="512">
        <v>7.5</v>
      </c>
      <c r="H92" s="512">
        <v>7.5</v>
      </c>
      <c r="I92" s="516" t="s">
        <v>3687</v>
      </c>
      <c r="J92" s="504" t="s">
        <v>3695</v>
      </c>
      <c r="K92" s="504">
        <f t="shared" ref="K92:K93" si="40">H92-F92</f>
        <v>-3.3000000000000007</v>
      </c>
      <c r="L92" s="504">
        <v>100</v>
      </c>
      <c r="M92" s="504">
        <f t="shared" ref="M92:M93" si="41">(K92*N92)-100</f>
        <v>-6208.3000000000011</v>
      </c>
      <c r="N92" s="504">
        <v>1851</v>
      </c>
      <c r="O92" s="446" t="s">
        <v>664</v>
      </c>
      <c r="P92" s="433">
        <v>44078</v>
      </c>
      <c r="Q92" s="391"/>
      <c r="R92" s="344" t="s">
        <v>603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474">
        <v>8</v>
      </c>
      <c r="B93" s="492">
        <v>44078</v>
      </c>
      <c r="C93" s="492"/>
      <c r="D93" s="453" t="s">
        <v>3694</v>
      </c>
      <c r="E93" s="454" t="s">
        <v>601</v>
      </c>
      <c r="F93" s="454">
        <v>20.5</v>
      </c>
      <c r="G93" s="493">
        <v>15.5</v>
      </c>
      <c r="H93" s="493">
        <v>22.4</v>
      </c>
      <c r="I93" s="454">
        <v>30</v>
      </c>
      <c r="J93" s="451" t="s">
        <v>3696</v>
      </c>
      <c r="K93" s="451">
        <f t="shared" si="40"/>
        <v>1.8999999999999986</v>
      </c>
      <c r="L93" s="451">
        <v>100</v>
      </c>
      <c r="M93" s="451">
        <f t="shared" si="41"/>
        <v>2179.9999999999982</v>
      </c>
      <c r="N93" s="451">
        <v>1200</v>
      </c>
      <c r="O93" s="456" t="s">
        <v>600</v>
      </c>
      <c r="P93" s="461">
        <v>44078</v>
      </c>
      <c r="Q93" s="391"/>
      <c r="R93" s="344" t="s">
        <v>3187</v>
      </c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474">
        <v>9</v>
      </c>
      <c r="B94" s="492">
        <v>44078</v>
      </c>
      <c r="C94" s="492"/>
      <c r="D94" s="453" t="s">
        <v>3674</v>
      </c>
      <c r="E94" s="454" t="s">
        <v>601</v>
      </c>
      <c r="F94" s="454">
        <v>55</v>
      </c>
      <c r="G94" s="493">
        <v>37</v>
      </c>
      <c r="H94" s="493">
        <v>62</v>
      </c>
      <c r="I94" s="454" t="s">
        <v>3675</v>
      </c>
      <c r="J94" s="451" t="s">
        <v>3638</v>
      </c>
      <c r="K94" s="451">
        <f t="shared" ref="K94:K95" si="42">H94-F94</f>
        <v>7</v>
      </c>
      <c r="L94" s="451">
        <v>100</v>
      </c>
      <c r="M94" s="451">
        <f t="shared" ref="M94:M95" si="43">(K94*N94)-100</f>
        <v>2000</v>
      </c>
      <c r="N94" s="451">
        <v>300</v>
      </c>
      <c r="O94" s="456" t="s">
        <v>600</v>
      </c>
      <c r="P94" s="461">
        <v>44078</v>
      </c>
      <c r="Q94" s="391"/>
      <c r="R94" s="344" t="s">
        <v>603</v>
      </c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491">
        <v>10</v>
      </c>
      <c r="B95" s="514">
        <v>44078</v>
      </c>
      <c r="C95" s="514"/>
      <c r="D95" s="515" t="s">
        <v>3697</v>
      </c>
      <c r="E95" s="516" t="s">
        <v>601</v>
      </c>
      <c r="F95" s="516">
        <v>142.5</v>
      </c>
      <c r="G95" s="512">
        <v>95</v>
      </c>
      <c r="H95" s="512">
        <v>95</v>
      </c>
      <c r="I95" s="516" t="s">
        <v>3698</v>
      </c>
      <c r="J95" s="504" t="s">
        <v>3735</v>
      </c>
      <c r="K95" s="504">
        <f t="shared" si="42"/>
        <v>-47.5</v>
      </c>
      <c r="L95" s="504">
        <v>100</v>
      </c>
      <c r="M95" s="504">
        <f t="shared" si="43"/>
        <v>-4850</v>
      </c>
      <c r="N95" s="504">
        <v>100</v>
      </c>
      <c r="O95" s="446" t="s">
        <v>664</v>
      </c>
      <c r="P95" s="433">
        <v>44078</v>
      </c>
      <c r="Q95" s="391"/>
      <c r="R95" s="344" t="s">
        <v>603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4">
        <v>11</v>
      </c>
      <c r="B96" s="492">
        <v>44078</v>
      </c>
      <c r="C96" s="492"/>
      <c r="D96" s="453" t="s">
        <v>3699</v>
      </c>
      <c r="E96" s="454" t="s">
        <v>601</v>
      </c>
      <c r="F96" s="454">
        <v>46</v>
      </c>
      <c r="G96" s="493">
        <v>15</v>
      </c>
      <c r="H96" s="493">
        <v>61.5</v>
      </c>
      <c r="I96" s="454" t="s">
        <v>3700</v>
      </c>
      <c r="J96" s="451" t="s">
        <v>3701</v>
      </c>
      <c r="K96" s="451">
        <f t="shared" ref="K96" si="44">H96-F96</f>
        <v>15.5</v>
      </c>
      <c r="L96" s="451">
        <v>100</v>
      </c>
      <c r="M96" s="451">
        <f t="shared" ref="M96" si="45">(K96*N96)-100</f>
        <v>1062.5</v>
      </c>
      <c r="N96" s="451">
        <v>75</v>
      </c>
      <c r="O96" s="456" t="s">
        <v>600</v>
      </c>
      <c r="P96" s="461">
        <v>44078</v>
      </c>
      <c r="Q96" s="391"/>
      <c r="R96" s="344" t="s">
        <v>603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4">
        <v>12</v>
      </c>
      <c r="B97" s="492">
        <v>44081</v>
      </c>
      <c r="C97" s="471"/>
      <c r="D97" s="453" t="s">
        <v>3699</v>
      </c>
      <c r="E97" s="454" t="s">
        <v>601</v>
      </c>
      <c r="F97" s="454">
        <v>61.5</v>
      </c>
      <c r="G97" s="493">
        <v>25</v>
      </c>
      <c r="H97" s="493">
        <v>81</v>
      </c>
      <c r="I97" s="454" t="s">
        <v>3708</v>
      </c>
      <c r="J97" s="451" t="s">
        <v>3709</v>
      </c>
      <c r="K97" s="451">
        <f t="shared" ref="K97:K98" si="46">H97-F97</f>
        <v>19.5</v>
      </c>
      <c r="L97" s="451">
        <v>100</v>
      </c>
      <c r="M97" s="451">
        <f t="shared" ref="M97:M98" si="47">(K97*N97)-100</f>
        <v>1362.5</v>
      </c>
      <c r="N97" s="451">
        <v>75</v>
      </c>
      <c r="O97" s="456" t="s">
        <v>600</v>
      </c>
      <c r="P97" s="461">
        <v>44081</v>
      </c>
      <c r="Q97" s="391"/>
      <c r="R97" s="344" t="s">
        <v>603</v>
      </c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491">
        <v>13</v>
      </c>
      <c r="B98" s="514">
        <v>44081</v>
      </c>
      <c r="C98" s="514"/>
      <c r="D98" s="515" t="s">
        <v>3699</v>
      </c>
      <c r="E98" s="516" t="s">
        <v>601</v>
      </c>
      <c r="F98" s="516">
        <v>60</v>
      </c>
      <c r="G98" s="512">
        <v>25</v>
      </c>
      <c r="H98" s="512">
        <v>30</v>
      </c>
      <c r="I98" s="516" t="s">
        <v>3708</v>
      </c>
      <c r="J98" s="504" t="s">
        <v>3714</v>
      </c>
      <c r="K98" s="504">
        <f t="shared" si="46"/>
        <v>-30</v>
      </c>
      <c r="L98" s="504">
        <v>100</v>
      </c>
      <c r="M98" s="504">
        <f t="shared" si="47"/>
        <v>-2350</v>
      </c>
      <c r="N98" s="504">
        <v>75</v>
      </c>
      <c r="O98" s="446" t="s">
        <v>664</v>
      </c>
      <c r="P98" s="433">
        <v>44082</v>
      </c>
      <c r="Q98" s="391"/>
      <c r="R98" s="344" t="s">
        <v>603</v>
      </c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474">
        <v>14</v>
      </c>
      <c r="B99" s="492">
        <v>44082</v>
      </c>
      <c r="C99" s="471"/>
      <c r="D99" s="453" t="s">
        <v>3715</v>
      </c>
      <c r="E99" s="454" t="s">
        <v>601</v>
      </c>
      <c r="F99" s="454">
        <v>58</v>
      </c>
      <c r="G99" s="493">
        <v>18</v>
      </c>
      <c r="H99" s="493">
        <v>75</v>
      </c>
      <c r="I99" s="454" t="s">
        <v>3708</v>
      </c>
      <c r="J99" s="451" t="s">
        <v>3716</v>
      </c>
      <c r="K99" s="451">
        <f t="shared" ref="K99" si="48">H99-F99</f>
        <v>17</v>
      </c>
      <c r="L99" s="451">
        <v>100</v>
      </c>
      <c r="M99" s="451">
        <f t="shared" ref="M99" si="49">(K99*N99)-100</f>
        <v>1175</v>
      </c>
      <c r="N99" s="451">
        <v>75</v>
      </c>
      <c r="O99" s="456" t="s">
        <v>600</v>
      </c>
      <c r="P99" s="461">
        <v>44082</v>
      </c>
      <c r="Q99" s="391"/>
      <c r="R99" s="344" t="s">
        <v>603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506">
        <v>15</v>
      </c>
      <c r="B100" s="471">
        <v>44083</v>
      </c>
      <c r="C100" s="471"/>
      <c r="D100" s="472" t="s">
        <v>3722</v>
      </c>
      <c r="E100" s="473" t="s">
        <v>601</v>
      </c>
      <c r="F100" s="473" t="s">
        <v>3723</v>
      </c>
      <c r="G100" s="431">
        <v>23</v>
      </c>
      <c r="H100" s="431"/>
      <c r="I100" s="473">
        <v>70</v>
      </c>
      <c r="J100" s="498" t="s">
        <v>602</v>
      </c>
      <c r="K100" s="498"/>
      <c r="L100" s="498"/>
      <c r="M100" s="498"/>
      <c r="N100" s="498"/>
      <c r="O100" s="424"/>
      <c r="P100" s="507"/>
      <c r="Q100" s="391"/>
      <c r="R100" s="344" t="s">
        <v>3187</v>
      </c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506">
        <v>16</v>
      </c>
      <c r="B101" s="471">
        <v>44083</v>
      </c>
      <c r="C101" s="471"/>
      <c r="D101" s="472" t="s">
        <v>3725</v>
      </c>
      <c r="E101" s="473" t="s">
        <v>601</v>
      </c>
      <c r="F101" s="473" t="s">
        <v>3726</v>
      </c>
      <c r="G101" s="431">
        <v>18</v>
      </c>
      <c r="H101" s="431"/>
      <c r="I101" s="473" t="s">
        <v>3727</v>
      </c>
      <c r="J101" s="498" t="s">
        <v>602</v>
      </c>
      <c r="K101" s="498"/>
      <c r="L101" s="498"/>
      <c r="M101" s="498"/>
      <c r="N101" s="498"/>
      <c r="O101" s="424"/>
      <c r="P101" s="507"/>
      <c r="Q101" s="391"/>
      <c r="R101" s="344" t="s">
        <v>603</v>
      </c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506"/>
      <c r="B102" s="471"/>
      <c r="C102" s="471"/>
      <c r="D102" s="472"/>
      <c r="E102" s="473"/>
      <c r="F102" s="473"/>
      <c r="G102" s="431"/>
      <c r="H102" s="431"/>
      <c r="I102" s="473"/>
      <c r="J102" s="498"/>
      <c r="K102" s="498"/>
      <c r="L102" s="498"/>
      <c r="M102" s="498"/>
      <c r="N102" s="498"/>
      <c r="O102" s="424"/>
      <c r="P102" s="507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506"/>
      <c r="B103" s="471"/>
      <c r="C103" s="471"/>
      <c r="D103" s="472"/>
      <c r="E103" s="473"/>
      <c r="F103" s="473"/>
      <c r="G103" s="431"/>
      <c r="H103" s="431"/>
      <c r="I103" s="473"/>
      <c r="J103" s="498"/>
      <c r="K103" s="498"/>
      <c r="L103" s="498"/>
      <c r="M103" s="498"/>
      <c r="N103" s="498"/>
      <c r="O103" s="424"/>
      <c r="P103" s="497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506"/>
      <c r="B104" s="471"/>
      <c r="C104" s="471"/>
      <c r="D104" s="472"/>
      <c r="E104" s="473"/>
      <c r="F104" s="473"/>
      <c r="G104" s="431"/>
      <c r="H104" s="431"/>
      <c r="I104" s="473"/>
      <c r="J104" s="498"/>
      <c r="K104" s="498"/>
      <c r="L104" s="498"/>
      <c r="M104" s="498"/>
      <c r="N104" s="498"/>
      <c r="O104" s="424"/>
      <c r="P104" s="498"/>
      <c r="Q104" s="391"/>
      <c r="R104" s="344"/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378"/>
      <c r="B105" s="379"/>
      <c r="C105" s="379"/>
      <c r="D105" s="380"/>
      <c r="E105" s="378"/>
      <c r="F105" s="405"/>
      <c r="G105" s="378"/>
      <c r="H105" s="378"/>
      <c r="I105" s="378"/>
      <c r="J105" s="379"/>
      <c r="K105" s="406"/>
      <c r="L105" s="378"/>
      <c r="M105" s="378"/>
      <c r="N105" s="378"/>
      <c r="O105" s="407"/>
      <c r="P105" s="391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ht="15">
      <c r="A106" s="100" t="s">
        <v>619</v>
      </c>
      <c r="B106" s="101"/>
      <c r="C106" s="101"/>
      <c r="D106" s="102"/>
      <c r="E106" s="34"/>
      <c r="F106" s="32"/>
      <c r="G106" s="32"/>
      <c r="H106" s="73"/>
      <c r="I106" s="120"/>
      <c r="J106" s="121"/>
      <c r="K106" s="17"/>
      <c r="L106" s="17"/>
      <c r="M106" s="17"/>
      <c r="N106" s="11"/>
      <c r="O106" s="53"/>
      <c r="Q106" s="9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4" ht="38.25">
      <c r="A107" s="20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21" t="s">
        <v>591</v>
      </c>
      <c r="H107" s="21" t="s">
        <v>592</v>
      </c>
      <c r="I107" s="21" t="s">
        <v>593</v>
      </c>
      <c r="J107" s="20" t="s">
        <v>594</v>
      </c>
      <c r="K107" s="21" t="s">
        <v>595</v>
      </c>
      <c r="L107" s="21" t="s">
        <v>596</v>
      </c>
      <c r="M107" s="21" t="s">
        <v>597</v>
      </c>
      <c r="N107" s="22" t="s">
        <v>598</v>
      </c>
      <c r="O107" s="21" t="s">
        <v>599</v>
      </c>
      <c r="P107" s="98"/>
      <c r="Q107" s="11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 ht="14.25">
      <c r="A108" s="491">
        <v>1</v>
      </c>
      <c r="B108" s="514">
        <v>44071</v>
      </c>
      <c r="C108" s="514"/>
      <c r="D108" s="515" t="s">
        <v>330</v>
      </c>
      <c r="E108" s="516" t="s">
        <v>601</v>
      </c>
      <c r="F108" s="516">
        <v>267</v>
      </c>
      <c r="G108" s="512">
        <v>245</v>
      </c>
      <c r="H108" s="512">
        <v>243</v>
      </c>
      <c r="I108" s="516" t="s">
        <v>3645</v>
      </c>
      <c r="J108" s="504" t="s">
        <v>3724</v>
      </c>
      <c r="K108" s="504">
        <f t="shared" ref="K108" si="50">H108-F108</f>
        <v>-24</v>
      </c>
      <c r="L108" s="479">
        <f>(F108*-0.8)/100</f>
        <v>-2.1360000000000001</v>
      </c>
      <c r="M108" s="432">
        <f t="shared" ref="M108" si="51">(K108+L108)/F108</f>
        <v>-9.7887640449438193E-2</v>
      </c>
      <c r="N108" s="446" t="s">
        <v>664</v>
      </c>
      <c r="O108" s="433">
        <v>44083</v>
      </c>
      <c r="P108" s="98"/>
      <c r="Q108" s="11"/>
      <c r="R108" s="17" t="s">
        <v>603</v>
      </c>
      <c r="S108" s="16"/>
      <c r="T108" s="16"/>
      <c r="U108" s="16"/>
      <c r="V108" s="16"/>
      <c r="W108" s="16"/>
      <c r="X108" s="16"/>
      <c r="Y108" s="16"/>
      <c r="Z108" s="16"/>
    </row>
    <row r="109" spans="1:34" s="8" customFormat="1">
      <c r="A109" s="392"/>
      <c r="B109" s="393"/>
      <c r="C109" s="394"/>
      <c r="D109" s="395"/>
      <c r="E109" s="396"/>
      <c r="F109" s="396"/>
      <c r="G109" s="397"/>
      <c r="H109" s="397"/>
      <c r="I109" s="396"/>
      <c r="J109" s="398"/>
      <c r="K109" s="399"/>
      <c r="L109" s="400"/>
      <c r="M109" s="401"/>
      <c r="N109" s="402"/>
      <c r="O109" s="403"/>
      <c r="P109" s="124"/>
      <c r="Q109"/>
      <c r="R109" s="95"/>
      <c r="T109" s="57"/>
      <c r="U109" s="57"/>
      <c r="V109" s="57"/>
      <c r="W109" s="57"/>
      <c r="X109" s="57"/>
      <c r="Y109" s="57"/>
      <c r="Z109" s="57"/>
    </row>
    <row r="110" spans="1:34">
      <c r="A110" s="23" t="s">
        <v>604</v>
      </c>
      <c r="B110" s="23"/>
      <c r="C110" s="23"/>
      <c r="D110" s="23"/>
      <c r="E110" s="5"/>
      <c r="F110" s="30" t="s">
        <v>606</v>
      </c>
      <c r="G110" s="82"/>
      <c r="H110" s="82"/>
      <c r="I110" s="38"/>
      <c r="J110" s="85"/>
      <c r="K110" s="83"/>
      <c r="L110" s="84"/>
      <c r="M110" s="85"/>
      <c r="N110" s="86"/>
      <c r="O110" s="125"/>
      <c r="P110" s="11"/>
      <c r="Q110" s="16"/>
      <c r="R110" s="97"/>
      <c r="S110" s="16"/>
      <c r="T110" s="16"/>
      <c r="U110" s="16"/>
      <c r="V110" s="16"/>
      <c r="W110" s="16"/>
      <c r="X110" s="16"/>
      <c r="Y110" s="16"/>
    </row>
    <row r="111" spans="1:34">
      <c r="A111" s="29" t="s">
        <v>605</v>
      </c>
      <c r="B111" s="23"/>
      <c r="C111" s="23"/>
      <c r="D111" s="23"/>
      <c r="E111" s="32"/>
      <c r="F111" s="30" t="s">
        <v>608</v>
      </c>
      <c r="G111" s="12"/>
      <c r="H111" s="12"/>
      <c r="I111" s="12"/>
      <c r="J111" s="53"/>
      <c r="K111" s="12"/>
      <c r="L111" s="12"/>
      <c r="M111" s="12"/>
      <c r="N111" s="11"/>
      <c r="O111" s="53"/>
      <c r="Q111" s="7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9"/>
      <c r="B112" s="23"/>
      <c r="C112" s="23"/>
      <c r="D112" s="23"/>
      <c r="E112" s="32"/>
      <c r="F112" s="30"/>
      <c r="G112" s="12"/>
      <c r="H112" s="12"/>
      <c r="I112" s="12"/>
      <c r="J112" s="53"/>
      <c r="K112" s="12"/>
      <c r="L112" s="12"/>
      <c r="M112" s="12"/>
      <c r="N112" s="11"/>
      <c r="O112" s="53"/>
      <c r="Q112" s="7"/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9"/>
      <c r="B113" s="23"/>
      <c r="C113" s="23"/>
      <c r="D113" s="23"/>
      <c r="E113" s="32"/>
      <c r="F113" s="30"/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8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41"/>
      <c r="H114" s="42"/>
      <c r="I114" s="82"/>
      <c r="J114" s="17"/>
      <c r="K114" s="83"/>
      <c r="L114" s="84"/>
      <c r="M114" s="85"/>
      <c r="N114" s="86"/>
      <c r="O114" s="87"/>
      <c r="P114" s="5"/>
      <c r="Q114" s="11"/>
      <c r="R114" s="8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7"/>
      <c r="B115" s="45"/>
      <c r="C115" s="103"/>
      <c r="D115" s="6"/>
      <c r="E115" s="38"/>
      <c r="F115" s="82"/>
      <c r="G115" s="41"/>
      <c r="H115" s="42"/>
      <c r="I115" s="82"/>
      <c r="J115" s="17"/>
      <c r="K115" s="83"/>
      <c r="L115" s="84"/>
      <c r="M115" s="85"/>
      <c r="N115" s="86"/>
      <c r="O115" s="87"/>
      <c r="P115" s="5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 ht="15">
      <c r="A116" s="5"/>
      <c r="B116" s="104" t="s">
        <v>620</v>
      </c>
      <c r="C116" s="104"/>
      <c r="D116" s="104"/>
      <c r="E116" s="104"/>
      <c r="F116" s="17"/>
      <c r="G116" s="17"/>
      <c r="H116" s="105"/>
      <c r="I116" s="17"/>
      <c r="J116" s="74"/>
      <c r="K116" s="75"/>
      <c r="L116" s="17"/>
      <c r="M116" s="17"/>
      <c r="N116" s="16"/>
      <c r="O116" s="99"/>
      <c r="P116" s="7"/>
      <c r="Q116" s="11"/>
      <c r="R116" s="142"/>
      <c r="S116" s="16"/>
      <c r="T116" s="16"/>
      <c r="U116" s="16"/>
      <c r="V116" s="16"/>
      <c r="W116" s="16"/>
      <c r="X116" s="16"/>
      <c r="Y116" s="16"/>
      <c r="Z116" s="16"/>
    </row>
    <row r="117" spans="1:26" ht="38.25">
      <c r="A117" s="20" t="s">
        <v>16</v>
      </c>
      <c r="B117" s="21" t="s">
        <v>575</v>
      </c>
      <c r="C117" s="21"/>
      <c r="D117" s="22" t="s">
        <v>588</v>
      </c>
      <c r="E117" s="21" t="s">
        <v>589</v>
      </c>
      <c r="F117" s="21" t="s">
        <v>590</v>
      </c>
      <c r="G117" s="21" t="s">
        <v>621</v>
      </c>
      <c r="H117" s="21" t="s">
        <v>622</v>
      </c>
      <c r="I117" s="21" t="s">
        <v>593</v>
      </c>
      <c r="J117" s="61" t="s">
        <v>594</v>
      </c>
      <c r="K117" s="21" t="s">
        <v>595</v>
      </c>
      <c r="L117" s="21" t="s">
        <v>596</v>
      </c>
      <c r="M117" s="21" t="s">
        <v>597</v>
      </c>
      <c r="N117" s="22" t="s">
        <v>598</v>
      </c>
      <c r="O117" s="99"/>
      <c r="P117" s="7"/>
      <c r="Q117" s="11"/>
      <c r="R117" s="142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1</v>
      </c>
      <c r="B118" s="106">
        <v>41579</v>
      </c>
      <c r="C118" s="106"/>
      <c r="D118" s="107" t="s">
        <v>623</v>
      </c>
      <c r="E118" s="108" t="s">
        <v>624</v>
      </c>
      <c r="F118" s="109">
        <v>82</v>
      </c>
      <c r="G118" s="108" t="s">
        <v>625</v>
      </c>
      <c r="H118" s="108">
        <v>100</v>
      </c>
      <c r="I118" s="126">
        <v>100</v>
      </c>
      <c r="J118" s="127" t="s">
        <v>626</v>
      </c>
      <c r="K118" s="128">
        <f t="shared" ref="K118:K149" si="52">H118-F118</f>
        <v>18</v>
      </c>
      <c r="L118" s="129">
        <f t="shared" ref="L118:L149" si="53">K118/F118</f>
        <v>0.21951219512195122</v>
      </c>
      <c r="M118" s="130" t="s">
        <v>600</v>
      </c>
      <c r="N118" s="131">
        <v>42657</v>
      </c>
      <c r="O118" s="53"/>
      <c r="P118" s="11"/>
      <c r="Q118" s="16"/>
      <c r="R118" s="142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2</v>
      </c>
      <c r="B119" s="106">
        <v>41794</v>
      </c>
      <c r="C119" s="106"/>
      <c r="D119" s="107" t="s">
        <v>627</v>
      </c>
      <c r="E119" s="108" t="s">
        <v>601</v>
      </c>
      <c r="F119" s="109">
        <v>257</v>
      </c>
      <c r="G119" s="108" t="s">
        <v>625</v>
      </c>
      <c r="H119" s="108">
        <v>300</v>
      </c>
      <c r="I119" s="126">
        <v>300</v>
      </c>
      <c r="J119" s="127" t="s">
        <v>626</v>
      </c>
      <c r="K119" s="128">
        <f t="shared" si="52"/>
        <v>43</v>
      </c>
      <c r="L119" s="129">
        <f t="shared" si="53"/>
        <v>0.16731517509727625</v>
      </c>
      <c r="M119" s="130" t="s">
        <v>600</v>
      </c>
      <c r="N119" s="131">
        <v>41822</v>
      </c>
      <c r="O119" s="53"/>
      <c r="P119" s="11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</v>
      </c>
      <c r="B120" s="106">
        <v>41828</v>
      </c>
      <c r="C120" s="106"/>
      <c r="D120" s="107" t="s">
        <v>628</v>
      </c>
      <c r="E120" s="108" t="s">
        <v>601</v>
      </c>
      <c r="F120" s="109">
        <v>393</v>
      </c>
      <c r="G120" s="108" t="s">
        <v>625</v>
      </c>
      <c r="H120" s="108">
        <v>468</v>
      </c>
      <c r="I120" s="126">
        <v>468</v>
      </c>
      <c r="J120" s="127" t="s">
        <v>626</v>
      </c>
      <c r="K120" s="128">
        <f t="shared" si="52"/>
        <v>75</v>
      </c>
      <c r="L120" s="129">
        <f t="shared" si="53"/>
        <v>0.19083969465648856</v>
      </c>
      <c r="M120" s="130" t="s">
        <v>600</v>
      </c>
      <c r="N120" s="131">
        <v>41863</v>
      </c>
      <c r="O120" s="53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4</v>
      </c>
      <c r="B121" s="106">
        <v>41857</v>
      </c>
      <c r="C121" s="106"/>
      <c r="D121" s="107" t="s">
        <v>629</v>
      </c>
      <c r="E121" s="108" t="s">
        <v>601</v>
      </c>
      <c r="F121" s="109">
        <v>205</v>
      </c>
      <c r="G121" s="108" t="s">
        <v>625</v>
      </c>
      <c r="H121" s="108">
        <v>275</v>
      </c>
      <c r="I121" s="126">
        <v>250</v>
      </c>
      <c r="J121" s="127" t="s">
        <v>626</v>
      </c>
      <c r="K121" s="128">
        <f t="shared" si="52"/>
        <v>70</v>
      </c>
      <c r="L121" s="129">
        <f t="shared" si="53"/>
        <v>0.34146341463414637</v>
      </c>
      <c r="M121" s="130" t="s">
        <v>600</v>
      </c>
      <c r="N121" s="131">
        <v>41962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</v>
      </c>
      <c r="B122" s="106">
        <v>41886</v>
      </c>
      <c r="C122" s="106"/>
      <c r="D122" s="107" t="s">
        <v>630</v>
      </c>
      <c r="E122" s="108" t="s">
        <v>601</v>
      </c>
      <c r="F122" s="109">
        <v>162</v>
      </c>
      <c r="G122" s="108" t="s">
        <v>625</v>
      </c>
      <c r="H122" s="108">
        <v>190</v>
      </c>
      <c r="I122" s="126">
        <v>190</v>
      </c>
      <c r="J122" s="127" t="s">
        <v>626</v>
      </c>
      <c r="K122" s="128">
        <f t="shared" si="52"/>
        <v>28</v>
      </c>
      <c r="L122" s="129">
        <f t="shared" si="53"/>
        <v>0.1728395061728395</v>
      </c>
      <c r="M122" s="130" t="s">
        <v>600</v>
      </c>
      <c r="N122" s="131">
        <v>42006</v>
      </c>
      <c r="O122" s="53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6</v>
      </c>
      <c r="B123" s="106">
        <v>41886</v>
      </c>
      <c r="C123" s="106"/>
      <c r="D123" s="107" t="s">
        <v>631</v>
      </c>
      <c r="E123" s="108" t="s">
        <v>601</v>
      </c>
      <c r="F123" s="109">
        <v>75</v>
      </c>
      <c r="G123" s="108" t="s">
        <v>625</v>
      </c>
      <c r="H123" s="108">
        <v>91.5</v>
      </c>
      <c r="I123" s="126" t="s">
        <v>632</v>
      </c>
      <c r="J123" s="127" t="s">
        <v>633</v>
      </c>
      <c r="K123" s="128">
        <f t="shared" si="52"/>
        <v>16.5</v>
      </c>
      <c r="L123" s="129">
        <f t="shared" si="53"/>
        <v>0.22</v>
      </c>
      <c r="M123" s="130" t="s">
        <v>600</v>
      </c>
      <c r="N123" s="131">
        <v>41954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7</v>
      </c>
      <c r="B124" s="106">
        <v>41913</v>
      </c>
      <c r="C124" s="106"/>
      <c r="D124" s="107" t="s">
        <v>634</v>
      </c>
      <c r="E124" s="108" t="s">
        <v>601</v>
      </c>
      <c r="F124" s="109">
        <v>850</v>
      </c>
      <c r="G124" s="108" t="s">
        <v>625</v>
      </c>
      <c r="H124" s="108">
        <v>982.5</v>
      </c>
      <c r="I124" s="126">
        <v>1050</v>
      </c>
      <c r="J124" s="127" t="s">
        <v>635</v>
      </c>
      <c r="K124" s="128">
        <f t="shared" si="52"/>
        <v>132.5</v>
      </c>
      <c r="L124" s="129">
        <f t="shared" si="53"/>
        <v>0.15588235294117647</v>
      </c>
      <c r="M124" s="130" t="s">
        <v>600</v>
      </c>
      <c r="N124" s="131">
        <v>42039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8</v>
      </c>
      <c r="B125" s="106">
        <v>41913</v>
      </c>
      <c r="C125" s="106"/>
      <c r="D125" s="107" t="s">
        <v>636</v>
      </c>
      <c r="E125" s="108" t="s">
        <v>601</v>
      </c>
      <c r="F125" s="109">
        <v>475</v>
      </c>
      <c r="G125" s="108" t="s">
        <v>625</v>
      </c>
      <c r="H125" s="108">
        <v>515</v>
      </c>
      <c r="I125" s="126">
        <v>600</v>
      </c>
      <c r="J125" s="127" t="s">
        <v>637</v>
      </c>
      <c r="K125" s="128">
        <f t="shared" si="52"/>
        <v>40</v>
      </c>
      <c r="L125" s="129">
        <f t="shared" si="53"/>
        <v>8.4210526315789472E-2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9</v>
      </c>
      <c r="B126" s="106">
        <v>41913</v>
      </c>
      <c r="C126" s="106"/>
      <c r="D126" s="107" t="s">
        <v>638</v>
      </c>
      <c r="E126" s="108" t="s">
        <v>601</v>
      </c>
      <c r="F126" s="109">
        <v>86</v>
      </c>
      <c r="G126" s="108" t="s">
        <v>625</v>
      </c>
      <c r="H126" s="108">
        <v>99</v>
      </c>
      <c r="I126" s="126">
        <v>140</v>
      </c>
      <c r="J126" s="127" t="s">
        <v>639</v>
      </c>
      <c r="K126" s="128">
        <f t="shared" si="52"/>
        <v>13</v>
      </c>
      <c r="L126" s="129">
        <f t="shared" si="53"/>
        <v>0.15116279069767441</v>
      </c>
      <c r="M126" s="130" t="s">
        <v>600</v>
      </c>
      <c r="N126" s="131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10</v>
      </c>
      <c r="B127" s="106">
        <v>41926</v>
      </c>
      <c r="C127" s="106"/>
      <c r="D127" s="107" t="s">
        <v>640</v>
      </c>
      <c r="E127" s="108" t="s">
        <v>601</v>
      </c>
      <c r="F127" s="109">
        <v>496.6</v>
      </c>
      <c r="G127" s="108" t="s">
        <v>625</v>
      </c>
      <c r="H127" s="108">
        <v>621</v>
      </c>
      <c r="I127" s="126">
        <v>580</v>
      </c>
      <c r="J127" s="127" t="s">
        <v>626</v>
      </c>
      <c r="K127" s="128">
        <f t="shared" si="52"/>
        <v>124.39999999999998</v>
      </c>
      <c r="L127" s="129">
        <f t="shared" si="53"/>
        <v>0.25050342327829234</v>
      </c>
      <c r="M127" s="130" t="s">
        <v>600</v>
      </c>
      <c r="N127" s="131">
        <v>42605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11</v>
      </c>
      <c r="B128" s="106">
        <v>41926</v>
      </c>
      <c r="C128" s="106"/>
      <c r="D128" s="107" t="s">
        <v>641</v>
      </c>
      <c r="E128" s="108" t="s">
        <v>601</v>
      </c>
      <c r="F128" s="109">
        <v>2481.9</v>
      </c>
      <c r="G128" s="108" t="s">
        <v>625</v>
      </c>
      <c r="H128" s="108">
        <v>2840</v>
      </c>
      <c r="I128" s="126">
        <v>2870</v>
      </c>
      <c r="J128" s="127" t="s">
        <v>642</v>
      </c>
      <c r="K128" s="128">
        <f t="shared" si="52"/>
        <v>358.09999999999991</v>
      </c>
      <c r="L128" s="129">
        <f t="shared" si="53"/>
        <v>0.14428462065353154</v>
      </c>
      <c r="M128" s="130" t="s">
        <v>600</v>
      </c>
      <c r="N128" s="131">
        <v>42017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12</v>
      </c>
      <c r="B129" s="106">
        <v>41928</v>
      </c>
      <c r="C129" s="106"/>
      <c r="D129" s="107" t="s">
        <v>643</v>
      </c>
      <c r="E129" s="108" t="s">
        <v>601</v>
      </c>
      <c r="F129" s="109">
        <v>84.5</v>
      </c>
      <c r="G129" s="108" t="s">
        <v>625</v>
      </c>
      <c r="H129" s="108">
        <v>93</v>
      </c>
      <c r="I129" s="126">
        <v>110</v>
      </c>
      <c r="J129" s="127" t="s">
        <v>644</v>
      </c>
      <c r="K129" s="128">
        <f t="shared" si="52"/>
        <v>8.5</v>
      </c>
      <c r="L129" s="129">
        <f t="shared" si="53"/>
        <v>0.10059171597633136</v>
      </c>
      <c r="M129" s="130" t="s">
        <v>600</v>
      </c>
      <c r="N129" s="131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13</v>
      </c>
      <c r="B130" s="106">
        <v>41928</v>
      </c>
      <c r="C130" s="106"/>
      <c r="D130" s="107" t="s">
        <v>645</v>
      </c>
      <c r="E130" s="108" t="s">
        <v>601</v>
      </c>
      <c r="F130" s="109">
        <v>401</v>
      </c>
      <c r="G130" s="108" t="s">
        <v>625</v>
      </c>
      <c r="H130" s="108">
        <v>428</v>
      </c>
      <c r="I130" s="126">
        <v>450</v>
      </c>
      <c r="J130" s="127" t="s">
        <v>646</v>
      </c>
      <c r="K130" s="128">
        <f t="shared" si="52"/>
        <v>27</v>
      </c>
      <c r="L130" s="129">
        <f t="shared" si="53"/>
        <v>6.7331670822942641E-2</v>
      </c>
      <c r="M130" s="130" t="s">
        <v>600</v>
      </c>
      <c r="N130" s="131">
        <v>42020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14</v>
      </c>
      <c r="B131" s="106">
        <v>41928</v>
      </c>
      <c r="C131" s="106"/>
      <c r="D131" s="107" t="s">
        <v>647</v>
      </c>
      <c r="E131" s="108" t="s">
        <v>601</v>
      </c>
      <c r="F131" s="109">
        <v>101</v>
      </c>
      <c r="G131" s="108" t="s">
        <v>625</v>
      </c>
      <c r="H131" s="108">
        <v>112</v>
      </c>
      <c r="I131" s="126">
        <v>120</v>
      </c>
      <c r="J131" s="127" t="s">
        <v>648</v>
      </c>
      <c r="K131" s="128">
        <f t="shared" si="52"/>
        <v>11</v>
      </c>
      <c r="L131" s="129">
        <f t="shared" si="53"/>
        <v>0.10891089108910891</v>
      </c>
      <c r="M131" s="130" t="s">
        <v>600</v>
      </c>
      <c r="N131" s="131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15</v>
      </c>
      <c r="B132" s="106">
        <v>41954</v>
      </c>
      <c r="C132" s="106"/>
      <c r="D132" s="107" t="s">
        <v>649</v>
      </c>
      <c r="E132" s="108" t="s">
        <v>601</v>
      </c>
      <c r="F132" s="109">
        <v>59</v>
      </c>
      <c r="G132" s="108" t="s">
        <v>625</v>
      </c>
      <c r="H132" s="108">
        <v>76</v>
      </c>
      <c r="I132" s="126">
        <v>76</v>
      </c>
      <c r="J132" s="127" t="s">
        <v>626</v>
      </c>
      <c r="K132" s="128">
        <f t="shared" si="52"/>
        <v>17</v>
      </c>
      <c r="L132" s="129">
        <f t="shared" si="53"/>
        <v>0.28813559322033899</v>
      </c>
      <c r="M132" s="130" t="s">
        <v>600</v>
      </c>
      <c r="N132" s="131">
        <v>43032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16</v>
      </c>
      <c r="B133" s="106">
        <v>41954</v>
      </c>
      <c r="C133" s="106"/>
      <c r="D133" s="107" t="s">
        <v>638</v>
      </c>
      <c r="E133" s="108" t="s">
        <v>601</v>
      </c>
      <c r="F133" s="109">
        <v>99</v>
      </c>
      <c r="G133" s="108" t="s">
        <v>625</v>
      </c>
      <c r="H133" s="108">
        <v>120</v>
      </c>
      <c r="I133" s="126">
        <v>120</v>
      </c>
      <c r="J133" s="127" t="s">
        <v>650</v>
      </c>
      <c r="K133" s="128">
        <f t="shared" si="52"/>
        <v>21</v>
      </c>
      <c r="L133" s="129">
        <f t="shared" si="53"/>
        <v>0.21212121212121213</v>
      </c>
      <c r="M133" s="130" t="s">
        <v>600</v>
      </c>
      <c r="N133" s="131">
        <v>41960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17</v>
      </c>
      <c r="B134" s="106">
        <v>41956</v>
      </c>
      <c r="C134" s="106"/>
      <c r="D134" s="107" t="s">
        <v>651</v>
      </c>
      <c r="E134" s="108" t="s">
        <v>601</v>
      </c>
      <c r="F134" s="109">
        <v>22</v>
      </c>
      <c r="G134" s="108" t="s">
        <v>625</v>
      </c>
      <c r="H134" s="108">
        <v>33.549999999999997</v>
      </c>
      <c r="I134" s="126">
        <v>32</v>
      </c>
      <c r="J134" s="127" t="s">
        <v>652</v>
      </c>
      <c r="K134" s="128">
        <f t="shared" si="52"/>
        <v>11.549999999999997</v>
      </c>
      <c r="L134" s="129">
        <f t="shared" si="53"/>
        <v>0.52499999999999991</v>
      </c>
      <c r="M134" s="130" t="s">
        <v>600</v>
      </c>
      <c r="N134" s="131">
        <v>42188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18</v>
      </c>
      <c r="B135" s="106">
        <v>41976</v>
      </c>
      <c r="C135" s="106"/>
      <c r="D135" s="107" t="s">
        <v>653</v>
      </c>
      <c r="E135" s="108" t="s">
        <v>601</v>
      </c>
      <c r="F135" s="109">
        <v>440</v>
      </c>
      <c r="G135" s="108" t="s">
        <v>625</v>
      </c>
      <c r="H135" s="108">
        <v>520</v>
      </c>
      <c r="I135" s="126">
        <v>520</v>
      </c>
      <c r="J135" s="127" t="s">
        <v>654</v>
      </c>
      <c r="K135" s="128">
        <f t="shared" si="52"/>
        <v>80</v>
      </c>
      <c r="L135" s="129">
        <f t="shared" si="53"/>
        <v>0.18181818181818182</v>
      </c>
      <c r="M135" s="130" t="s">
        <v>600</v>
      </c>
      <c r="N135" s="131">
        <v>42208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19</v>
      </c>
      <c r="B136" s="106">
        <v>41976</v>
      </c>
      <c r="C136" s="106"/>
      <c r="D136" s="107" t="s">
        <v>655</v>
      </c>
      <c r="E136" s="108" t="s">
        <v>601</v>
      </c>
      <c r="F136" s="109">
        <v>360</v>
      </c>
      <c r="G136" s="108" t="s">
        <v>625</v>
      </c>
      <c r="H136" s="108">
        <v>427</v>
      </c>
      <c r="I136" s="126">
        <v>425</v>
      </c>
      <c r="J136" s="127" t="s">
        <v>656</v>
      </c>
      <c r="K136" s="128">
        <f t="shared" si="52"/>
        <v>67</v>
      </c>
      <c r="L136" s="129">
        <f t="shared" si="53"/>
        <v>0.18611111111111112</v>
      </c>
      <c r="M136" s="130" t="s">
        <v>600</v>
      </c>
      <c r="N136" s="131">
        <v>42058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20</v>
      </c>
      <c r="B137" s="106">
        <v>42012</v>
      </c>
      <c r="C137" s="106"/>
      <c r="D137" s="107" t="s">
        <v>657</v>
      </c>
      <c r="E137" s="108" t="s">
        <v>601</v>
      </c>
      <c r="F137" s="109">
        <v>360</v>
      </c>
      <c r="G137" s="108" t="s">
        <v>625</v>
      </c>
      <c r="H137" s="108">
        <v>455</v>
      </c>
      <c r="I137" s="126">
        <v>420</v>
      </c>
      <c r="J137" s="127" t="s">
        <v>658</v>
      </c>
      <c r="K137" s="128">
        <f t="shared" si="52"/>
        <v>95</v>
      </c>
      <c r="L137" s="129">
        <f t="shared" si="53"/>
        <v>0.2638888888888889</v>
      </c>
      <c r="M137" s="130" t="s">
        <v>600</v>
      </c>
      <c r="N137" s="131">
        <v>42024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21</v>
      </c>
      <c r="B138" s="106">
        <v>42012</v>
      </c>
      <c r="C138" s="106"/>
      <c r="D138" s="107" t="s">
        <v>659</v>
      </c>
      <c r="E138" s="108" t="s">
        <v>601</v>
      </c>
      <c r="F138" s="109">
        <v>130</v>
      </c>
      <c r="G138" s="108"/>
      <c r="H138" s="108">
        <v>175.5</v>
      </c>
      <c r="I138" s="126">
        <v>165</v>
      </c>
      <c r="J138" s="127" t="s">
        <v>660</v>
      </c>
      <c r="K138" s="128">
        <f t="shared" si="52"/>
        <v>45.5</v>
      </c>
      <c r="L138" s="129">
        <f t="shared" si="53"/>
        <v>0.35</v>
      </c>
      <c r="M138" s="130" t="s">
        <v>600</v>
      </c>
      <c r="N138" s="131">
        <v>43088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22</v>
      </c>
      <c r="B139" s="106">
        <v>42040</v>
      </c>
      <c r="C139" s="106"/>
      <c r="D139" s="107" t="s">
        <v>390</v>
      </c>
      <c r="E139" s="108" t="s">
        <v>624</v>
      </c>
      <c r="F139" s="109">
        <v>98</v>
      </c>
      <c r="G139" s="108"/>
      <c r="H139" s="108">
        <v>120</v>
      </c>
      <c r="I139" s="126">
        <v>120</v>
      </c>
      <c r="J139" s="127" t="s">
        <v>626</v>
      </c>
      <c r="K139" s="128">
        <f t="shared" si="52"/>
        <v>22</v>
      </c>
      <c r="L139" s="129">
        <f t="shared" si="53"/>
        <v>0.22448979591836735</v>
      </c>
      <c r="M139" s="130" t="s">
        <v>600</v>
      </c>
      <c r="N139" s="131">
        <v>42753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23</v>
      </c>
      <c r="B140" s="106">
        <v>42040</v>
      </c>
      <c r="C140" s="106"/>
      <c r="D140" s="107" t="s">
        <v>661</v>
      </c>
      <c r="E140" s="108" t="s">
        <v>624</v>
      </c>
      <c r="F140" s="109">
        <v>196</v>
      </c>
      <c r="G140" s="108"/>
      <c r="H140" s="108">
        <v>262</v>
      </c>
      <c r="I140" s="126">
        <v>255</v>
      </c>
      <c r="J140" s="127" t="s">
        <v>626</v>
      </c>
      <c r="K140" s="128">
        <f t="shared" si="52"/>
        <v>66</v>
      </c>
      <c r="L140" s="129">
        <f t="shared" si="53"/>
        <v>0.33673469387755101</v>
      </c>
      <c r="M140" s="130" t="s">
        <v>600</v>
      </c>
      <c r="N140" s="131">
        <v>42599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24</v>
      </c>
      <c r="B141" s="110">
        <v>42067</v>
      </c>
      <c r="C141" s="110"/>
      <c r="D141" s="111" t="s">
        <v>389</v>
      </c>
      <c r="E141" s="112" t="s">
        <v>624</v>
      </c>
      <c r="F141" s="113">
        <v>235</v>
      </c>
      <c r="G141" s="113"/>
      <c r="H141" s="114">
        <v>77</v>
      </c>
      <c r="I141" s="132" t="s">
        <v>662</v>
      </c>
      <c r="J141" s="133" t="s">
        <v>663</v>
      </c>
      <c r="K141" s="134">
        <f t="shared" si="52"/>
        <v>-158</v>
      </c>
      <c r="L141" s="135">
        <f t="shared" si="53"/>
        <v>-0.67234042553191486</v>
      </c>
      <c r="M141" s="136" t="s">
        <v>664</v>
      </c>
      <c r="N141" s="137">
        <v>43522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25</v>
      </c>
      <c r="B142" s="106">
        <v>42067</v>
      </c>
      <c r="C142" s="106"/>
      <c r="D142" s="107" t="s">
        <v>481</v>
      </c>
      <c r="E142" s="108" t="s">
        <v>624</v>
      </c>
      <c r="F142" s="109">
        <v>185</v>
      </c>
      <c r="G142" s="108"/>
      <c r="H142" s="108">
        <v>224</v>
      </c>
      <c r="I142" s="126" t="s">
        <v>665</v>
      </c>
      <c r="J142" s="127" t="s">
        <v>626</v>
      </c>
      <c r="K142" s="128">
        <f t="shared" si="52"/>
        <v>39</v>
      </c>
      <c r="L142" s="129">
        <f t="shared" si="53"/>
        <v>0.21081081081081082</v>
      </c>
      <c r="M142" s="130" t="s">
        <v>600</v>
      </c>
      <c r="N142" s="131">
        <v>42647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64">
        <v>26</v>
      </c>
      <c r="B143" s="115">
        <v>42090</v>
      </c>
      <c r="C143" s="115"/>
      <c r="D143" s="116" t="s">
        <v>666</v>
      </c>
      <c r="E143" s="117" t="s">
        <v>624</v>
      </c>
      <c r="F143" s="118">
        <v>49.5</v>
      </c>
      <c r="G143" s="119"/>
      <c r="H143" s="119">
        <v>15.85</v>
      </c>
      <c r="I143" s="119">
        <v>67</v>
      </c>
      <c r="J143" s="138" t="s">
        <v>667</v>
      </c>
      <c r="K143" s="119">
        <f t="shared" si="52"/>
        <v>-33.65</v>
      </c>
      <c r="L143" s="139">
        <f t="shared" si="53"/>
        <v>-0.67979797979797973</v>
      </c>
      <c r="M143" s="136" t="s">
        <v>664</v>
      </c>
      <c r="N143" s="140">
        <v>43627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27</v>
      </c>
      <c r="B144" s="106">
        <v>42093</v>
      </c>
      <c r="C144" s="106"/>
      <c r="D144" s="107" t="s">
        <v>668</v>
      </c>
      <c r="E144" s="108" t="s">
        <v>624</v>
      </c>
      <c r="F144" s="109">
        <v>183.5</v>
      </c>
      <c r="G144" s="108"/>
      <c r="H144" s="108">
        <v>219</v>
      </c>
      <c r="I144" s="126">
        <v>218</v>
      </c>
      <c r="J144" s="127" t="s">
        <v>669</v>
      </c>
      <c r="K144" s="128">
        <f t="shared" si="52"/>
        <v>35.5</v>
      </c>
      <c r="L144" s="129">
        <f t="shared" si="53"/>
        <v>0.19346049046321526</v>
      </c>
      <c r="M144" s="130" t="s">
        <v>600</v>
      </c>
      <c r="N144" s="131">
        <v>42103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28</v>
      </c>
      <c r="B145" s="106">
        <v>42114</v>
      </c>
      <c r="C145" s="106"/>
      <c r="D145" s="107" t="s">
        <v>670</v>
      </c>
      <c r="E145" s="108" t="s">
        <v>624</v>
      </c>
      <c r="F145" s="109">
        <f>(227+237)/2</f>
        <v>232</v>
      </c>
      <c r="G145" s="108"/>
      <c r="H145" s="108">
        <v>298</v>
      </c>
      <c r="I145" s="126">
        <v>298</v>
      </c>
      <c r="J145" s="127" t="s">
        <v>626</v>
      </c>
      <c r="K145" s="128">
        <f t="shared" si="52"/>
        <v>66</v>
      </c>
      <c r="L145" s="129">
        <f t="shared" si="53"/>
        <v>0.28448275862068967</v>
      </c>
      <c r="M145" s="130" t="s">
        <v>600</v>
      </c>
      <c r="N145" s="131">
        <v>42823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29</v>
      </c>
      <c r="B146" s="106">
        <v>42128</v>
      </c>
      <c r="C146" s="106"/>
      <c r="D146" s="107" t="s">
        <v>671</v>
      </c>
      <c r="E146" s="108" t="s">
        <v>601</v>
      </c>
      <c r="F146" s="109">
        <v>385</v>
      </c>
      <c r="G146" s="108"/>
      <c r="H146" s="108">
        <f>212.5+331</f>
        <v>543.5</v>
      </c>
      <c r="I146" s="126">
        <v>510</v>
      </c>
      <c r="J146" s="127" t="s">
        <v>672</v>
      </c>
      <c r="K146" s="128">
        <f t="shared" si="52"/>
        <v>158.5</v>
      </c>
      <c r="L146" s="129">
        <f t="shared" si="53"/>
        <v>0.41168831168831171</v>
      </c>
      <c r="M146" s="130" t="s">
        <v>600</v>
      </c>
      <c r="N146" s="131">
        <v>42235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30</v>
      </c>
      <c r="B147" s="106">
        <v>42128</v>
      </c>
      <c r="C147" s="106"/>
      <c r="D147" s="107" t="s">
        <v>673</v>
      </c>
      <c r="E147" s="108" t="s">
        <v>601</v>
      </c>
      <c r="F147" s="109">
        <v>115.5</v>
      </c>
      <c r="G147" s="108"/>
      <c r="H147" s="108">
        <v>146</v>
      </c>
      <c r="I147" s="126">
        <v>142</v>
      </c>
      <c r="J147" s="127" t="s">
        <v>674</v>
      </c>
      <c r="K147" s="128">
        <f t="shared" si="52"/>
        <v>30.5</v>
      </c>
      <c r="L147" s="129">
        <f t="shared" si="53"/>
        <v>0.26406926406926406</v>
      </c>
      <c r="M147" s="130" t="s">
        <v>600</v>
      </c>
      <c r="N147" s="131">
        <v>42202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31</v>
      </c>
      <c r="B148" s="106">
        <v>42151</v>
      </c>
      <c r="C148" s="106"/>
      <c r="D148" s="107" t="s">
        <v>675</v>
      </c>
      <c r="E148" s="108" t="s">
        <v>601</v>
      </c>
      <c r="F148" s="109">
        <v>237.5</v>
      </c>
      <c r="G148" s="108"/>
      <c r="H148" s="108">
        <v>279.5</v>
      </c>
      <c r="I148" s="126">
        <v>278</v>
      </c>
      <c r="J148" s="127" t="s">
        <v>626</v>
      </c>
      <c r="K148" s="128">
        <f t="shared" si="52"/>
        <v>42</v>
      </c>
      <c r="L148" s="129">
        <f t="shared" si="53"/>
        <v>0.17684210526315788</v>
      </c>
      <c r="M148" s="130" t="s">
        <v>600</v>
      </c>
      <c r="N148" s="131">
        <v>42222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32</v>
      </c>
      <c r="B149" s="106">
        <v>42174</v>
      </c>
      <c r="C149" s="106"/>
      <c r="D149" s="107" t="s">
        <v>645</v>
      </c>
      <c r="E149" s="108" t="s">
        <v>624</v>
      </c>
      <c r="F149" s="109">
        <v>340</v>
      </c>
      <c r="G149" s="108"/>
      <c r="H149" s="108">
        <v>448</v>
      </c>
      <c r="I149" s="126">
        <v>448</v>
      </c>
      <c r="J149" s="127" t="s">
        <v>626</v>
      </c>
      <c r="K149" s="128">
        <f t="shared" si="52"/>
        <v>108</v>
      </c>
      <c r="L149" s="129">
        <f t="shared" si="53"/>
        <v>0.31764705882352939</v>
      </c>
      <c r="M149" s="130" t="s">
        <v>600</v>
      </c>
      <c r="N149" s="131">
        <v>43018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33</v>
      </c>
      <c r="B150" s="106">
        <v>42191</v>
      </c>
      <c r="C150" s="106"/>
      <c r="D150" s="107" t="s">
        <v>676</v>
      </c>
      <c r="E150" s="108" t="s">
        <v>624</v>
      </c>
      <c r="F150" s="109">
        <v>390</v>
      </c>
      <c r="G150" s="108"/>
      <c r="H150" s="108">
        <v>460</v>
      </c>
      <c r="I150" s="126">
        <v>460</v>
      </c>
      <c r="J150" s="127" t="s">
        <v>626</v>
      </c>
      <c r="K150" s="128">
        <f t="shared" ref="K150:K170" si="54">H150-F150</f>
        <v>70</v>
      </c>
      <c r="L150" s="129">
        <f t="shared" ref="L150:L170" si="55">K150/F150</f>
        <v>0.17948717948717949</v>
      </c>
      <c r="M150" s="130" t="s">
        <v>600</v>
      </c>
      <c r="N150" s="131">
        <v>42478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34</v>
      </c>
      <c r="B151" s="110">
        <v>42195</v>
      </c>
      <c r="C151" s="110"/>
      <c r="D151" s="111" t="s">
        <v>677</v>
      </c>
      <c r="E151" s="112" t="s">
        <v>624</v>
      </c>
      <c r="F151" s="113">
        <v>122.5</v>
      </c>
      <c r="G151" s="113"/>
      <c r="H151" s="114">
        <v>61</v>
      </c>
      <c r="I151" s="132">
        <v>172</v>
      </c>
      <c r="J151" s="133" t="s">
        <v>678</v>
      </c>
      <c r="K151" s="134">
        <f t="shared" si="54"/>
        <v>-61.5</v>
      </c>
      <c r="L151" s="135">
        <f t="shared" si="55"/>
        <v>-0.50204081632653064</v>
      </c>
      <c r="M151" s="136" t="s">
        <v>664</v>
      </c>
      <c r="N151" s="137">
        <v>43333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35</v>
      </c>
      <c r="B152" s="106">
        <v>42219</v>
      </c>
      <c r="C152" s="106"/>
      <c r="D152" s="107" t="s">
        <v>679</v>
      </c>
      <c r="E152" s="108" t="s">
        <v>624</v>
      </c>
      <c r="F152" s="109">
        <v>297.5</v>
      </c>
      <c r="G152" s="108"/>
      <c r="H152" s="108">
        <v>350</v>
      </c>
      <c r="I152" s="126">
        <v>360</v>
      </c>
      <c r="J152" s="127" t="s">
        <v>680</v>
      </c>
      <c r="K152" s="128">
        <f t="shared" si="54"/>
        <v>52.5</v>
      </c>
      <c r="L152" s="129">
        <f t="shared" si="55"/>
        <v>0.17647058823529413</v>
      </c>
      <c r="M152" s="130" t="s">
        <v>600</v>
      </c>
      <c r="N152" s="131">
        <v>42232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36</v>
      </c>
      <c r="B153" s="106">
        <v>42219</v>
      </c>
      <c r="C153" s="106"/>
      <c r="D153" s="107" t="s">
        <v>681</v>
      </c>
      <c r="E153" s="108" t="s">
        <v>624</v>
      </c>
      <c r="F153" s="109">
        <v>115.5</v>
      </c>
      <c r="G153" s="108"/>
      <c r="H153" s="108">
        <v>149</v>
      </c>
      <c r="I153" s="126">
        <v>140</v>
      </c>
      <c r="J153" s="141" t="s">
        <v>682</v>
      </c>
      <c r="K153" s="128">
        <f t="shared" si="54"/>
        <v>33.5</v>
      </c>
      <c r="L153" s="129">
        <f t="shared" si="55"/>
        <v>0.29004329004329005</v>
      </c>
      <c r="M153" s="130" t="s">
        <v>600</v>
      </c>
      <c r="N153" s="131">
        <v>42740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37</v>
      </c>
      <c r="B154" s="106">
        <v>42251</v>
      </c>
      <c r="C154" s="106"/>
      <c r="D154" s="107" t="s">
        <v>675</v>
      </c>
      <c r="E154" s="108" t="s">
        <v>624</v>
      </c>
      <c r="F154" s="109">
        <v>226</v>
      </c>
      <c r="G154" s="108"/>
      <c r="H154" s="108">
        <v>292</v>
      </c>
      <c r="I154" s="126">
        <v>292</v>
      </c>
      <c r="J154" s="127" t="s">
        <v>683</v>
      </c>
      <c r="K154" s="128">
        <f t="shared" si="54"/>
        <v>66</v>
      </c>
      <c r="L154" s="129">
        <f t="shared" si="55"/>
        <v>0.29203539823008851</v>
      </c>
      <c r="M154" s="130" t="s">
        <v>600</v>
      </c>
      <c r="N154" s="131">
        <v>42286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38</v>
      </c>
      <c r="B155" s="106">
        <v>42254</v>
      </c>
      <c r="C155" s="106"/>
      <c r="D155" s="107" t="s">
        <v>670</v>
      </c>
      <c r="E155" s="108" t="s">
        <v>624</v>
      </c>
      <c r="F155" s="109">
        <v>232.5</v>
      </c>
      <c r="G155" s="108"/>
      <c r="H155" s="108">
        <v>312.5</v>
      </c>
      <c r="I155" s="126">
        <v>310</v>
      </c>
      <c r="J155" s="127" t="s">
        <v>626</v>
      </c>
      <c r="K155" s="128">
        <f t="shared" si="54"/>
        <v>80</v>
      </c>
      <c r="L155" s="129">
        <f t="shared" si="55"/>
        <v>0.34408602150537637</v>
      </c>
      <c r="M155" s="130" t="s">
        <v>600</v>
      </c>
      <c r="N155" s="131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39</v>
      </c>
      <c r="B156" s="106">
        <v>42268</v>
      </c>
      <c r="C156" s="106"/>
      <c r="D156" s="107" t="s">
        <v>684</v>
      </c>
      <c r="E156" s="108" t="s">
        <v>624</v>
      </c>
      <c r="F156" s="109">
        <v>196.5</v>
      </c>
      <c r="G156" s="108"/>
      <c r="H156" s="108">
        <v>238</v>
      </c>
      <c r="I156" s="126">
        <v>238</v>
      </c>
      <c r="J156" s="127" t="s">
        <v>683</v>
      </c>
      <c r="K156" s="128">
        <f t="shared" si="54"/>
        <v>41.5</v>
      </c>
      <c r="L156" s="129">
        <f t="shared" si="55"/>
        <v>0.21119592875318066</v>
      </c>
      <c r="M156" s="130" t="s">
        <v>600</v>
      </c>
      <c r="N156" s="131">
        <v>42291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40</v>
      </c>
      <c r="B157" s="106">
        <v>42271</v>
      </c>
      <c r="C157" s="106"/>
      <c r="D157" s="107" t="s">
        <v>623</v>
      </c>
      <c r="E157" s="108" t="s">
        <v>624</v>
      </c>
      <c r="F157" s="109">
        <v>65</v>
      </c>
      <c r="G157" s="108"/>
      <c r="H157" s="108">
        <v>82</v>
      </c>
      <c r="I157" s="126">
        <v>82</v>
      </c>
      <c r="J157" s="127" t="s">
        <v>683</v>
      </c>
      <c r="K157" s="128">
        <f t="shared" si="54"/>
        <v>17</v>
      </c>
      <c r="L157" s="129">
        <f t="shared" si="55"/>
        <v>0.26153846153846155</v>
      </c>
      <c r="M157" s="130" t="s">
        <v>600</v>
      </c>
      <c r="N157" s="131">
        <v>42578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41</v>
      </c>
      <c r="B158" s="106">
        <v>42291</v>
      </c>
      <c r="C158" s="106"/>
      <c r="D158" s="107" t="s">
        <v>685</v>
      </c>
      <c r="E158" s="108" t="s">
        <v>624</v>
      </c>
      <c r="F158" s="109">
        <v>144</v>
      </c>
      <c r="G158" s="108"/>
      <c r="H158" s="108">
        <v>182.5</v>
      </c>
      <c r="I158" s="126">
        <v>181</v>
      </c>
      <c r="J158" s="127" t="s">
        <v>683</v>
      </c>
      <c r="K158" s="128">
        <f t="shared" si="54"/>
        <v>38.5</v>
      </c>
      <c r="L158" s="129">
        <f t="shared" si="55"/>
        <v>0.2673611111111111</v>
      </c>
      <c r="M158" s="130" t="s">
        <v>600</v>
      </c>
      <c r="N158" s="131">
        <v>42817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42</v>
      </c>
      <c r="B159" s="106">
        <v>42291</v>
      </c>
      <c r="C159" s="106"/>
      <c r="D159" s="107" t="s">
        <v>686</v>
      </c>
      <c r="E159" s="108" t="s">
        <v>624</v>
      </c>
      <c r="F159" s="109">
        <v>264</v>
      </c>
      <c r="G159" s="108"/>
      <c r="H159" s="108">
        <v>311</v>
      </c>
      <c r="I159" s="126">
        <v>311</v>
      </c>
      <c r="J159" s="127" t="s">
        <v>683</v>
      </c>
      <c r="K159" s="128">
        <f t="shared" si="54"/>
        <v>47</v>
      </c>
      <c r="L159" s="129">
        <f t="shared" si="55"/>
        <v>0.17803030303030304</v>
      </c>
      <c r="M159" s="130" t="s">
        <v>600</v>
      </c>
      <c r="N159" s="131">
        <v>42604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43</v>
      </c>
      <c r="B160" s="106">
        <v>42318</v>
      </c>
      <c r="C160" s="106"/>
      <c r="D160" s="107" t="s">
        <v>687</v>
      </c>
      <c r="E160" s="108" t="s">
        <v>601</v>
      </c>
      <c r="F160" s="109">
        <v>549.5</v>
      </c>
      <c r="G160" s="108"/>
      <c r="H160" s="108">
        <v>630</v>
      </c>
      <c r="I160" s="126">
        <v>630</v>
      </c>
      <c r="J160" s="127" t="s">
        <v>683</v>
      </c>
      <c r="K160" s="128">
        <f t="shared" si="54"/>
        <v>80.5</v>
      </c>
      <c r="L160" s="129">
        <f t="shared" si="55"/>
        <v>0.1464968152866242</v>
      </c>
      <c r="M160" s="130" t="s">
        <v>600</v>
      </c>
      <c r="N160" s="131">
        <v>42419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44</v>
      </c>
      <c r="B161" s="106">
        <v>42342</v>
      </c>
      <c r="C161" s="106"/>
      <c r="D161" s="107" t="s">
        <v>688</v>
      </c>
      <c r="E161" s="108" t="s">
        <v>624</v>
      </c>
      <c r="F161" s="109">
        <v>1027.5</v>
      </c>
      <c r="G161" s="108"/>
      <c r="H161" s="108">
        <v>1315</v>
      </c>
      <c r="I161" s="126">
        <v>1250</v>
      </c>
      <c r="J161" s="127" t="s">
        <v>683</v>
      </c>
      <c r="K161" s="128">
        <f t="shared" si="54"/>
        <v>287.5</v>
      </c>
      <c r="L161" s="129">
        <f t="shared" si="55"/>
        <v>0.27980535279805352</v>
      </c>
      <c r="M161" s="130" t="s">
        <v>600</v>
      </c>
      <c r="N161" s="131">
        <v>43244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45</v>
      </c>
      <c r="B162" s="106">
        <v>42367</v>
      </c>
      <c r="C162" s="106"/>
      <c r="D162" s="107" t="s">
        <v>689</v>
      </c>
      <c r="E162" s="108" t="s">
        <v>624</v>
      </c>
      <c r="F162" s="109">
        <v>465</v>
      </c>
      <c r="G162" s="108"/>
      <c r="H162" s="108">
        <v>540</v>
      </c>
      <c r="I162" s="126">
        <v>540</v>
      </c>
      <c r="J162" s="127" t="s">
        <v>683</v>
      </c>
      <c r="K162" s="128">
        <f t="shared" si="54"/>
        <v>75</v>
      </c>
      <c r="L162" s="129">
        <f t="shared" si="55"/>
        <v>0.16129032258064516</v>
      </c>
      <c r="M162" s="130" t="s">
        <v>600</v>
      </c>
      <c r="N162" s="131">
        <v>42530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46</v>
      </c>
      <c r="B163" s="106">
        <v>42380</v>
      </c>
      <c r="C163" s="106"/>
      <c r="D163" s="107" t="s">
        <v>390</v>
      </c>
      <c r="E163" s="108" t="s">
        <v>601</v>
      </c>
      <c r="F163" s="109">
        <v>81</v>
      </c>
      <c r="G163" s="108"/>
      <c r="H163" s="108">
        <v>110</v>
      </c>
      <c r="I163" s="126">
        <v>110</v>
      </c>
      <c r="J163" s="127" t="s">
        <v>683</v>
      </c>
      <c r="K163" s="128">
        <f t="shared" si="54"/>
        <v>29</v>
      </c>
      <c r="L163" s="129">
        <f t="shared" si="55"/>
        <v>0.35802469135802467</v>
      </c>
      <c r="M163" s="130" t="s">
        <v>600</v>
      </c>
      <c r="N163" s="131">
        <v>42745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47</v>
      </c>
      <c r="B164" s="106">
        <v>42382</v>
      </c>
      <c r="C164" s="106"/>
      <c r="D164" s="107" t="s">
        <v>690</v>
      </c>
      <c r="E164" s="108" t="s">
        <v>601</v>
      </c>
      <c r="F164" s="109">
        <v>417.5</v>
      </c>
      <c r="G164" s="108"/>
      <c r="H164" s="108">
        <v>547</v>
      </c>
      <c r="I164" s="126">
        <v>535</v>
      </c>
      <c r="J164" s="127" t="s">
        <v>683</v>
      </c>
      <c r="K164" s="128">
        <f t="shared" si="54"/>
        <v>129.5</v>
      </c>
      <c r="L164" s="129">
        <f t="shared" si="55"/>
        <v>0.31017964071856285</v>
      </c>
      <c r="M164" s="130" t="s">
        <v>600</v>
      </c>
      <c r="N164" s="131">
        <v>42578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48</v>
      </c>
      <c r="B165" s="106">
        <v>42408</v>
      </c>
      <c r="C165" s="106"/>
      <c r="D165" s="107" t="s">
        <v>691</v>
      </c>
      <c r="E165" s="108" t="s">
        <v>624</v>
      </c>
      <c r="F165" s="109">
        <v>650</v>
      </c>
      <c r="G165" s="108"/>
      <c r="H165" s="108">
        <v>800</v>
      </c>
      <c r="I165" s="126">
        <v>800</v>
      </c>
      <c r="J165" s="127" t="s">
        <v>683</v>
      </c>
      <c r="K165" s="128">
        <f t="shared" si="54"/>
        <v>150</v>
      </c>
      <c r="L165" s="129">
        <f t="shared" si="55"/>
        <v>0.23076923076923078</v>
      </c>
      <c r="M165" s="130" t="s">
        <v>600</v>
      </c>
      <c r="N165" s="131">
        <v>43154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49</v>
      </c>
      <c r="B166" s="106">
        <v>42433</v>
      </c>
      <c r="C166" s="106"/>
      <c r="D166" s="107" t="s">
        <v>197</v>
      </c>
      <c r="E166" s="108" t="s">
        <v>624</v>
      </c>
      <c r="F166" s="109">
        <v>437.5</v>
      </c>
      <c r="G166" s="108"/>
      <c r="H166" s="108">
        <v>504.5</v>
      </c>
      <c r="I166" s="126">
        <v>522</v>
      </c>
      <c r="J166" s="127" t="s">
        <v>692</v>
      </c>
      <c r="K166" s="128">
        <f t="shared" si="54"/>
        <v>67</v>
      </c>
      <c r="L166" s="129">
        <f t="shared" si="55"/>
        <v>0.15314285714285714</v>
      </c>
      <c r="M166" s="130" t="s">
        <v>600</v>
      </c>
      <c r="N166" s="131">
        <v>42480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50</v>
      </c>
      <c r="B167" s="106">
        <v>42438</v>
      </c>
      <c r="C167" s="106"/>
      <c r="D167" s="107" t="s">
        <v>693</v>
      </c>
      <c r="E167" s="108" t="s">
        <v>624</v>
      </c>
      <c r="F167" s="109">
        <v>189.5</v>
      </c>
      <c r="G167" s="108"/>
      <c r="H167" s="108">
        <v>218</v>
      </c>
      <c r="I167" s="126">
        <v>218</v>
      </c>
      <c r="J167" s="127" t="s">
        <v>683</v>
      </c>
      <c r="K167" s="128">
        <f t="shared" si="54"/>
        <v>28.5</v>
      </c>
      <c r="L167" s="129">
        <f t="shared" si="55"/>
        <v>0.15039577836411611</v>
      </c>
      <c r="M167" s="130" t="s">
        <v>600</v>
      </c>
      <c r="N167" s="131">
        <v>43034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4">
        <v>51</v>
      </c>
      <c r="B168" s="115">
        <v>42471</v>
      </c>
      <c r="C168" s="115"/>
      <c r="D168" s="116" t="s">
        <v>694</v>
      </c>
      <c r="E168" s="117" t="s">
        <v>624</v>
      </c>
      <c r="F168" s="118">
        <v>36.5</v>
      </c>
      <c r="G168" s="119"/>
      <c r="H168" s="119">
        <v>15.85</v>
      </c>
      <c r="I168" s="119">
        <v>60</v>
      </c>
      <c r="J168" s="138" t="s">
        <v>695</v>
      </c>
      <c r="K168" s="134">
        <f t="shared" si="54"/>
        <v>-20.65</v>
      </c>
      <c r="L168" s="168">
        <f t="shared" si="55"/>
        <v>-0.5657534246575342</v>
      </c>
      <c r="M168" s="136" t="s">
        <v>664</v>
      </c>
      <c r="N168" s="169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52</v>
      </c>
      <c r="B169" s="106">
        <v>42472</v>
      </c>
      <c r="C169" s="106"/>
      <c r="D169" s="107" t="s">
        <v>696</v>
      </c>
      <c r="E169" s="108" t="s">
        <v>624</v>
      </c>
      <c r="F169" s="109">
        <v>93</v>
      </c>
      <c r="G169" s="108"/>
      <c r="H169" s="108">
        <v>149</v>
      </c>
      <c r="I169" s="126">
        <v>140</v>
      </c>
      <c r="J169" s="141" t="s">
        <v>697</v>
      </c>
      <c r="K169" s="128">
        <f t="shared" si="54"/>
        <v>56</v>
      </c>
      <c r="L169" s="129">
        <f t="shared" si="55"/>
        <v>0.60215053763440862</v>
      </c>
      <c r="M169" s="130" t="s">
        <v>600</v>
      </c>
      <c r="N169" s="131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53</v>
      </c>
      <c r="B170" s="106">
        <v>42472</v>
      </c>
      <c r="C170" s="106"/>
      <c r="D170" s="107" t="s">
        <v>698</v>
      </c>
      <c r="E170" s="108" t="s">
        <v>624</v>
      </c>
      <c r="F170" s="109">
        <v>130</v>
      </c>
      <c r="G170" s="108"/>
      <c r="H170" s="108">
        <v>150</v>
      </c>
      <c r="I170" s="126" t="s">
        <v>699</v>
      </c>
      <c r="J170" s="127" t="s">
        <v>683</v>
      </c>
      <c r="K170" s="128">
        <f t="shared" si="54"/>
        <v>20</v>
      </c>
      <c r="L170" s="129">
        <f t="shared" si="55"/>
        <v>0.15384615384615385</v>
      </c>
      <c r="M170" s="130" t="s">
        <v>600</v>
      </c>
      <c r="N170" s="131">
        <v>42564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54</v>
      </c>
      <c r="B171" s="106">
        <v>42473</v>
      </c>
      <c r="C171" s="106"/>
      <c r="D171" s="107" t="s">
        <v>354</v>
      </c>
      <c r="E171" s="108" t="s">
        <v>624</v>
      </c>
      <c r="F171" s="109">
        <v>196</v>
      </c>
      <c r="G171" s="108"/>
      <c r="H171" s="108">
        <v>299</v>
      </c>
      <c r="I171" s="126">
        <v>299</v>
      </c>
      <c r="J171" s="127" t="s">
        <v>683</v>
      </c>
      <c r="K171" s="128">
        <v>103</v>
      </c>
      <c r="L171" s="129">
        <v>0.52551020408163296</v>
      </c>
      <c r="M171" s="130" t="s">
        <v>600</v>
      </c>
      <c r="N171" s="131">
        <v>42620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55</v>
      </c>
      <c r="B172" s="106">
        <v>42473</v>
      </c>
      <c r="C172" s="106"/>
      <c r="D172" s="107" t="s">
        <v>757</v>
      </c>
      <c r="E172" s="108" t="s">
        <v>624</v>
      </c>
      <c r="F172" s="109">
        <v>88</v>
      </c>
      <c r="G172" s="108"/>
      <c r="H172" s="108">
        <v>103</v>
      </c>
      <c r="I172" s="126">
        <v>103</v>
      </c>
      <c r="J172" s="127" t="s">
        <v>683</v>
      </c>
      <c r="K172" s="128">
        <v>15</v>
      </c>
      <c r="L172" s="129">
        <v>0.170454545454545</v>
      </c>
      <c r="M172" s="130" t="s">
        <v>600</v>
      </c>
      <c r="N172" s="131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56</v>
      </c>
      <c r="B173" s="106">
        <v>42492</v>
      </c>
      <c r="C173" s="106"/>
      <c r="D173" s="107" t="s">
        <v>700</v>
      </c>
      <c r="E173" s="108" t="s">
        <v>624</v>
      </c>
      <c r="F173" s="109">
        <v>127.5</v>
      </c>
      <c r="G173" s="108"/>
      <c r="H173" s="108">
        <v>148</v>
      </c>
      <c r="I173" s="126" t="s">
        <v>701</v>
      </c>
      <c r="J173" s="127" t="s">
        <v>683</v>
      </c>
      <c r="K173" s="128">
        <f>H173-F173</f>
        <v>20.5</v>
      </c>
      <c r="L173" s="129">
        <f>K173/F173</f>
        <v>0.16078431372549021</v>
      </c>
      <c r="M173" s="130" t="s">
        <v>600</v>
      </c>
      <c r="N173" s="131">
        <v>42564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57</v>
      </c>
      <c r="B174" s="106">
        <v>42493</v>
      </c>
      <c r="C174" s="106"/>
      <c r="D174" s="107" t="s">
        <v>702</v>
      </c>
      <c r="E174" s="108" t="s">
        <v>624</v>
      </c>
      <c r="F174" s="109">
        <v>675</v>
      </c>
      <c r="G174" s="108"/>
      <c r="H174" s="108">
        <v>815</v>
      </c>
      <c r="I174" s="126" t="s">
        <v>703</v>
      </c>
      <c r="J174" s="127" t="s">
        <v>683</v>
      </c>
      <c r="K174" s="128">
        <f>H174-F174</f>
        <v>140</v>
      </c>
      <c r="L174" s="129">
        <f>K174/F174</f>
        <v>0.2074074074074074</v>
      </c>
      <c r="M174" s="130" t="s">
        <v>600</v>
      </c>
      <c r="N174" s="131">
        <v>43154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58</v>
      </c>
      <c r="B175" s="110">
        <v>42522</v>
      </c>
      <c r="C175" s="110"/>
      <c r="D175" s="111" t="s">
        <v>758</v>
      </c>
      <c r="E175" s="112" t="s">
        <v>624</v>
      </c>
      <c r="F175" s="113">
        <v>500</v>
      </c>
      <c r="G175" s="113"/>
      <c r="H175" s="114">
        <v>232.5</v>
      </c>
      <c r="I175" s="132" t="s">
        <v>759</v>
      </c>
      <c r="J175" s="133" t="s">
        <v>760</v>
      </c>
      <c r="K175" s="134">
        <f>H175-F175</f>
        <v>-267.5</v>
      </c>
      <c r="L175" s="135">
        <f>K175/F175</f>
        <v>-0.53500000000000003</v>
      </c>
      <c r="M175" s="136" t="s">
        <v>664</v>
      </c>
      <c r="N175" s="137">
        <v>43735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59</v>
      </c>
      <c r="B176" s="106">
        <v>42527</v>
      </c>
      <c r="C176" s="106"/>
      <c r="D176" s="107" t="s">
        <v>704</v>
      </c>
      <c r="E176" s="108" t="s">
        <v>624</v>
      </c>
      <c r="F176" s="109">
        <v>110</v>
      </c>
      <c r="G176" s="108"/>
      <c r="H176" s="108">
        <v>126.5</v>
      </c>
      <c r="I176" s="126">
        <v>125</v>
      </c>
      <c r="J176" s="127" t="s">
        <v>633</v>
      </c>
      <c r="K176" s="128">
        <f>H176-F176</f>
        <v>16.5</v>
      </c>
      <c r="L176" s="129">
        <f>K176/F176</f>
        <v>0.15</v>
      </c>
      <c r="M176" s="130" t="s">
        <v>600</v>
      </c>
      <c r="N176" s="131">
        <v>42552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60</v>
      </c>
      <c r="B177" s="106">
        <v>42538</v>
      </c>
      <c r="C177" s="106"/>
      <c r="D177" s="107" t="s">
        <v>705</v>
      </c>
      <c r="E177" s="108" t="s">
        <v>624</v>
      </c>
      <c r="F177" s="109">
        <v>44</v>
      </c>
      <c r="G177" s="108"/>
      <c r="H177" s="108">
        <v>69.5</v>
      </c>
      <c r="I177" s="126">
        <v>69.5</v>
      </c>
      <c r="J177" s="127" t="s">
        <v>706</v>
      </c>
      <c r="K177" s="128">
        <f>H177-F177</f>
        <v>25.5</v>
      </c>
      <c r="L177" s="129">
        <f>K177/F177</f>
        <v>0.57954545454545459</v>
      </c>
      <c r="M177" s="130" t="s">
        <v>600</v>
      </c>
      <c r="N177" s="131">
        <v>42977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61</v>
      </c>
      <c r="B178" s="106">
        <v>42549</v>
      </c>
      <c r="C178" s="106"/>
      <c r="D178" s="148" t="s">
        <v>761</v>
      </c>
      <c r="E178" s="108" t="s">
        <v>624</v>
      </c>
      <c r="F178" s="109">
        <v>262.5</v>
      </c>
      <c r="G178" s="108"/>
      <c r="H178" s="108">
        <v>340</v>
      </c>
      <c r="I178" s="126">
        <v>333</v>
      </c>
      <c r="J178" s="127" t="s">
        <v>762</v>
      </c>
      <c r="K178" s="128">
        <v>77.5</v>
      </c>
      <c r="L178" s="129">
        <v>0.29523809523809502</v>
      </c>
      <c r="M178" s="130" t="s">
        <v>600</v>
      </c>
      <c r="N178" s="131">
        <v>43017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62</v>
      </c>
      <c r="B179" s="106">
        <v>42549</v>
      </c>
      <c r="C179" s="106"/>
      <c r="D179" s="148" t="s">
        <v>763</v>
      </c>
      <c r="E179" s="108" t="s">
        <v>624</v>
      </c>
      <c r="F179" s="109">
        <v>840</v>
      </c>
      <c r="G179" s="108"/>
      <c r="H179" s="108">
        <v>1230</v>
      </c>
      <c r="I179" s="126">
        <v>1230</v>
      </c>
      <c r="J179" s="127" t="s">
        <v>683</v>
      </c>
      <c r="K179" s="128">
        <v>390</v>
      </c>
      <c r="L179" s="129">
        <v>0.46428571428571402</v>
      </c>
      <c r="M179" s="130" t="s">
        <v>600</v>
      </c>
      <c r="N179" s="131">
        <v>42649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5">
        <v>63</v>
      </c>
      <c r="B180" s="143">
        <v>42556</v>
      </c>
      <c r="C180" s="143"/>
      <c r="D180" s="144" t="s">
        <v>707</v>
      </c>
      <c r="E180" s="145" t="s">
        <v>624</v>
      </c>
      <c r="F180" s="146">
        <v>395</v>
      </c>
      <c r="G180" s="147"/>
      <c r="H180" s="147">
        <f>(468.5+342.5)/2</f>
        <v>405.5</v>
      </c>
      <c r="I180" s="147">
        <v>510</v>
      </c>
      <c r="J180" s="170" t="s">
        <v>708</v>
      </c>
      <c r="K180" s="171">
        <f t="shared" ref="K180:K186" si="56">H180-F180</f>
        <v>10.5</v>
      </c>
      <c r="L180" s="172">
        <f t="shared" ref="L180:L186" si="57">K180/F180</f>
        <v>2.6582278481012658E-2</v>
      </c>
      <c r="M180" s="173" t="s">
        <v>709</v>
      </c>
      <c r="N180" s="174">
        <v>43606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64</v>
      </c>
      <c r="B181" s="110">
        <v>42584</v>
      </c>
      <c r="C181" s="110"/>
      <c r="D181" s="111" t="s">
        <v>710</v>
      </c>
      <c r="E181" s="112" t="s">
        <v>601</v>
      </c>
      <c r="F181" s="113">
        <f>169.5-12.8</f>
        <v>156.69999999999999</v>
      </c>
      <c r="G181" s="113"/>
      <c r="H181" s="114">
        <v>77</v>
      </c>
      <c r="I181" s="132" t="s">
        <v>711</v>
      </c>
      <c r="J181" s="384" t="s">
        <v>3402</v>
      </c>
      <c r="K181" s="134">
        <f t="shared" si="56"/>
        <v>-79.699999999999989</v>
      </c>
      <c r="L181" s="135">
        <f t="shared" si="57"/>
        <v>-0.50861518825781749</v>
      </c>
      <c r="M181" s="136" t="s">
        <v>664</v>
      </c>
      <c r="N181" s="137">
        <v>43522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65</v>
      </c>
      <c r="B182" s="110">
        <v>42586</v>
      </c>
      <c r="C182" s="110"/>
      <c r="D182" s="111" t="s">
        <v>712</v>
      </c>
      <c r="E182" s="112" t="s">
        <v>624</v>
      </c>
      <c r="F182" s="113">
        <v>400</v>
      </c>
      <c r="G182" s="113"/>
      <c r="H182" s="114">
        <v>305</v>
      </c>
      <c r="I182" s="132">
        <v>475</v>
      </c>
      <c r="J182" s="133" t="s">
        <v>713</v>
      </c>
      <c r="K182" s="134">
        <f t="shared" si="56"/>
        <v>-95</v>
      </c>
      <c r="L182" s="135">
        <f t="shared" si="57"/>
        <v>-0.23749999999999999</v>
      </c>
      <c r="M182" s="136" t="s">
        <v>664</v>
      </c>
      <c r="N182" s="137">
        <v>43606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66</v>
      </c>
      <c r="B183" s="106">
        <v>42593</v>
      </c>
      <c r="C183" s="106"/>
      <c r="D183" s="107" t="s">
        <v>714</v>
      </c>
      <c r="E183" s="108" t="s">
        <v>624</v>
      </c>
      <c r="F183" s="109">
        <v>86.5</v>
      </c>
      <c r="G183" s="108"/>
      <c r="H183" s="108">
        <v>130</v>
      </c>
      <c r="I183" s="126">
        <v>130</v>
      </c>
      <c r="J183" s="141" t="s">
        <v>715</v>
      </c>
      <c r="K183" s="128">
        <f t="shared" si="56"/>
        <v>43.5</v>
      </c>
      <c r="L183" s="129">
        <f t="shared" si="57"/>
        <v>0.50289017341040465</v>
      </c>
      <c r="M183" s="130" t="s">
        <v>600</v>
      </c>
      <c r="N183" s="131">
        <v>43091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67</v>
      </c>
      <c r="B184" s="110">
        <v>42600</v>
      </c>
      <c r="C184" s="110"/>
      <c r="D184" s="111" t="s">
        <v>381</v>
      </c>
      <c r="E184" s="112" t="s">
        <v>624</v>
      </c>
      <c r="F184" s="113">
        <v>133.5</v>
      </c>
      <c r="G184" s="113"/>
      <c r="H184" s="114">
        <v>126.5</v>
      </c>
      <c r="I184" s="132">
        <v>178</v>
      </c>
      <c r="J184" s="133" t="s">
        <v>716</v>
      </c>
      <c r="K184" s="134">
        <f t="shared" si="56"/>
        <v>-7</v>
      </c>
      <c r="L184" s="135">
        <f t="shared" si="57"/>
        <v>-5.2434456928838954E-2</v>
      </c>
      <c r="M184" s="136" t="s">
        <v>664</v>
      </c>
      <c r="N184" s="137">
        <v>42615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68</v>
      </c>
      <c r="B185" s="106">
        <v>42613</v>
      </c>
      <c r="C185" s="106"/>
      <c r="D185" s="107" t="s">
        <v>717</v>
      </c>
      <c r="E185" s="108" t="s">
        <v>624</v>
      </c>
      <c r="F185" s="109">
        <v>560</v>
      </c>
      <c r="G185" s="108"/>
      <c r="H185" s="108">
        <v>725</v>
      </c>
      <c r="I185" s="126">
        <v>725</v>
      </c>
      <c r="J185" s="127" t="s">
        <v>626</v>
      </c>
      <c r="K185" s="128">
        <f t="shared" si="56"/>
        <v>165</v>
      </c>
      <c r="L185" s="129">
        <f t="shared" si="57"/>
        <v>0.29464285714285715</v>
      </c>
      <c r="M185" s="130" t="s">
        <v>600</v>
      </c>
      <c r="N185" s="131">
        <v>42456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69</v>
      </c>
      <c r="B186" s="106">
        <v>42614</v>
      </c>
      <c r="C186" s="106"/>
      <c r="D186" s="107" t="s">
        <v>718</v>
      </c>
      <c r="E186" s="108" t="s">
        <v>624</v>
      </c>
      <c r="F186" s="109">
        <v>160.5</v>
      </c>
      <c r="G186" s="108"/>
      <c r="H186" s="108">
        <v>210</v>
      </c>
      <c r="I186" s="126">
        <v>210</v>
      </c>
      <c r="J186" s="127" t="s">
        <v>626</v>
      </c>
      <c r="K186" s="128">
        <f t="shared" si="56"/>
        <v>49.5</v>
      </c>
      <c r="L186" s="129">
        <f t="shared" si="57"/>
        <v>0.30841121495327101</v>
      </c>
      <c r="M186" s="130" t="s">
        <v>600</v>
      </c>
      <c r="N186" s="131">
        <v>42871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70</v>
      </c>
      <c r="B187" s="106">
        <v>42646</v>
      </c>
      <c r="C187" s="106"/>
      <c r="D187" s="148" t="s">
        <v>405</v>
      </c>
      <c r="E187" s="108" t="s">
        <v>624</v>
      </c>
      <c r="F187" s="109">
        <v>430</v>
      </c>
      <c r="G187" s="108"/>
      <c r="H187" s="108">
        <v>596</v>
      </c>
      <c r="I187" s="126">
        <v>575</v>
      </c>
      <c r="J187" s="127" t="s">
        <v>764</v>
      </c>
      <c r="K187" s="128">
        <v>166</v>
      </c>
      <c r="L187" s="129">
        <v>0.38604651162790699</v>
      </c>
      <c r="M187" s="130" t="s">
        <v>600</v>
      </c>
      <c r="N187" s="131">
        <v>42769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71</v>
      </c>
      <c r="B188" s="106">
        <v>42657</v>
      </c>
      <c r="C188" s="106"/>
      <c r="D188" s="107" t="s">
        <v>719</v>
      </c>
      <c r="E188" s="108" t="s">
        <v>624</v>
      </c>
      <c r="F188" s="109">
        <v>280</v>
      </c>
      <c r="G188" s="108"/>
      <c r="H188" s="108">
        <v>345</v>
      </c>
      <c r="I188" s="126">
        <v>345</v>
      </c>
      <c r="J188" s="127" t="s">
        <v>626</v>
      </c>
      <c r="K188" s="128">
        <f t="shared" ref="K188:K193" si="58">H188-F188</f>
        <v>65</v>
      </c>
      <c r="L188" s="129">
        <f>K188/F188</f>
        <v>0.23214285714285715</v>
      </c>
      <c r="M188" s="130" t="s">
        <v>600</v>
      </c>
      <c r="N188" s="131">
        <v>42814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72</v>
      </c>
      <c r="B189" s="106">
        <v>42657</v>
      </c>
      <c r="C189" s="106"/>
      <c r="D189" s="107" t="s">
        <v>720</v>
      </c>
      <c r="E189" s="108" t="s">
        <v>624</v>
      </c>
      <c r="F189" s="109">
        <v>245</v>
      </c>
      <c r="G189" s="108"/>
      <c r="H189" s="108">
        <v>325.5</v>
      </c>
      <c r="I189" s="126">
        <v>330</v>
      </c>
      <c r="J189" s="127" t="s">
        <v>721</v>
      </c>
      <c r="K189" s="128">
        <f t="shared" si="58"/>
        <v>80.5</v>
      </c>
      <c r="L189" s="129">
        <f>K189/F189</f>
        <v>0.32857142857142857</v>
      </c>
      <c r="M189" s="130" t="s">
        <v>600</v>
      </c>
      <c r="N189" s="131">
        <v>42769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73</v>
      </c>
      <c r="B190" s="106">
        <v>42660</v>
      </c>
      <c r="C190" s="106"/>
      <c r="D190" s="107" t="s">
        <v>349</v>
      </c>
      <c r="E190" s="108" t="s">
        <v>624</v>
      </c>
      <c r="F190" s="109">
        <v>125</v>
      </c>
      <c r="G190" s="108"/>
      <c r="H190" s="108">
        <v>160</v>
      </c>
      <c r="I190" s="126">
        <v>160</v>
      </c>
      <c r="J190" s="127" t="s">
        <v>683</v>
      </c>
      <c r="K190" s="128">
        <f t="shared" si="58"/>
        <v>35</v>
      </c>
      <c r="L190" s="129">
        <v>0.28000000000000003</v>
      </c>
      <c r="M190" s="130" t="s">
        <v>600</v>
      </c>
      <c r="N190" s="131">
        <v>42803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74</v>
      </c>
      <c r="B191" s="106">
        <v>42660</v>
      </c>
      <c r="C191" s="106"/>
      <c r="D191" s="107" t="s">
        <v>483</v>
      </c>
      <c r="E191" s="108" t="s">
        <v>624</v>
      </c>
      <c r="F191" s="109">
        <v>114</v>
      </c>
      <c r="G191" s="108"/>
      <c r="H191" s="108">
        <v>145</v>
      </c>
      <c r="I191" s="126">
        <v>145</v>
      </c>
      <c r="J191" s="127" t="s">
        <v>683</v>
      </c>
      <c r="K191" s="128">
        <f t="shared" si="58"/>
        <v>31</v>
      </c>
      <c r="L191" s="129">
        <f>K191/F191</f>
        <v>0.27192982456140352</v>
      </c>
      <c r="M191" s="130" t="s">
        <v>600</v>
      </c>
      <c r="N191" s="131">
        <v>42859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75</v>
      </c>
      <c r="B192" s="106">
        <v>42660</v>
      </c>
      <c r="C192" s="106"/>
      <c r="D192" s="107" t="s">
        <v>722</v>
      </c>
      <c r="E192" s="108" t="s">
        <v>624</v>
      </c>
      <c r="F192" s="109">
        <v>212</v>
      </c>
      <c r="G192" s="108"/>
      <c r="H192" s="108">
        <v>280</v>
      </c>
      <c r="I192" s="126">
        <v>276</v>
      </c>
      <c r="J192" s="127" t="s">
        <v>723</v>
      </c>
      <c r="K192" s="128">
        <f t="shared" si="58"/>
        <v>68</v>
      </c>
      <c r="L192" s="129">
        <f>K192/F192</f>
        <v>0.32075471698113206</v>
      </c>
      <c r="M192" s="130" t="s">
        <v>600</v>
      </c>
      <c r="N192" s="131">
        <v>42858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76</v>
      </c>
      <c r="B193" s="106">
        <v>42678</v>
      </c>
      <c r="C193" s="106"/>
      <c r="D193" s="107" t="s">
        <v>151</v>
      </c>
      <c r="E193" s="108" t="s">
        <v>624</v>
      </c>
      <c r="F193" s="109">
        <v>155</v>
      </c>
      <c r="G193" s="108"/>
      <c r="H193" s="108">
        <v>210</v>
      </c>
      <c r="I193" s="126">
        <v>210</v>
      </c>
      <c r="J193" s="127" t="s">
        <v>724</v>
      </c>
      <c r="K193" s="128">
        <f t="shared" si="58"/>
        <v>55</v>
      </c>
      <c r="L193" s="129">
        <f>K193/F193</f>
        <v>0.35483870967741937</v>
      </c>
      <c r="M193" s="130" t="s">
        <v>600</v>
      </c>
      <c r="N193" s="131">
        <v>42944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77</v>
      </c>
      <c r="B194" s="110">
        <v>42710</v>
      </c>
      <c r="C194" s="110"/>
      <c r="D194" s="111" t="s">
        <v>765</v>
      </c>
      <c r="E194" s="112" t="s">
        <v>624</v>
      </c>
      <c r="F194" s="113">
        <v>150.5</v>
      </c>
      <c r="G194" s="113"/>
      <c r="H194" s="114">
        <v>72.5</v>
      </c>
      <c r="I194" s="132">
        <v>174</v>
      </c>
      <c r="J194" s="133" t="s">
        <v>766</v>
      </c>
      <c r="K194" s="134">
        <v>-78</v>
      </c>
      <c r="L194" s="135">
        <v>-0.51827242524916906</v>
      </c>
      <c r="M194" s="136" t="s">
        <v>664</v>
      </c>
      <c r="N194" s="137">
        <v>43333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78</v>
      </c>
      <c r="B195" s="106">
        <v>42712</v>
      </c>
      <c r="C195" s="106"/>
      <c r="D195" s="107" t="s">
        <v>125</v>
      </c>
      <c r="E195" s="108" t="s">
        <v>624</v>
      </c>
      <c r="F195" s="109">
        <v>380</v>
      </c>
      <c r="G195" s="108"/>
      <c r="H195" s="108">
        <v>478</v>
      </c>
      <c r="I195" s="126">
        <v>468</v>
      </c>
      <c r="J195" s="127" t="s">
        <v>683</v>
      </c>
      <c r="K195" s="128">
        <f>H195-F195</f>
        <v>98</v>
      </c>
      <c r="L195" s="129">
        <f>K195/F195</f>
        <v>0.25789473684210529</v>
      </c>
      <c r="M195" s="130" t="s">
        <v>600</v>
      </c>
      <c r="N195" s="131">
        <v>43025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79</v>
      </c>
      <c r="B196" s="106">
        <v>42734</v>
      </c>
      <c r="C196" s="106"/>
      <c r="D196" s="107" t="s">
        <v>248</v>
      </c>
      <c r="E196" s="108" t="s">
        <v>624</v>
      </c>
      <c r="F196" s="109">
        <v>305</v>
      </c>
      <c r="G196" s="108"/>
      <c r="H196" s="108">
        <v>375</v>
      </c>
      <c r="I196" s="126">
        <v>375</v>
      </c>
      <c r="J196" s="127" t="s">
        <v>683</v>
      </c>
      <c r="K196" s="128">
        <f>H196-F196</f>
        <v>70</v>
      </c>
      <c r="L196" s="129">
        <f>K196/F196</f>
        <v>0.22950819672131148</v>
      </c>
      <c r="M196" s="130" t="s">
        <v>600</v>
      </c>
      <c r="N196" s="131">
        <v>42768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80</v>
      </c>
      <c r="B197" s="106">
        <v>42739</v>
      </c>
      <c r="C197" s="106"/>
      <c r="D197" s="107" t="s">
        <v>351</v>
      </c>
      <c r="E197" s="108" t="s">
        <v>624</v>
      </c>
      <c r="F197" s="109">
        <v>99.5</v>
      </c>
      <c r="G197" s="108"/>
      <c r="H197" s="108">
        <v>158</v>
      </c>
      <c r="I197" s="126">
        <v>158</v>
      </c>
      <c r="J197" s="127" t="s">
        <v>683</v>
      </c>
      <c r="K197" s="128">
        <f>H197-F197</f>
        <v>58.5</v>
      </c>
      <c r="L197" s="129">
        <f>K197/F197</f>
        <v>0.5879396984924623</v>
      </c>
      <c r="M197" s="130" t="s">
        <v>600</v>
      </c>
      <c r="N197" s="131">
        <v>42898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81</v>
      </c>
      <c r="B198" s="106">
        <v>42739</v>
      </c>
      <c r="C198" s="106"/>
      <c r="D198" s="107" t="s">
        <v>351</v>
      </c>
      <c r="E198" s="108" t="s">
        <v>624</v>
      </c>
      <c r="F198" s="109">
        <v>99.5</v>
      </c>
      <c r="G198" s="108"/>
      <c r="H198" s="108">
        <v>158</v>
      </c>
      <c r="I198" s="126">
        <v>158</v>
      </c>
      <c r="J198" s="127" t="s">
        <v>683</v>
      </c>
      <c r="K198" s="128">
        <v>58.5</v>
      </c>
      <c r="L198" s="129">
        <v>0.58793969849246197</v>
      </c>
      <c r="M198" s="130" t="s">
        <v>600</v>
      </c>
      <c r="N198" s="131">
        <v>42898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82</v>
      </c>
      <c r="B199" s="106">
        <v>42786</v>
      </c>
      <c r="C199" s="106"/>
      <c r="D199" s="107" t="s">
        <v>169</v>
      </c>
      <c r="E199" s="108" t="s">
        <v>624</v>
      </c>
      <c r="F199" s="109">
        <v>140.5</v>
      </c>
      <c r="G199" s="108"/>
      <c r="H199" s="108">
        <v>220</v>
      </c>
      <c r="I199" s="126">
        <v>220</v>
      </c>
      <c r="J199" s="127" t="s">
        <v>683</v>
      </c>
      <c r="K199" s="128">
        <f>H199-F199</f>
        <v>79.5</v>
      </c>
      <c r="L199" s="129">
        <f>K199/F199</f>
        <v>0.5658362989323843</v>
      </c>
      <c r="M199" s="130" t="s">
        <v>600</v>
      </c>
      <c r="N199" s="131">
        <v>42864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83</v>
      </c>
      <c r="B200" s="106">
        <v>42786</v>
      </c>
      <c r="C200" s="106"/>
      <c r="D200" s="107" t="s">
        <v>767</v>
      </c>
      <c r="E200" s="108" t="s">
        <v>624</v>
      </c>
      <c r="F200" s="109">
        <v>202.5</v>
      </c>
      <c r="G200" s="108"/>
      <c r="H200" s="108">
        <v>234</v>
      </c>
      <c r="I200" s="126">
        <v>234</v>
      </c>
      <c r="J200" s="127" t="s">
        <v>683</v>
      </c>
      <c r="K200" s="128">
        <v>31.5</v>
      </c>
      <c r="L200" s="129">
        <v>0.155555555555556</v>
      </c>
      <c r="M200" s="130" t="s">
        <v>600</v>
      </c>
      <c r="N200" s="131">
        <v>42836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84</v>
      </c>
      <c r="B201" s="106">
        <v>42818</v>
      </c>
      <c r="C201" s="106"/>
      <c r="D201" s="107" t="s">
        <v>557</v>
      </c>
      <c r="E201" s="108" t="s">
        <v>624</v>
      </c>
      <c r="F201" s="109">
        <v>300.5</v>
      </c>
      <c r="G201" s="108"/>
      <c r="H201" s="108">
        <v>417.5</v>
      </c>
      <c r="I201" s="126">
        <v>420</v>
      </c>
      <c r="J201" s="127" t="s">
        <v>725</v>
      </c>
      <c r="K201" s="128">
        <f>H201-F201</f>
        <v>117</v>
      </c>
      <c r="L201" s="129">
        <f>K201/F201</f>
        <v>0.38935108153078202</v>
      </c>
      <c r="M201" s="130" t="s">
        <v>600</v>
      </c>
      <c r="N201" s="131">
        <v>43070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85</v>
      </c>
      <c r="B202" s="106">
        <v>42818</v>
      </c>
      <c r="C202" s="106"/>
      <c r="D202" s="107" t="s">
        <v>763</v>
      </c>
      <c r="E202" s="108" t="s">
        <v>624</v>
      </c>
      <c r="F202" s="109">
        <v>850</v>
      </c>
      <c r="G202" s="108"/>
      <c r="H202" s="108">
        <v>1042.5</v>
      </c>
      <c r="I202" s="126">
        <v>1023</v>
      </c>
      <c r="J202" s="127" t="s">
        <v>768</v>
      </c>
      <c r="K202" s="128">
        <v>192.5</v>
      </c>
      <c r="L202" s="129">
        <v>0.22647058823529401</v>
      </c>
      <c r="M202" s="130" t="s">
        <v>600</v>
      </c>
      <c r="N202" s="131">
        <v>42830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86</v>
      </c>
      <c r="B203" s="106">
        <v>42830</v>
      </c>
      <c r="C203" s="106"/>
      <c r="D203" s="107" t="s">
        <v>501</v>
      </c>
      <c r="E203" s="108" t="s">
        <v>624</v>
      </c>
      <c r="F203" s="109">
        <v>785</v>
      </c>
      <c r="G203" s="108"/>
      <c r="H203" s="108">
        <v>930</v>
      </c>
      <c r="I203" s="126">
        <v>920</v>
      </c>
      <c r="J203" s="127" t="s">
        <v>726</v>
      </c>
      <c r="K203" s="128">
        <f>H203-F203</f>
        <v>145</v>
      </c>
      <c r="L203" s="129">
        <f>K203/F203</f>
        <v>0.18471337579617833</v>
      </c>
      <c r="M203" s="130" t="s">
        <v>600</v>
      </c>
      <c r="N203" s="131">
        <v>42976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87</v>
      </c>
      <c r="B204" s="110">
        <v>42831</v>
      </c>
      <c r="C204" s="110"/>
      <c r="D204" s="111" t="s">
        <v>769</v>
      </c>
      <c r="E204" s="112" t="s">
        <v>624</v>
      </c>
      <c r="F204" s="113">
        <v>40</v>
      </c>
      <c r="G204" s="113"/>
      <c r="H204" s="114">
        <v>13.1</v>
      </c>
      <c r="I204" s="132">
        <v>60</v>
      </c>
      <c r="J204" s="138" t="s">
        <v>770</v>
      </c>
      <c r="K204" s="134">
        <v>-26.9</v>
      </c>
      <c r="L204" s="135">
        <v>-0.67249999999999999</v>
      </c>
      <c r="M204" s="136" t="s">
        <v>664</v>
      </c>
      <c r="N204" s="137">
        <v>43138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88</v>
      </c>
      <c r="B205" s="106">
        <v>42837</v>
      </c>
      <c r="C205" s="106"/>
      <c r="D205" s="107" t="s">
        <v>88</v>
      </c>
      <c r="E205" s="108" t="s">
        <v>624</v>
      </c>
      <c r="F205" s="109">
        <v>289.5</v>
      </c>
      <c r="G205" s="108"/>
      <c r="H205" s="108">
        <v>354</v>
      </c>
      <c r="I205" s="126">
        <v>360</v>
      </c>
      <c r="J205" s="127" t="s">
        <v>727</v>
      </c>
      <c r="K205" s="128">
        <f t="shared" ref="K205:K213" si="59">H205-F205</f>
        <v>64.5</v>
      </c>
      <c r="L205" s="129">
        <f t="shared" ref="L205:L213" si="60">K205/F205</f>
        <v>0.22279792746113988</v>
      </c>
      <c r="M205" s="130" t="s">
        <v>600</v>
      </c>
      <c r="N205" s="131">
        <v>43040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89</v>
      </c>
      <c r="B206" s="106">
        <v>42845</v>
      </c>
      <c r="C206" s="106"/>
      <c r="D206" s="107" t="s">
        <v>438</v>
      </c>
      <c r="E206" s="108" t="s">
        <v>624</v>
      </c>
      <c r="F206" s="109">
        <v>700</v>
      </c>
      <c r="G206" s="108"/>
      <c r="H206" s="108">
        <v>840</v>
      </c>
      <c r="I206" s="126">
        <v>840</v>
      </c>
      <c r="J206" s="127" t="s">
        <v>728</v>
      </c>
      <c r="K206" s="128">
        <f t="shared" si="59"/>
        <v>140</v>
      </c>
      <c r="L206" s="129">
        <f t="shared" si="60"/>
        <v>0.2</v>
      </c>
      <c r="M206" s="130" t="s">
        <v>600</v>
      </c>
      <c r="N206" s="131">
        <v>42893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90</v>
      </c>
      <c r="B207" s="106">
        <v>42887</v>
      </c>
      <c r="C207" s="106"/>
      <c r="D207" s="148" t="s">
        <v>363</v>
      </c>
      <c r="E207" s="108" t="s">
        <v>624</v>
      </c>
      <c r="F207" s="109">
        <v>130</v>
      </c>
      <c r="G207" s="108"/>
      <c r="H207" s="108">
        <v>144.25</v>
      </c>
      <c r="I207" s="126">
        <v>170</v>
      </c>
      <c r="J207" s="127" t="s">
        <v>729</v>
      </c>
      <c r="K207" s="128">
        <f t="shared" si="59"/>
        <v>14.25</v>
      </c>
      <c r="L207" s="129">
        <f t="shared" si="60"/>
        <v>0.10961538461538461</v>
      </c>
      <c r="M207" s="130" t="s">
        <v>600</v>
      </c>
      <c r="N207" s="131">
        <v>43675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91</v>
      </c>
      <c r="B208" s="106">
        <v>42901</v>
      </c>
      <c r="C208" s="106"/>
      <c r="D208" s="148" t="s">
        <v>730</v>
      </c>
      <c r="E208" s="108" t="s">
        <v>624</v>
      </c>
      <c r="F208" s="109">
        <v>214.5</v>
      </c>
      <c r="G208" s="108"/>
      <c r="H208" s="108">
        <v>262</v>
      </c>
      <c r="I208" s="126">
        <v>262</v>
      </c>
      <c r="J208" s="127" t="s">
        <v>731</v>
      </c>
      <c r="K208" s="128">
        <f t="shared" si="59"/>
        <v>47.5</v>
      </c>
      <c r="L208" s="129">
        <f t="shared" si="60"/>
        <v>0.22144522144522144</v>
      </c>
      <c r="M208" s="130" t="s">
        <v>600</v>
      </c>
      <c r="N208" s="131">
        <v>42977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92</v>
      </c>
      <c r="B209" s="154">
        <v>42933</v>
      </c>
      <c r="C209" s="154"/>
      <c r="D209" s="155" t="s">
        <v>732</v>
      </c>
      <c r="E209" s="156" t="s">
        <v>624</v>
      </c>
      <c r="F209" s="157">
        <v>370</v>
      </c>
      <c r="G209" s="156"/>
      <c r="H209" s="156">
        <v>447.5</v>
      </c>
      <c r="I209" s="178">
        <v>450</v>
      </c>
      <c r="J209" s="231" t="s">
        <v>683</v>
      </c>
      <c r="K209" s="128">
        <f t="shared" si="59"/>
        <v>77.5</v>
      </c>
      <c r="L209" s="180">
        <f t="shared" si="60"/>
        <v>0.20945945945945946</v>
      </c>
      <c r="M209" s="181" t="s">
        <v>600</v>
      </c>
      <c r="N209" s="182">
        <v>43035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93</v>
      </c>
      <c r="B210" s="154">
        <v>42943</v>
      </c>
      <c r="C210" s="154"/>
      <c r="D210" s="155" t="s">
        <v>167</v>
      </c>
      <c r="E210" s="156" t="s">
        <v>624</v>
      </c>
      <c r="F210" s="157">
        <v>657.5</v>
      </c>
      <c r="G210" s="156"/>
      <c r="H210" s="156">
        <v>825</v>
      </c>
      <c r="I210" s="178">
        <v>820</v>
      </c>
      <c r="J210" s="231" t="s">
        <v>683</v>
      </c>
      <c r="K210" s="128">
        <f t="shared" si="59"/>
        <v>167.5</v>
      </c>
      <c r="L210" s="180">
        <f t="shared" si="60"/>
        <v>0.25475285171102663</v>
      </c>
      <c r="M210" s="181" t="s">
        <v>600</v>
      </c>
      <c r="N210" s="182">
        <v>43090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94</v>
      </c>
      <c r="B211" s="106">
        <v>42964</v>
      </c>
      <c r="C211" s="106"/>
      <c r="D211" s="107" t="s">
        <v>368</v>
      </c>
      <c r="E211" s="108" t="s">
        <v>624</v>
      </c>
      <c r="F211" s="109">
        <v>605</v>
      </c>
      <c r="G211" s="108"/>
      <c r="H211" s="108">
        <v>750</v>
      </c>
      <c r="I211" s="126">
        <v>750</v>
      </c>
      <c r="J211" s="127" t="s">
        <v>726</v>
      </c>
      <c r="K211" s="128">
        <f t="shared" si="59"/>
        <v>145</v>
      </c>
      <c r="L211" s="129">
        <f t="shared" si="60"/>
        <v>0.23966942148760331</v>
      </c>
      <c r="M211" s="130" t="s">
        <v>600</v>
      </c>
      <c r="N211" s="131">
        <v>43027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6">
        <v>95</v>
      </c>
      <c r="B212" s="149">
        <v>42979</v>
      </c>
      <c r="C212" s="149"/>
      <c r="D212" s="150" t="s">
        <v>509</v>
      </c>
      <c r="E212" s="151" t="s">
        <v>624</v>
      </c>
      <c r="F212" s="152">
        <v>255</v>
      </c>
      <c r="G212" s="153"/>
      <c r="H212" s="153">
        <v>217.25</v>
      </c>
      <c r="I212" s="153">
        <v>320</v>
      </c>
      <c r="J212" s="175" t="s">
        <v>733</v>
      </c>
      <c r="K212" s="134">
        <f t="shared" si="59"/>
        <v>-37.75</v>
      </c>
      <c r="L212" s="176">
        <f t="shared" si="60"/>
        <v>-0.14803921568627451</v>
      </c>
      <c r="M212" s="136" t="s">
        <v>664</v>
      </c>
      <c r="N212" s="177">
        <v>43661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96</v>
      </c>
      <c r="B213" s="106">
        <v>42997</v>
      </c>
      <c r="C213" s="106"/>
      <c r="D213" s="107" t="s">
        <v>734</v>
      </c>
      <c r="E213" s="108" t="s">
        <v>624</v>
      </c>
      <c r="F213" s="109">
        <v>215</v>
      </c>
      <c r="G213" s="108"/>
      <c r="H213" s="108">
        <v>258</v>
      </c>
      <c r="I213" s="126">
        <v>258</v>
      </c>
      <c r="J213" s="127" t="s">
        <v>683</v>
      </c>
      <c r="K213" s="128">
        <f t="shared" si="59"/>
        <v>43</v>
      </c>
      <c r="L213" s="129">
        <f t="shared" si="60"/>
        <v>0.2</v>
      </c>
      <c r="M213" s="130" t="s">
        <v>600</v>
      </c>
      <c r="N213" s="131">
        <v>43040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97</v>
      </c>
      <c r="B214" s="106">
        <v>42997</v>
      </c>
      <c r="C214" s="106"/>
      <c r="D214" s="107" t="s">
        <v>734</v>
      </c>
      <c r="E214" s="108" t="s">
        <v>624</v>
      </c>
      <c r="F214" s="109">
        <v>215</v>
      </c>
      <c r="G214" s="108"/>
      <c r="H214" s="108">
        <v>258</v>
      </c>
      <c r="I214" s="126">
        <v>258</v>
      </c>
      <c r="J214" s="231" t="s">
        <v>683</v>
      </c>
      <c r="K214" s="128">
        <v>43</v>
      </c>
      <c r="L214" s="129">
        <v>0.2</v>
      </c>
      <c r="M214" s="130" t="s">
        <v>600</v>
      </c>
      <c r="N214" s="131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98</v>
      </c>
      <c r="B215" s="207">
        <v>42998</v>
      </c>
      <c r="C215" s="207"/>
      <c r="D215" s="375" t="s">
        <v>2980</v>
      </c>
      <c r="E215" s="208" t="s">
        <v>624</v>
      </c>
      <c r="F215" s="209">
        <v>75</v>
      </c>
      <c r="G215" s="208"/>
      <c r="H215" s="208">
        <v>90</v>
      </c>
      <c r="I215" s="232">
        <v>90</v>
      </c>
      <c r="J215" s="127" t="s">
        <v>735</v>
      </c>
      <c r="K215" s="128">
        <f t="shared" ref="K215:K220" si="61">H215-F215</f>
        <v>15</v>
      </c>
      <c r="L215" s="129">
        <f t="shared" ref="L215:L220" si="62">K215/F215</f>
        <v>0.2</v>
      </c>
      <c r="M215" s="130" t="s">
        <v>600</v>
      </c>
      <c r="N215" s="131">
        <v>43019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99</v>
      </c>
      <c r="B216" s="154">
        <v>43011</v>
      </c>
      <c r="C216" s="154"/>
      <c r="D216" s="155" t="s">
        <v>736</v>
      </c>
      <c r="E216" s="156" t="s">
        <v>624</v>
      </c>
      <c r="F216" s="157">
        <v>315</v>
      </c>
      <c r="G216" s="156"/>
      <c r="H216" s="156">
        <v>392</v>
      </c>
      <c r="I216" s="178">
        <v>384</v>
      </c>
      <c r="J216" s="231" t="s">
        <v>737</v>
      </c>
      <c r="K216" s="128">
        <f t="shared" si="61"/>
        <v>77</v>
      </c>
      <c r="L216" s="180">
        <f t="shared" si="62"/>
        <v>0.24444444444444444</v>
      </c>
      <c r="M216" s="181" t="s">
        <v>600</v>
      </c>
      <c r="N216" s="182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100</v>
      </c>
      <c r="B217" s="154">
        <v>43013</v>
      </c>
      <c r="C217" s="154"/>
      <c r="D217" s="155" t="s">
        <v>738</v>
      </c>
      <c r="E217" s="156" t="s">
        <v>624</v>
      </c>
      <c r="F217" s="157">
        <v>145</v>
      </c>
      <c r="G217" s="156"/>
      <c r="H217" s="156">
        <v>179</v>
      </c>
      <c r="I217" s="178">
        <v>180</v>
      </c>
      <c r="J217" s="231" t="s">
        <v>614</v>
      </c>
      <c r="K217" s="128">
        <f t="shared" si="61"/>
        <v>34</v>
      </c>
      <c r="L217" s="180">
        <f t="shared" si="62"/>
        <v>0.23448275862068965</v>
      </c>
      <c r="M217" s="181" t="s">
        <v>600</v>
      </c>
      <c r="N217" s="182">
        <v>43025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101</v>
      </c>
      <c r="B218" s="154">
        <v>43014</v>
      </c>
      <c r="C218" s="154"/>
      <c r="D218" s="155" t="s">
        <v>339</v>
      </c>
      <c r="E218" s="156" t="s">
        <v>624</v>
      </c>
      <c r="F218" s="157">
        <v>256</v>
      </c>
      <c r="G218" s="156"/>
      <c r="H218" s="156">
        <v>323</v>
      </c>
      <c r="I218" s="178">
        <v>320</v>
      </c>
      <c r="J218" s="231" t="s">
        <v>683</v>
      </c>
      <c r="K218" s="128">
        <f t="shared" si="61"/>
        <v>67</v>
      </c>
      <c r="L218" s="180">
        <f t="shared" si="62"/>
        <v>0.26171875</v>
      </c>
      <c r="M218" s="181" t="s">
        <v>600</v>
      </c>
      <c r="N218" s="182">
        <v>43067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102</v>
      </c>
      <c r="B219" s="154">
        <v>43017</v>
      </c>
      <c r="C219" s="154"/>
      <c r="D219" s="155" t="s">
        <v>360</v>
      </c>
      <c r="E219" s="156" t="s">
        <v>624</v>
      </c>
      <c r="F219" s="157">
        <v>137.5</v>
      </c>
      <c r="G219" s="156"/>
      <c r="H219" s="156">
        <v>184</v>
      </c>
      <c r="I219" s="178">
        <v>183</v>
      </c>
      <c r="J219" s="179" t="s">
        <v>739</v>
      </c>
      <c r="K219" s="128">
        <f t="shared" si="61"/>
        <v>46.5</v>
      </c>
      <c r="L219" s="180">
        <f t="shared" si="62"/>
        <v>0.33818181818181819</v>
      </c>
      <c r="M219" s="181" t="s">
        <v>600</v>
      </c>
      <c r="N219" s="182">
        <v>43108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103</v>
      </c>
      <c r="B220" s="154">
        <v>43018</v>
      </c>
      <c r="C220" s="154"/>
      <c r="D220" s="155" t="s">
        <v>740</v>
      </c>
      <c r="E220" s="156" t="s">
        <v>624</v>
      </c>
      <c r="F220" s="157">
        <v>125.5</v>
      </c>
      <c r="G220" s="156"/>
      <c r="H220" s="156">
        <v>158</v>
      </c>
      <c r="I220" s="178">
        <v>155</v>
      </c>
      <c r="J220" s="179" t="s">
        <v>741</v>
      </c>
      <c r="K220" s="128">
        <f t="shared" si="61"/>
        <v>32.5</v>
      </c>
      <c r="L220" s="180">
        <f t="shared" si="62"/>
        <v>0.25896414342629481</v>
      </c>
      <c r="M220" s="181" t="s">
        <v>600</v>
      </c>
      <c r="N220" s="182">
        <v>43067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104</v>
      </c>
      <c r="B221" s="154">
        <v>43018</v>
      </c>
      <c r="C221" s="154"/>
      <c r="D221" s="155" t="s">
        <v>771</v>
      </c>
      <c r="E221" s="156" t="s">
        <v>624</v>
      </c>
      <c r="F221" s="157">
        <v>895</v>
      </c>
      <c r="G221" s="156"/>
      <c r="H221" s="156">
        <v>1122.5</v>
      </c>
      <c r="I221" s="178">
        <v>1078</v>
      </c>
      <c r="J221" s="179" t="s">
        <v>772</v>
      </c>
      <c r="K221" s="128">
        <v>227.5</v>
      </c>
      <c r="L221" s="180">
        <v>0.25418994413407803</v>
      </c>
      <c r="M221" s="181" t="s">
        <v>600</v>
      </c>
      <c r="N221" s="182">
        <v>43117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105</v>
      </c>
      <c r="B222" s="154">
        <v>43020</v>
      </c>
      <c r="C222" s="154"/>
      <c r="D222" s="155" t="s">
        <v>347</v>
      </c>
      <c r="E222" s="156" t="s">
        <v>624</v>
      </c>
      <c r="F222" s="157">
        <v>525</v>
      </c>
      <c r="G222" s="156"/>
      <c r="H222" s="156">
        <v>629</v>
      </c>
      <c r="I222" s="178">
        <v>629</v>
      </c>
      <c r="J222" s="231" t="s">
        <v>683</v>
      </c>
      <c r="K222" s="128">
        <v>104</v>
      </c>
      <c r="L222" s="180">
        <v>0.19809523809523799</v>
      </c>
      <c r="M222" s="181" t="s">
        <v>600</v>
      </c>
      <c r="N222" s="182">
        <v>43119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106</v>
      </c>
      <c r="B223" s="154">
        <v>43046</v>
      </c>
      <c r="C223" s="154"/>
      <c r="D223" s="155" t="s">
        <v>393</v>
      </c>
      <c r="E223" s="156" t="s">
        <v>624</v>
      </c>
      <c r="F223" s="157">
        <v>740</v>
      </c>
      <c r="G223" s="156"/>
      <c r="H223" s="156">
        <v>892.5</v>
      </c>
      <c r="I223" s="178">
        <v>900</v>
      </c>
      <c r="J223" s="179" t="s">
        <v>742</v>
      </c>
      <c r="K223" s="128">
        <f>H223-F223</f>
        <v>152.5</v>
      </c>
      <c r="L223" s="180">
        <f>K223/F223</f>
        <v>0.20608108108108109</v>
      </c>
      <c r="M223" s="181" t="s">
        <v>600</v>
      </c>
      <c r="N223" s="182">
        <v>43052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107</v>
      </c>
      <c r="B224" s="106">
        <v>43073</v>
      </c>
      <c r="C224" s="106"/>
      <c r="D224" s="107" t="s">
        <v>743</v>
      </c>
      <c r="E224" s="108" t="s">
        <v>624</v>
      </c>
      <c r="F224" s="109">
        <v>118.5</v>
      </c>
      <c r="G224" s="108"/>
      <c r="H224" s="108">
        <v>143.5</v>
      </c>
      <c r="I224" s="126">
        <v>145</v>
      </c>
      <c r="J224" s="141" t="s">
        <v>744</v>
      </c>
      <c r="K224" s="128">
        <f>H224-F224</f>
        <v>25</v>
      </c>
      <c r="L224" s="129">
        <f>K224/F224</f>
        <v>0.2109704641350211</v>
      </c>
      <c r="M224" s="130" t="s">
        <v>600</v>
      </c>
      <c r="N224" s="131">
        <v>43097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108</v>
      </c>
      <c r="B225" s="110">
        <v>43090</v>
      </c>
      <c r="C225" s="110"/>
      <c r="D225" s="158" t="s">
        <v>443</v>
      </c>
      <c r="E225" s="112" t="s">
        <v>624</v>
      </c>
      <c r="F225" s="113">
        <v>715</v>
      </c>
      <c r="G225" s="113"/>
      <c r="H225" s="114">
        <v>500</v>
      </c>
      <c r="I225" s="132">
        <v>872</v>
      </c>
      <c r="J225" s="138" t="s">
        <v>745</v>
      </c>
      <c r="K225" s="134">
        <f>H225-F225</f>
        <v>-215</v>
      </c>
      <c r="L225" s="135">
        <f>K225/F225</f>
        <v>-0.30069930069930068</v>
      </c>
      <c r="M225" s="136" t="s">
        <v>664</v>
      </c>
      <c r="N225" s="137">
        <v>43670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109</v>
      </c>
      <c r="B226" s="106">
        <v>43098</v>
      </c>
      <c r="C226" s="106"/>
      <c r="D226" s="107" t="s">
        <v>736</v>
      </c>
      <c r="E226" s="108" t="s">
        <v>624</v>
      </c>
      <c r="F226" s="109">
        <v>435</v>
      </c>
      <c r="G226" s="108"/>
      <c r="H226" s="108">
        <v>542.5</v>
      </c>
      <c r="I226" s="126">
        <v>539</v>
      </c>
      <c r="J226" s="141" t="s">
        <v>683</v>
      </c>
      <c r="K226" s="128">
        <v>107.5</v>
      </c>
      <c r="L226" s="129">
        <v>0.247126436781609</v>
      </c>
      <c r="M226" s="130" t="s">
        <v>600</v>
      </c>
      <c r="N226" s="131">
        <v>43206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110</v>
      </c>
      <c r="B227" s="106">
        <v>43098</v>
      </c>
      <c r="C227" s="106"/>
      <c r="D227" s="107" t="s">
        <v>571</v>
      </c>
      <c r="E227" s="108" t="s">
        <v>624</v>
      </c>
      <c r="F227" s="109">
        <v>885</v>
      </c>
      <c r="G227" s="108"/>
      <c r="H227" s="108">
        <v>1090</v>
      </c>
      <c r="I227" s="126">
        <v>1084</v>
      </c>
      <c r="J227" s="141" t="s">
        <v>683</v>
      </c>
      <c r="K227" s="128">
        <v>205</v>
      </c>
      <c r="L227" s="129">
        <v>0.23163841807909599</v>
      </c>
      <c r="M227" s="130" t="s">
        <v>600</v>
      </c>
      <c r="N227" s="131">
        <v>43213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7">
        <v>111</v>
      </c>
      <c r="B228" s="348">
        <v>43192</v>
      </c>
      <c r="C228" s="348"/>
      <c r="D228" s="116" t="s">
        <v>753</v>
      </c>
      <c r="E228" s="351" t="s">
        <v>624</v>
      </c>
      <c r="F228" s="354">
        <v>478.5</v>
      </c>
      <c r="G228" s="351"/>
      <c r="H228" s="351">
        <v>442</v>
      </c>
      <c r="I228" s="357">
        <v>613</v>
      </c>
      <c r="J228" s="384" t="s">
        <v>3404</v>
      </c>
      <c r="K228" s="134">
        <f>H228-F228</f>
        <v>-36.5</v>
      </c>
      <c r="L228" s="135">
        <f>K228/F228</f>
        <v>-7.6280041797283177E-2</v>
      </c>
      <c r="M228" s="136" t="s">
        <v>664</v>
      </c>
      <c r="N228" s="137">
        <v>43762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112</v>
      </c>
      <c r="B229" s="110">
        <v>43194</v>
      </c>
      <c r="C229" s="110"/>
      <c r="D229" s="374" t="s">
        <v>2979</v>
      </c>
      <c r="E229" s="112" t="s">
        <v>624</v>
      </c>
      <c r="F229" s="113">
        <f>141.5-7.3</f>
        <v>134.19999999999999</v>
      </c>
      <c r="G229" s="113"/>
      <c r="H229" s="114">
        <v>77</v>
      </c>
      <c r="I229" s="132">
        <v>180</v>
      </c>
      <c r="J229" s="384" t="s">
        <v>3403</v>
      </c>
      <c r="K229" s="134">
        <f>H229-F229</f>
        <v>-57.199999999999989</v>
      </c>
      <c r="L229" s="135">
        <f>K229/F229</f>
        <v>-0.42622950819672129</v>
      </c>
      <c r="M229" s="136" t="s">
        <v>664</v>
      </c>
      <c r="N229" s="137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113</v>
      </c>
      <c r="B230" s="110">
        <v>43209</v>
      </c>
      <c r="C230" s="110"/>
      <c r="D230" s="111" t="s">
        <v>746</v>
      </c>
      <c r="E230" s="112" t="s">
        <v>624</v>
      </c>
      <c r="F230" s="113">
        <v>430</v>
      </c>
      <c r="G230" s="113"/>
      <c r="H230" s="114">
        <v>220</v>
      </c>
      <c r="I230" s="132">
        <v>537</v>
      </c>
      <c r="J230" s="138" t="s">
        <v>747</v>
      </c>
      <c r="K230" s="134">
        <f>H230-F230</f>
        <v>-210</v>
      </c>
      <c r="L230" s="135">
        <f>K230/F230</f>
        <v>-0.48837209302325579</v>
      </c>
      <c r="M230" s="136" t="s">
        <v>664</v>
      </c>
      <c r="N230" s="137">
        <v>43252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8">
        <v>114</v>
      </c>
      <c r="B231" s="159">
        <v>43220</v>
      </c>
      <c r="C231" s="159"/>
      <c r="D231" s="160" t="s">
        <v>394</v>
      </c>
      <c r="E231" s="161" t="s">
        <v>624</v>
      </c>
      <c r="F231" s="163">
        <v>153.5</v>
      </c>
      <c r="G231" s="163"/>
      <c r="H231" s="163">
        <v>196</v>
      </c>
      <c r="I231" s="163">
        <v>196</v>
      </c>
      <c r="J231" s="359" t="s">
        <v>3495</v>
      </c>
      <c r="K231" s="183">
        <f>H231-F231</f>
        <v>42.5</v>
      </c>
      <c r="L231" s="184">
        <f>K231/F231</f>
        <v>0.27687296416938112</v>
      </c>
      <c r="M231" s="162" t="s">
        <v>600</v>
      </c>
      <c r="N231" s="185">
        <v>43605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115</v>
      </c>
      <c r="B232" s="110">
        <v>43306</v>
      </c>
      <c r="C232" s="110"/>
      <c r="D232" s="111" t="s">
        <v>769</v>
      </c>
      <c r="E232" s="112" t="s">
        <v>624</v>
      </c>
      <c r="F232" s="113">
        <v>27.5</v>
      </c>
      <c r="G232" s="113"/>
      <c r="H232" s="114">
        <v>13.1</v>
      </c>
      <c r="I232" s="132">
        <v>60</v>
      </c>
      <c r="J232" s="138" t="s">
        <v>773</v>
      </c>
      <c r="K232" s="134">
        <v>-14.4</v>
      </c>
      <c r="L232" s="135">
        <v>-0.52363636363636401</v>
      </c>
      <c r="M232" s="136" t="s">
        <v>664</v>
      </c>
      <c r="N232" s="137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7">
        <v>116</v>
      </c>
      <c r="B233" s="348">
        <v>43318</v>
      </c>
      <c r="C233" s="348"/>
      <c r="D233" s="116" t="s">
        <v>748</v>
      </c>
      <c r="E233" s="351" t="s">
        <v>624</v>
      </c>
      <c r="F233" s="351">
        <v>148.5</v>
      </c>
      <c r="G233" s="351"/>
      <c r="H233" s="351">
        <v>102</v>
      </c>
      <c r="I233" s="357">
        <v>182</v>
      </c>
      <c r="J233" s="138" t="s">
        <v>3494</v>
      </c>
      <c r="K233" s="134">
        <f>H233-F233</f>
        <v>-46.5</v>
      </c>
      <c r="L233" s="135">
        <f>K233/F233</f>
        <v>-0.31313131313131315</v>
      </c>
      <c r="M233" s="136" t="s">
        <v>664</v>
      </c>
      <c r="N233" s="13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117</v>
      </c>
      <c r="B234" s="106">
        <v>43335</v>
      </c>
      <c r="C234" s="106"/>
      <c r="D234" s="107" t="s">
        <v>774</v>
      </c>
      <c r="E234" s="108" t="s">
        <v>624</v>
      </c>
      <c r="F234" s="156">
        <v>285</v>
      </c>
      <c r="G234" s="108"/>
      <c r="H234" s="108">
        <v>355</v>
      </c>
      <c r="I234" s="126">
        <v>364</v>
      </c>
      <c r="J234" s="141" t="s">
        <v>775</v>
      </c>
      <c r="K234" s="128">
        <v>70</v>
      </c>
      <c r="L234" s="129">
        <v>0.24561403508771901</v>
      </c>
      <c r="M234" s="130" t="s">
        <v>600</v>
      </c>
      <c r="N234" s="131">
        <v>43455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118</v>
      </c>
      <c r="B235" s="106">
        <v>43341</v>
      </c>
      <c r="C235" s="106"/>
      <c r="D235" s="107" t="s">
        <v>384</v>
      </c>
      <c r="E235" s="108" t="s">
        <v>624</v>
      </c>
      <c r="F235" s="156">
        <v>525</v>
      </c>
      <c r="G235" s="108"/>
      <c r="H235" s="108">
        <v>585</v>
      </c>
      <c r="I235" s="126">
        <v>635</v>
      </c>
      <c r="J235" s="141" t="s">
        <v>749</v>
      </c>
      <c r="K235" s="128">
        <f t="shared" ref="K235:K247" si="63">H235-F235</f>
        <v>60</v>
      </c>
      <c r="L235" s="129">
        <f t="shared" ref="L235:L247" si="64">K235/F235</f>
        <v>0.11428571428571428</v>
      </c>
      <c r="M235" s="130" t="s">
        <v>600</v>
      </c>
      <c r="N235" s="131">
        <v>43662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119</v>
      </c>
      <c r="B236" s="106">
        <v>43395</v>
      </c>
      <c r="C236" s="106"/>
      <c r="D236" s="107" t="s">
        <v>368</v>
      </c>
      <c r="E236" s="108" t="s">
        <v>624</v>
      </c>
      <c r="F236" s="156">
        <v>475</v>
      </c>
      <c r="G236" s="108"/>
      <c r="H236" s="108">
        <v>574</v>
      </c>
      <c r="I236" s="126">
        <v>570</v>
      </c>
      <c r="J236" s="141" t="s">
        <v>683</v>
      </c>
      <c r="K236" s="128">
        <f t="shared" si="63"/>
        <v>99</v>
      </c>
      <c r="L236" s="129">
        <f t="shared" si="64"/>
        <v>0.20842105263157895</v>
      </c>
      <c r="M236" s="130" t="s">
        <v>600</v>
      </c>
      <c r="N236" s="131">
        <v>43403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120</v>
      </c>
      <c r="B237" s="154">
        <v>43397</v>
      </c>
      <c r="C237" s="154"/>
      <c r="D237" s="413" t="s">
        <v>391</v>
      </c>
      <c r="E237" s="156" t="s">
        <v>624</v>
      </c>
      <c r="F237" s="156">
        <v>707.5</v>
      </c>
      <c r="G237" s="156"/>
      <c r="H237" s="156">
        <v>872</v>
      </c>
      <c r="I237" s="178">
        <v>872</v>
      </c>
      <c r="J237" s="179" t="s">
        <v>683</v>
      </c>
      <c r="K237" s="128">
        <f t="shared" si="63"/>
        <v>164.5</v>
      </c>
      <c r="L237" s="180">
        <f t="shared" si="64"/>
        <v>0.23250883392226149</v>
      </c>
      <c r="M237" s="181" t="s">
        <v>600</v>
      </c>
      <c r="N237" s="182">
        <v>43482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121</v>
      </c>
      <c r="B238" s="154">
        <v>43398</v>
      </c>
      <c r="C238" s="154"/>
      <c r="D238" s="413" t="s">
        <v>348</v>
      </c>
      <c r="E238" s="156" t="s">
        <v>624</v>
      </c>
      <c r="F238" s="156">
        <v>162</v>
      </c>
      <c r="G238" s="156"/>
      <c r="H238" s="156">
        <v>204</v>
      </c>
      <c r="I238" s="178">
        <v>209</v>
      </c>
      <c r="J238" s="179" t="s">
        <v>3493</v>
      </c>
      <c r="K238" s="128">
        <f t="shared" si="63"/>
        <v>42</v>
      </c>
      <c r="L238" s="180">
        <f t="shared" si="64"/>
        <v>0.25925925925925924</v>
      </c>
      <c r="M238" s="181" t="s">
        <v>600</v>
      </c>
      <c r="N238" s="182">
        <v>43539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122</v>
      </c>
      <c r="B239" s="207">
        <v>43399</v>
      </c>
      <c r="C239" s="207"/>
      <c r="D239" s="155" t="s">
        <v>495</v>
      </c>
      <c r="E239" s="208" t="s">
        <v>624</v>
      </c>
      <c r="F239" s="208">
        <v>240</v>
      </c>
      <c r="G239" s="208"/>
      <c r="H239" s="208">
        <v>297</v>
      </c>
      <c r="I239" s="232">
        <v>297</v>
      </c>
      <c r="J239" s="179" t="s">
        <v>683</v>
      </c>
      <c r="K239" s="233">
        <f t="shared" si="63"/>
        <v>57</v>
      </c>
      <c r="L239" s="234">
        <f t="shared" si="64"/>
        <v>0.23749999999999999</v>
      </c>
      <c r="M239" s="235" t="s">
        <v>600</v>
      </c>
      <c r="N239" s="236">
        <v>43417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123</v>
      </c>
      <c r="B240" s="106">
        <v>43439</v>
      </c>
      <c r="C240" s="106"/>
      <c r="D240" s="148" t="s">
        <v>750</v>
      </c>
      <c r="E240" s="108" t="s">
        <v>624</v>
      </c>
      <c r="F240" s="108">
        <v>202.5</v>
      </c>
      <c r="G240" s="108"/>
      <c r="H240" s="108">
        <v>255</v>
      </c>
      <c r="I240" s="126">
        <v>252</v>
      </c>
      <c r="J240" s="141" t="s">
        <v>683</v>
      </c>
      <c r="K240" s="128">
        <f t="shared" si="63"/>
        <v>52.5</v>
      </c>
      <c r="L240" s="129">
        <f t="shared" si="64"/>
        <v>0.25925925925925924</v>
      </c>
      <c r="M240" s="130" t="s">
        <v>600</v>
      </c>
      <c r="N240" s="131">
        <v>43542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124</v>
      </c>
      <c r="B241" s="207">
        <v>43465</v>
      </c>
      <c r="C241" s="106"/>
      <c r="D241" s="413" t="s">
        <v>423</v>
      </c>
      <c r="E241" s="208" t="s">
        <v>624</v>
      </c>
      <c r="F241" s="208">
        <v>710</v>
      </c>
      <c r="G241" s="208"/>
      <c r="H241" s="208">
        <v>866</v>
      </c>
      <c r="I241" s="232">
        <v>866</v>
      </c>
      <c r="J241" s="179" t="s">
        <v>683</v>
      </c>
      <c r="K241" s="128">
        <f t="shared" si="63"/>
        <v>156</v>
      </c>
      <c r="L241" s="129">
        <f t="shared" si="64"/>
        <v>0.21971830985915494</v>
      </c>
      <c r="M241" s="130" t="s">
        <v>600</v>
      </c>
      <c r="N241" s="362">
        <v>43553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125</v>
      </c>
      <c r="B242" s="207">
        <v>43522</v>
      </c>
      <c r="C242" s="207"/>
      <c r="D242" s="413" t="s">
        <v>141</v>
      </c>
      <c r="E242" s="208" t="s">
        <v>624</v>
      </c>
      <c r="F242" s="208">
        <v>337.25</v>
      </c>
      <c r="G242" s="208"/>
      <c r="H242" s="208">
        <v>398.5</v>
      </c>
      <c r="I242" s="232">
        <v>411</v>
      </c>
      <c r="J242" s="141" t="s">
        <v>3492</v>
      </c>
      <c r="K242" s="128">
        <f t="shared" si="63"/>
        <v>61.25</v>
      </c>
      <c r="L242" s="129">
        <f t="shared" si="64"/>
        <v>0.1816160118606375</v>
      </c>
      <c r="M242" s="130" t="s">
        <v>600</v>
      </c>
      <c r="N242" s="362">
        <v>43760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9">
        <v>126</v>
      </c>
      <c r="B243" s="164">
        <v>43559</v>
      </c>
      <c r="C243" s="164"/>
      <c r="D243" s="165" t="s">
        <v>410</v>
      </c>
      <c r="E243" s="166" t="s">
        <v>624</v>
      </c>
      <c r="F243" s="166">
        <v>130</v>
      </c>
      <c r="G243" s="166"/>
      <c r="H243" s="166">
        <v>65</v>
      </c>
      <c r="I243" s="186">
        <v>158</v>
      </c>
      <c r="J243" s="138" t="s">
        <v>751</v>
      </c>
      <c r="K243" s="134">
        <f t="shared" si="63"/>
        <v>-65</v>
      </c>
      <c r="L243" s="135">
        <f t="shared" si="64"/>
        <v>-0.5</v>
      </c>
      <c r="M243" s="136" t="s">
        <v>664</v>
      </c>
      <c r="N243" s="137">
        <v>43726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0">
        <v>127</v>
      </c>
      <c r="B244" s="187">
        <v>43017</v>
      </c>
      <c r="C244" s="187"/>
      <c r="D244" s="188" t="s">
        <v>169</v>
      </c>
      <c r="E244" s="189" t="s">
        <v>624</v>
      </c>
      <c r="F244" s="190">
        <v>141.5</v>
      </c>
      <c r="G244" s="191"/>
      <c r="H244" s="191">
        <v>183.5</v>
      </c>
      <c r="I244" s="191">
        <v>210</v>
      </c>
      <c r="J244" s="218" t="s">
        <v>3441</v>
      </c>
      <c r="K244" s="219">
        <f t="shared" si="63"/>
        <v>42</v>
      </c>
      <c r="L244" s="220">
        <f t="shared" si="64"/>
        <v>0.29681978798586572</v>
      </c>
      <c r="M244" s="190" t="s">
        <v>600</v>
      </c>
      <c r="N244" s="221">
        <v>43042</v>
      </c>
      <c r="O244" s="57"/>
      <c r="P244" s="16"/>
      <c r="Q244" s="16"/>
      <c r="R244" s="94" t="s">
        <v>752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128</v>
      </c>
      <c r="B245" s="164">
        <v>43074</v>
      </c>
      <c r="C245" s="164"/>
      <c r="D245" s="165" t="s">
        <v>303</v>
      </c>
      <c r="E245" s="166" t="s">
        <v>624</v>
      </c>
      <c r="F245" s="167">
        <v>172</v>
      </c>
      <c r="G245" s="166"/>
      <c r="H245" s="166">
        <v>155.25</v>
      </c>
      <c r="I245" s="186">
        <v>230</v>
      </c>
      <c r="J245" s="384" t="s">
        <v>3401</v>
      </c>
      <c r="K245" s="134">
        <f t="shared" ref="K245" si="65">H245-F245</f>
        <v>-16.75</v>
      </c>
      <c r="L245" s="135">
        <f t="shared" ref="L245" si="66">K245/F245</f>
        <v>-9.7383720930232565E-2</v>
      </c>
      <c r="M245" s="136" t="s">
        <v>664</v>
      </c>
      <c r="N245" s="137">
        <v>43787</v>
      </c>
      <c r="O245" s="57"/>
      <c r="P245" s="16"/>
      <c r="Q245" s="16"/>
      <c r="R245" s="17" t="s">
        <v>752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129</v>
      </c>
      <c r="B246" s="187">
        <v>43398</v>
      </c>
      <c r="C246" s="187"/>
      <c r="D246" s="188" t="s">
        <v>104</v>
      </c>
      <c r="E246" s="189" t="s">
        <v>624</v>
      </c>
      <c r="F246" s="191">
        <v>698.5</v>
      </c>
      <c r="G246" s="191"/>
      <c r="H246" s="191">
        <v>850</v>
      </c>
      <c r="I246" s="191">
        <v>890</v>
      </c>
      <c r="J246" s="222" t="s">
        <v>3489</v>
      </c>
      <c r="K246" s="219">
        <f t="shared" si="63"/>
        <v>151.5</v>
      </c>
      <c r="L246" s="220">
        <f t="shared" si="64"/>
        <v>0.21689334287759485</v>
      </c>
      <c r="M246" s="190" t="s">
        <v>600</v>
      </c>
      <c r="N246" s="221">
        <v>43453</v>
      </c>
      <c r="O246" s="57"/>
      <c r="P246" s="16"/>
      <c r="Q246" s="16"/>
      <c r="R246" s="94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130</v>
      </c>
      <c r="B247" s="159">
        <v>42877</v>
      </c>
      <c r="C247" s="159"/>
      <c r="D247" s="160" t="s">
        <v>383</v>
      </c>
      <c r="E247" s="161" t="s">
        <v>624</v>
      </c>
      <c r="F247" s="162">
        <v>127.6</v>
      </c>
      <c r="G247" s="163"/>
      <c r="H247" s="163">
        <v>138</v>
      </c>
      <c r="I247" s="163">
        <v>190</v>
      </c>
      <c r="J247" s="385" t="s">
        <v>3405</v>
      </c>
      <c r="K247" s="183">
        <f t="shared" si="63"/>
        <v>10.400000000000006</v>
      </c>
      <c r="L247" s="184">
        <f t="shared" si="64"/>
        <v>8.1504702194357417E-2</v>
      </c>
      <c r="M247" s="162" t="s">
        <v>600</v>
      </c>
      <c r="N247" s="185">
        <v>43774</v>
      </c>
      <c r="O247" s="57"/>
      <c r="P247" s="16"/>
      <c r="Q247" s="16"/>
      <c r="R247" s="17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131</v>
      </c>
      <c r="B248" s="195">
        <v>43158</v>
      </c>
      <c r="C248" s="195"/>
      <c r="D248" s="192" t="s">
        <v>755</v>
      </c>
      <c r="E248" s="196" t="s">
        <v>624</v>
      </c>
      <c r="F248" s="197">
        <v>317</v>
      </c>
      <c r="G248" s="196"/>
      <c r="H248" s="196"/>
      <c r="I248" s="225">
        <v>398</v>
      </c>
      <c r="J248" s="238" t="s">
        <v>602</v>
      </c>
      <c r="K248" s="194"/>
      <c r="L248" s="193"/>
      <c r="M248" s="224" t="s">
        <v>602</v>
      </c>
      <c r="N248" s="223"/>
      <c r="O248" s="57"/>
      <c r="P248" s="16"/>
      <c r="Q248" s="16"/>
      <c r="R248" s="94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132</v>
      </c>
      <c r="B249" s="164">
        <v>43164</v>
      </c>
      <c r="C249" s="164"/>
      <c r="D249" s="165" t="s">
        <v>135</v>
      </c>
      <c r="E249" s="166" t="s">
        <v>624</v>
      </c>
      <c r="F249" s="167">
        <f>510-14.4</f>
        <v>495.6</v>
      </c>
      <c r="G249" s="166"/>
      <c r="H249" s="166">
        <v>350</v>
      </c>
      <c r="I249" s="186">
        <v>672</v>
      </c>
      <c r="J249" s="384" t="s">
        <v>3462</v>
      </c>
      <c r="K249" s="134">
        <f t="shared" ref="K249" si="67">H249-F249</f>
        <v>-145.60000000000002</v>
      </c>
      <c r="L249" s="135">
        <f t="shared" ref="L249" si="68">K249/F249</f>
        <v>-0.29378531073446329</v>
      </c>
      <c r="M249" s="136" t="s">
        <v>664</v>
      </c>
      <c r="N249" s="137">
        <v>43887</v>
      </c>
      <c r="O249" s="57"/>
      <c r="P249" s="16"/>
      <c r="Q249" s="16"/>
      <c r="R249" s="17" t="s">
        <v>754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133</v>
      </c>
      <c r="B250" s="164">
        <v>43237</v>
      </c>
      <c r="C250" s="164"/>
      <c r="D250" s="165" t="s">
        <v>489</v>
      </c>
      <c r="E250" s="166" t="s">
        <v>624</v>
      </c>
      <c r="F250" s="167">
        <v>230.3</v>
      </c>
      <c r="G250" s="166"/>
      <c r="H250" s="166">
        <v>102.5</v>
      </c>
      <c r="I250" s="186">
        <v>348</v>
      </c>
      <c r="J250" s="384" t="s">
        <v>3483</v>
      </c>
      <c r="K250" s="134">
        <f t="shared" ref="K250" si="69">H250-F250</f>
        <v>-127.80000000000001</v>
      </c>
      <c r="L250" s="135">
        <f t="shared" ref="L250" si="70">K250/F250</f>
        <v>-0.55492835432045162</v>
      </c>
      <c r="M250" s="136" t="s">
        <v>664</v>
      </c>
      <c r="N250" s="137">
        <v>43896</v>
      </c>
      <c r="O250" s="57"/>
      <c r="P250" s="16"/>
      <c r="Q250" s="16"/>
      <c r="R250" s="17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5">
        <v>134</v>
      </c>
      <c r="B251" s="198">
        <v>43258</v>
      </c>
      <c r="C251" s="198"/>
      <c r="D251" s="201" t="s">
        <v>449</v>
      </c>
      <c r="E251" s="199" t="s">
        <v>624</v>
      </c>
      <c r="F251" s="197">
        <f>342.5-5.1</f>
        <v>337.4</v>
      </c>
      <c r="G251" s="199"/>
      <c r="H251" s="199"/>
      <c r="I251" s="226">
        <v>439</v>
      </c>
      <c r="J251" s="238" t="s">
        <v>602</v>
      </c>
      <c r="K251" s="228"/>
      <c r="L251" s="229"/>
      <c r="M251" s="227" t="s">
        <v>602</v>
      </c>
      <c r="N251" s="230"/>
      <c r="O251" s="57"/>
      <c r="P251" s="16"/>
      <c r="Q251" s="16"/>
      <c r="R251" s="94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5">
        <v>135</v>
      </c>
      <c r="B252" s="198">
        <v>43285</v>
      </c>
      <c r="C252" s="198"/>
      <c r="D252" s="202" t="s">
        <v>49</v>
      </c>
      <c r="E252" s="199" t="s">
        <v>624</v>
      </c>
      <c r="F252" s="197">
        <f>127.5-5.53</f>
        <v>121.97</v>
      </c>
      <c r="G252" s="199"/>
      <c r="H252" s="199"/>
      <c r="I252" s="226">
        <v>170</v>
      </c>
      <c r="J252" s="238" t="s">
        <v>602</v>
      </c>
      <c r="K252" s="228"/>
      <c r="L252" s="229"/>
      <c r="M252" s="227" t="s">
        <v>602</v>
      </c>
      <c r="N252" s="230"/>
      <c r="O252" s="57"/>
      <c r="P252" s="16"/>
      <c r="Q252" s="16"/>
      <c r="R252" s="342" t="s">
        <v>754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136</v>
      </c>
      <c r="B253" s="164">
        <v>43294</v>
      </c>
      <c r="C253" s="164"/>
      <c r="D253" s="165" t="s">
        <v>243</v>
      </c>
      <c r="E253" s="166" t="s">
        <v>624</v>
      </c>
      <c r="F253" s="167">
        <v>46.5</v>
      </c>
      <c r="G253" s="166"/>
      <c r="H253" s="166">
        <v>17</v>
      </c>
      <c r="I253" s="186">
        <v>59</v>
      </c>
      <c r="J253" s="384" t="s">
        <v>3461</v>
      </c>
      <c r="K253" s="134">
        <f t="shared" ref="K253" si="71">H253-F253</f>
        <v>-29.5</v>
      </c>
      <c r="L253" s="135">
        <f t="shared" ref="L253" si="72">K253/F253</f>
        <v>-0.63440860215053763</v>
      </c>
      <c r="M253" s="136" t="s">
        <v>664</v>
      </c>
      <c r="N253" s="137">
        <v>43887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137</v>
      </c>
      <c r="B254" s="195">
        <v>43396</v>
      </c>
      <c r="C254" s="195"/>
      <c r="D254" s="202" t="s">
        <v>425</v>
      </c>
      <c r="E254" s="199" t="s">
        <v>624</v>
      </c>
      <c r="F254" s="200">
        <v>156.5</v>
      </c>
      <c r="G254" s="199"/>
      <c r="H254" s="199"/>
      <c r="I254" s="226">
        <v>191</v>
      </c>
      <c r="J254" s="238" t="s">
        <v>602</v>
      </c>
      <c r="K254" s="228"/>
      <c r="L254" s="229"/>
      <c r="M254" s="227" t="s">
        <v>602</v>
      </c>
      <c r="N254" s="230"/>
      <c r="O254" s="57"/>
      <c r="P254" s="16"/>
      <c r="Q254" s="16"/>
      <c r="R254" s="344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138</v>
      </c>
      <c r="B255" s="195">
        <v>43439</v>
      </c>
      <c r="C255" s="195"/>
      <c r="D255" s="202" t="s">
        <v>330</v>
      </c>
      <c r="E255" s="199" t="s">
        <v>624</v>
      </c>
      <c r="F255" s="200">
        <v>259.5</v>
      </c>
      <c r="G255" s="199"/>
      <c r="H255" s="199"/>
      <c r="I255" s="226">
        <v>321</v>
      </c>
      <c r="J255" s="238" t="s">
        <v>602</v>
      </c>
      <c r="K255" s="228"/>
      <c r="L255" s="229"/>
      <c r="M255" s="227" t="s">
        <v>602</v>
      </c>
      <c r="N255" s="230"/>
      <c r="O255" s="16"/>
      <c r="P255" s="16"/>
      <c r="Q255" s="16"/>
      <c r="R255" s="342" t="s">
        <v>754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139</v>
      </c>
      <c r="B256" s="164">
        <v>43439</v>
      </c>
      <c r="C256" s="164"/>
      <c r="D256" s="165" t="s">
        <v>776</v>
      </c>
      <c r="E256" s="166" t="s">
        <v>624</v>
      </c>
      <c r="F256" s="166">
        <v>715</v>
      </c>
      <c r="G256" s="166"/>
      <c r="H256" s="166">
        <v>445</v>
      </c>
      <c r="I256" s="186">
        <v>840</v>
      </c>
      <c r="J256" s="138" t="s">
        <v>2995</v>
      </c>
      <c r="K256" s="134">
        <f t="shared" ref="K256:K259" si="73">H256-F256</f>
        <v>-270</v>
      </c>
      <c r="L256" s="135">
        <f t="shared" ref="L256:L259" si="74">K256/F256</f>
        <v>-0.3776223776223776</v>
      </c>
      <c r="M256" s="136" t="s">
        <v>664</v>
      </c>
      <c r="N256" s="137">
        <v>43800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140</v>
      </c>
      <c r="B257" s="207">
        <v>43469</v>
      </c>
      <c r="C257" s="207"/>
      <c r="D257" s="155" t="s">
        <v>145</v>
      </c>
      <c r="E257" s="208" t="s">
        <v>624</v>
      </c>
      <c r="F257" s="208">
        <v>875</v>
      </c>
      <c r="G257" s="208"/>
      <c r="H257" s="208">
        <v>1165</v>
      </c>
      <c r="I257" s="232">
        <v>1185</v>
      </c>
      <c r="J257" s="141" t="s">
        <v>3490</v>
      </c>
      <c r="K257" s="128">
        <f t="shared" si="73"/>
        <v>290</v>
      </c>
      <c r="L257" s="129">
        <f t="shared" si="74"/>
        <v>0.33142857142857141</v>
      </c>
      <c r="M257" s="130" t="s">
        <v>600</v>
      </c>
      <c r="N257" s="362">
        <v>43847</v>
      </c>
      <c r="O257" s="57"/>
      <c r="P257" s="16"/>
      <c r="Q257" s="16"/>
      <c r="R257" s="17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141</v>
      </c>
      <c r="B258" s="207">
        <v>43559</v>
      </c>
      <c r="C258" s="207"/>
      <c r="D258" s="413" t="s">
        <v>345</v>
      </c>
      <c r="E258" s="208" t="s">
        <v>624</v>
      </c>
      <c r="F258" s="208">
        <f>387-14.63</f>
        <v>372.37</v>
      </c>
      <c r="G258" s="208"/>
      <c r="H258" s="208">
        <v>490</v>
      </c>
      <c r="I258" s="232">
        <v>490</v>
      </c>
      <c r="J258" s="141" t="s">
        <v>683</v>
      </c>
      <c r="K258" s="128">
        <f t="shared" si="73"/>
        <v>117.63</v>
      </c>
      <c r="L258" s="129">
        <f t="shared" si="74"/>
        <v>0.31589548030185027</v>
      </c>
      <c r="M258" s="130" t="s">
        <v>600</v>
      </c>
      <c r="N258" s="362">
        <v>43850</v>
      </c>
      <c r="O258" s="57"/>
      <c r="P258" s="16"/>
      <c r="Q258" s="16"/>
      <c r="R258" s="17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9">
        <v>142</v>
      </c>
      <c r="B259" s="164">
        <v>43578</v>
      </c>
      <c r="C259" s="164"/>
      <c r="D259" s="165" t="s">
        <v>777</v>
      </c>
      <c r="E259" s="166" t="s">
        <v>601</v>
      </c>
      <c r="F259" s="166">
        <v>220</v>
      </c>
      <c r="G259" s="166"/>
      <c r="H259" s="166">
        <v>127.5</v>
      </c>
      <c r="I259" s="186">
        <v>284</v>
      </c>
      <c r="J259" s="384" t="s">
        <v>3484</v>
      </c>
      <c r="K259" s="134">
        <f t="shared" si="73"/>
        <v>-92.5</v>
      </c>
      <c r="L259" s="135">
        <f t="shared" si="74"/>
        <v>-0.42045454545454547</v>
      </c>
      <c r="M259" s="136" t="s">
        <v>664</v>
      </c>
      <c r="N259" s="137">
        <v>43896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143</v>
      </c>
      <c r="B260" s="207">
        <v>43622</v>
      </c>
      <c r="C260" s="207"/>
      <c r="D260" s="413" t="s">
        <v>496</v>
      </c>
      <c r="E260" s="208" t="s">
        <v>601</v>
      </c>
      <c r="F260" s="208">
        <v>332.8</v>
      </c>
      <c r="G260" s="208"/>
      <c r="H260" s="208">
        <v>405</v>
      </c>
      <c r="I260" s="232">
        <v>419</v>
      </c>
      <c r="J260" s="141" t="s">
        <v>3491</v>
      </c>
      <c r="K260" s="128">
        <f t="shared" ref="K260" si="75">H260-F260</f>
        <v>72.199999999999989</v>
      </c>
      <c r="L260" s="129">
        <f t="shared" ref="L260" si="76">K260/F260</f>
        <v>0.21694711538461534</v>
      </c>
      <c r="M260" s="130" t="s">
        <v>600</v>
      </c>
      <c r="N260" s="362">
        <v>43860</v>
      </c>
      <c r="O260" s="57"/>
      <c r="P260" s="16"/>
      <c r="Q260" s="16"/>
      <c r="R260" s="17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44">
        <v>144</v>
      </c>
      <c r="B261" s="143">
        <v>43641</v>
      </c>
      <c r="C261" s="143"/>
      <c r="D261" s="144" t="s">
        <v>139</v>
      </c>
      <c r="E261" s="145" t="s">
        <v>624</v>
      </c>
      <c r="F261" s="146">
        <v>386</v>
      </c>
      <c r="G261" s="147"/>
      <c r="H261" s="147">
        <v>395</v>
      </c>
      <c r="I261" s="147">
        <v>452</v>
      </c>
      <c r="J261" s="170" t="s">
        <v>3406</v>
      </c>
      <c r="K261" s="171">
        <f t="shared" ref="K261" si="77">H261-F261</f>
        <v>9</v>
      </c>
      <c r="L261" s="172">
        <f t="shared" ref="L261" si="78">K261/F261</f>
        <v>2.3316062176165803E-2</v>
      </c>
      <c r="M261" s="173" t="s">
        <v>709</v>
      </c>
      <c r="N261" s="174">
        <v>43868</v>
      </c>
      <c r="O261" s="16"/>
      <c r="P261" s="16"/>
      <c r="Q261" s="16"/>
      <c r="R261" s="344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2">
        <v>145</v>
      </c>
      <c r="B262" s="195">
        <v>43707</v>
      </c>
      <c r="C262" s="195"/>
      <c r="D262" s="202" t="s">
        <v>260</v>
      </c>
      <c r="E262" s="199" t="s">
        <v>624</v>
      </c>
      <c r="F262" s="199" t="s">
        <v>756</v>
      </c>
      <c r="G262" s="199"/>
      <c r="H262" s="199"/>
      <c r="I262" s="226">
        <v>190</v>
      </c>
      <c r="J262" s="238" t="s">
        <v>602</v>
      </c>
      <c r="K262" s="228"/>
      <c r="L262" s="229"/>
      <c r="M262" s="358" t="s">
        <v>602</v>
      </c>
      <c r="N262" s="23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146</v>
      </c>
      <c r="B263" s="207">
        <v>43731</v>
      </c>
      <c r="C263" s="207"/>
      <c r="D263" s="155" t="s">
        <v>440</v>
      </c>
      <c r="E263" s="208" t="s">
        <v>624</v>
      </c>
      <c r="F263" s="208">
        <v>235</v>
      </c>
      <c r="G263" s="208"/>
      <c r="H263" s="208">
        <v>295</v>
      </c>
      <c r="I263" s="232">
        <v>296</v>
      </c>
      <c r="J263" s="141" t="s">
        <v>3148</v>
      </c>
      <c r="K263" s="128">
        <f t="shared" ref="K263" si="79">H263-F263</f>
        <v>60</v>
      </c>
      <c r="L263" s="129">
        <f t="shared" ref="L263" si="80">K263/F263</f>
        <v>0.25531914893617019</v>
      </c>
      <c r="M263" s="130" t="s">
        <v>600</v>
      </c>
      <c r="N263" s="362">
        <v>43844</v>
      </c>
      <c r="O263" s="57"/>
      <c r="P263" s="16"/>
      <c r="Q263" s="16"/>
      <c r="R263" s="17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147</v>
      </c>
      <c r="B264" s="207">
        <v>43752</v>
      </c>
      <c r="C264" s="207"/>
      <c r="D264" s="155" t="s">
        <v>2978</v>
      </c>
      <c r="E264" s="208" t="s">
        <v>624</v>
      </c>
      <c r="F264" s="208">
        <v>277.5</v>
      </c>
      <c r="G264" s="208"/>
      <c r="H264" s="208">
        <v>333</v>
      </c>
      <c r="I264" s="232">
        <v>333</v>
      </c>
      <c r="J264" s="141" t="s">
        <v>3149</v>
      </c>
      <c r="K264" s="128">
        <f t="shared" ref="K264" si="81">H264-F264</f>
        <v>55.5</v>
      </c>
      <c r="L264" s="129">
        <f t="shared" ref="L264" si="82">K264/F264</f>
        <v>0.2</v>
      </c>
      <c r="M264" s="130" t="s">
        <v>600</v>
      </c>
      <c r="N264" s="362">
        <v>43846</v>
      </c>
      <c r="O264" s="57"/>
      <c r="P264" s="16"/>
      <c r="Q264" s="16"/>
      <c r="R264" s="17" t="s">
        <v>754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148</v>
      </c>
      <c r="B265" s="207">
        <v>43752</v>
      </c>
      <c r="C265" s="207"/>
      <c r="D265" s="155" t="s">
        <v>2977</v>
      </c>
      <c r="E265" s="208" t="s">
        <v>624</v>
      </c>
      <c r="F265" s="208">
        <v>930</v>
      </c>
      <c r="G265" s="208"/>
      <c r="H265" s="208">
        <v>1165</v>
      </c>
      <c r="I265" s="232">
        <v>1200</v>
      </c>
      <c r="J265" s="141" t="s">
        <v>3151</v>
      </c>
      <c r="K265" s="128">
        <f t="shared" ref="K265" si="83">H265-F265</f>
        <v>235</v>
      </c>
      <c r="L265" s="129">
        <f t="shared" ref="L265" si="84">K265/F265</f>
        <v>0.25268817204301075</v>
      </c>
      <c r="M265" s="130" t="s">
        <v>600</v>
      </c>
      <c r="N265" s="362">
        <v>43847</v>
      </c>
      <c r="O265" s="57"/>
      <c r="P265" s="16"/>
      <c r="Q265" s="16"/>
      <c r="R265" s="17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149</v>
      </c>
      <c r="B266" s="347">
        <v>43753</v>
      </c>
      <c r="C266" s="212"/>
      <c r="D266" s="373" t="s">
        <v>2976</v>
      </c>
      <c r="E266" s="350" t="s">
        <v>624</v>
      </c>
      <c r="F266" s="353">
        <v>111</v>
      </c>
      <c r="G266" s="350"/>
      <c r="H266" s="350"/>
      <c r="I266" s="356">
        <v>141</v>
      </c>
      <c r="J266" s="238" t="s">
        <v>602</v>
      </c>
      <c r="K266" s="238"/>
      <c r="L266" s="123"/>
      <c r="M266" s="361" t="s">
        <v>602</v>
      </c>
      <c r="N266" s="240"/>
      <c r="O266" s="16"/>
      <c r="P266" s="16"/>
      <c r="Q266" s="16"/>
      <c r="R266" s="344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150</v>
      </c>
      <c r="B267" s="207">
        <v>43753</v>
      </c>
      <c r="C267" s="207"/>
      <c r="D267" s="155" t="s">
        <v>2975</v>
      </c>
      <c r="E267" s="208" t="s">
        <v>624</v>
      </c>
      <c r="F267" s="209">
        <v>296</v>
      </c>
      <c r="G267" s="208"/>
      <c r="H267" s="208">
        <v>370</v>
      </c>
      <c r="I267" s="232">
        <v>370</v>
      </c>
      <c r="J267" s="141" t="s">
        <v>683</v>
      </c>
      <c r="K267" s="128">
        <f t="shared" ref="K267" si="85">H267-F267</f>
        <v>74</v>
      </c>
      <c r="L267" s="129">
        <f t="shared" ref="L267" si="86">K267/F267</f>
        <v>0.25</v>
      </c>
      <c r="M267" s="130" t="s">
        <v>600</v>
      </c>
      <c r="N267" s="362">
        <v>43853</v>
      </c>
      <c r="O267" s="57"/>
      <c r="P267" s="16"/>
      <c r="Q267" s="16"/>
      <c r="R267" s="17" t="s">
        <v>754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2">
        <v>151</v>
      </c>
      <c r="B268" s="211">
        <v>43754</v>
      </c>
      <c r="C268" s="211"/>
      <c r="D268" s="192" t="s">
        <v>2974</v>
      </c>
      <c r="E268" s="349" t="s">
        <v>624</v>
      </c>
      <c r="F268" s="352" t="s">
        <v>2940</v>
      </c>
      <c r="G268" s="349"/>
      <c r="H268" s="349"/>
      <c r="I268" s="355">
        <v>344</v>
      </c>
      <c r="J268" s="238" t="s">
        <v>602</v>
      </c>
      <c r="K268" s="241"/>
      <c r="L268" s="360"/>
      <c r="M268" s="343" t="s">
        <v>602</v>
      </c>
      <c r="N268" s="363"/>
      <c r="O268" s="16"/>
      <c r="P268" s="16"/>
      <c r="Q268" s="16"/>
      <c r="R268" s="344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46">
        <v>152</v>
      </c>
      <c r="B269" s="212">
        <v>43832</v>
      </c>
      <c r="C269" s="212"/>
      <c r="D269" s="216" t="s">
        <v>2254</v>
      </c>
      <c r="E269" s="213" t="s">
        <v>624</v>
      </c>
      <c r="F269" s="214" t="s">
        <v>3136</v>
      </c>
      <c r="G269" s="213"/>
      <c r="H269" s="213"/>
      <c r="I269" s="237">
        <v>590</v>
      </c>
      <c r="J269" s="238" t="s">
        <v>602</v>
      </c>
      <c r="K269" s="238"/>
      <c r="L269" s="123"/>
      <c r="M269" s="343" t="s">
        <v>602</v>
      </c>
      <c r="N269" s="240"/>
      <c r="O269" s="16"/>
      <c r="P269" s="16"/>
      <c r="Q269" s="16"/>
      <c r="R269" s="344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153</v>
      </c>
      <c r="B270" s="207">
        <v>43966</v>
      </c>
      <c r="C270" s="207"/>
      <c r="D270" s="155" t="s">
        <v>65</v>
      </c>
      <c r="E270" s="208" t="s">
        <v>624</v>
      </c>
      <c r="F270" s="209">
        <v>67.5</v>
      </c>
      <c r="G270" s="208"/>
      <c r="H270" s="208">
        <v>86</v>
      </c>
      <c r="I270" s="232">
        <v>86</v>
      </c>
      <c r="J270" s="141" t="s">
        <v>3629</v>
      </c>
      <c r="K270" s="128">
        <f t="shared" ref="K270" si="87">H270-F270</f>
        <v>18.5</v>
      </c>
      <c r="L270" s="129">
        <f t="shared" ref="L270" si="88">K270/F270</f>
        <v>0.27407407407407408</v>
      </c>
      <c r="M270" s="130" t="s">
        <v>600</v>
      </c>
      <c r="N270" s="362">
        <v>44008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>
        <v>154</v>
      </c>
      <c r="B271" s="3">
        <v>44035</v>
      </c>
      <c r="C271" s="212"/>
      <c r="D271" s="216" t="s">
        <v>495</v>
      </c>
      <c r="E271" s="213" t="s">
        <v>624</v>
      </c>
      <c r="F271" s="214" t="s">
        <v>3634</v>
      </c>
      <c r="G271" s="213"/>
      <c r="H271" s="213"/>
      <c r="I271" s="237">
        <v>296</v>
      </c>
      <c r="J271" s="238" t="s">
        <v>602</v>
      </c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R279" s="344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R280" s="344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R281" s="344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R282" s="344"/>
    </row>
    <row r="283" spans="1:26">
      <c r="A283" s="210"/>
      <c r="B283" s="200" t="s">
        <v>2981</v>
      </c>
      <c r="O283" s="16"/>
      <c r="P283" s="16"/>
      <c r="R283" s="344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300" spans="1:18">
      <c r="A300" s="217"/>
    </row>
    <row r="301" spans="1:18">
      <c r="A301" s="217"/>
    </row>
    <row r="302" spans="1:18">
      <c r="A302" s="213"/>
    </row>
  </sheetData>
  <autoFilter ref="R1:R30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2020-09-11T03:07:52Z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