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F&amp;O)'!$A$69:$B$280</definedName>
  </definedNames>
  <calcPr calcId="162913"/>
</workbook>
</file>

<file path=xl/calcChain.xml><?xml version="1.0" encoding="utf-8"?>
<calcChain xmlns="http://schemas.openxmlformats.org/spreadsheetml/2006/main">
  <c r="K273" i="6" l="1"/>
  <c r="L273" i="6" s="1"/>
  <c r="P31" i="6"/>
  <c r="L22" i="6"/>
  <c r="K22" i="6"/>
  <c r="M22" i="6" s="1"/>
  <c r="P30" i="6"/>
  <c r="P29" i="6"/>
  <c r="K50" i="6" l="1"/>
  <c r="M50" i="6" s="1"/>
  <c r="P28" i="6" l="1"/>
  <c r="L13" i="6"/>
  <c r="K13" i="6"/>
  <c r="M13" i="6" s="1"/>
  <c r="P27" i="6"/>
  <c r="L24" i="6"/>
  <c r="K24" i="6"/>
  <c r="M24" i="6" s="1"/>
  <c r="P26" i="6"/>
  <c r="L20" i="6" l="1"/>
  <c r="K20" i="6"/>
  <c r="M20" i="6" s="1"/>
  <c r="L19" i="6"/>
  <c r="K19" i="6"/>
  <c r="M19" i="6" s="1"/>
  <c r="P25" i="6"/>
  <c r="P23" i="6"/>
  <c r="L12" i="6" l="1"/>
  <c r="K12" i="6"/>
  <c r="L10" i="6"/>
  <c r="K10" i="6"/>
  <c r="M10" i="6" s="1"/>
  <c r="M12" i="6" l="1"/>
  <c r="P18" i="6"/>
  <c r="P15" i="6"/>
  <c r="P14" i="6"/>
  <c r="L17" i="6" l="1"/>
  <c r="K17" i="6"/>
  <c r="L21" i="6"/>
  <c r="K21" i="6"/>
  <c r="M21" i="6" s="1"/>
  <c r="M17" i="6" l="1"/>
  <c r="L16" i="6"/>
  <c r="K16" i="6"/>
  <c r="M16" i="6" s="1"/>
  <c r="P56" i="6" l="1"/>
  <c r="K11" i="6"/>
  <c r="L11" i="6"/>
  <c r="M11" i="6" l="1"/>
  <c r="K285" i="6" l="1"/>
  <c r="L285" i="6" s="1"/>
  <c r="K283" i="6" l="1"/>
  <c r="L283" i="6" s="1"/>
  <c r="K269" i="6" l="1"/>
  <c r="L269" i="6" s="1"/>
  <c r="K284" i="6" l="1"/>
  <c r="L284" i="6" s="1"/>
  <c r="K281" i="6" l="1"/>
  <c r="L281" i="6" s="1"/>
  <c r="K258" i="6" l="1"/>
  <c r="L258" i="6" s="1"/>
  <c r="K279" i="6" l="1"/>
  <c r="L279" i="6" s="1"/>
  <c r="K280" i="6" l="1"/>
  <c r="L280" i="6" s="1"/>
  <c r="K246" i="6" l="1"/>
  <c r="L246" i="6" s="1"/>
  <c r="K265" i="6" l="1"/>
  <c r="L265" i="6" s="1"/>
  <c r="K271" i="6" l="1"/>
  <c r="L271" i="6" s="1"/>
  <c r="K277" i="6" l="1"/>
  <c r="L277" i="6" s="1"/>
  <c r="P55" i="6" l="1"/>
  <c r="K256" i="6" l="1"/>
  <c r="L256" i="6" s="1"/>
  <c r="K266" i="6" l="1"/>
  <c r="L266" i="6" s="1"/>
  <c r="K272" i="6" l="1"/>
  <c r="L272" i="6" s="1"/>
  <c r="K240" i="6" l="1"/>
  <c r="L240" i="6" s="1"/>
  <c r="K241" i="6" l="1"/>
  <c r="L241" i="6" s="1"/>
  <c r="K267" i="6" l="1"/>
  <c r="L267" i="6" s="1"/>
  <c r="K259" i="6" l="1"/>
  <c r="L259" i="6" s="1"/>
  <c r="K263" i="6" l="1"/>
  <c r="L263" i="6" s="1"/>
  <c r="K268" i="6" l="1"/>
  <c r="L268" i="6" s="1"/>
  <c r="K260" i="6" l="1"/>
  <c r="L260" i="6" s="1"/>
  <c r="K254" i="6"/>
  <c r="L254" i="6" s="1"/>
  <c r="K262" i="6" l="1"/>
  <c r="L262" i="6" s="1"/>
  <c r="K250" i="6" l="1"/>
  <c r="L250" i="6" s="1"/>
  <c r="K251" i="6" l="1"/>
  <c r="L251" i="6" s="1"/>
  <c r="K244" i="6"/>
  <c r="L244" i="6" s="1"/>
  <c r="K261" i="6" l="1"/>
  <c r="L261" i="6" s="1"/>
  <c r="K255" i="6"/>
  <c r="L255" i="6" s="1"/>
  <c r="K257" i="6" l="1"/>
  <c r="L257" i="6" s="1"/>
  <c r="L6" i="2" l="1"/>
  <c r="K6" i="3"/>
  <c r="D7" i="5" l="1"/>
  <c r="M7" i="6"/>
  <c r="K252" i="6" l="1"/>
  <c r="L252" i="6" s="1"/>
  <c r="K249" i="6" l="1"/>
  <c r="L249" i="6" s="1"/>
  <c r="K253" i="6" l="1"/>
  <c r="L253" i="6" s="1"/>
  <c r="K248" i="6"/>
  <c r="L248" i="6" s="1"/>
  <c r="K247" i="6"/>
  <c r="L247" i="6" s="1"/>
  <c r="K245" i="6"/>
  <c r="L245" i="6" s="1"/>
  <c r="H243" i="6"/>
  <c r="K243" i="6" s="1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F204" i="6"/>
  <c r="K204" i="6" s="1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3" i="6"/>
  <c r="L183" i="6" s="1"/>
  <c r="F182" i="6"/>
  <c r="K182" i="6" s="1"/>
  <c r="L182" i="6" s="1"/>
  <c r="K181" i="6"/>
  <c r="L181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6" i="6"/>
  <c r="L156" i="6" s="1"/>
  <c r="K154" i="6"/>
  <c r="L154" i="6" s="1"/>
  <c r="K152" i="6"/>
  <c r="L152" i="6" s="1"/>
  <c r="K150" i="6"/>
  <c r="L150" i="6" s="1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L136" i="6" s="1"/>
  <c r="K135" i="6"/>
  <c r="L135" i="6" s="1"/>
  <c r="F134" i="6"/>
  <c r="K134" i="6" s="1"/>
  <c r="L134" i="6" s="1"/>
  <c r="H133" i="6"/>
  <c r="K133" i="6" s="1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H99" i="6"/>
  <c r="K99" i="6" s="1"/>
  <c r="L99" i="6" s="1"/>
  <c r="F98" i="6"/>
  <c r="K98" i="6" s="1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6" i="4"/>
</calcChain>
</file>

<file path=xl/sharedStrings.xml><?xml version="1.0" encoding="utf-8"?>
<sst xmlns="http://schemas.openxmlformats.org/spreadsheetml/2006/main" count="3447" uniqueCount="1183">
  <si>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</si>
  <si>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</si>
  <si>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</si>
  <si>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</si>
  <si>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</si>
  <si>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</si>
  <si>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</si>
  <si>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</si>
  <si>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</si>
  <si>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</si>
  <si>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</si>
  <si>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</si>
  <si>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</si>
  <si>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</si>
  <si>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</si>
  <si>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</si>
  <si>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</si>
  <si>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</si>
  <si>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</si>
  <si>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</si>
  <si>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</si>
  <si>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</si>
  <si>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</si>
  <si>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</si>
  <si>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</si>
  <si>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</si>
  <si>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</si>
  <si>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</si>
  <si>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</si>
  <si>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</si>
  <si>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</si>
  <si>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</si>
  <si>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</si>
  <si>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</si>
  <si>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</si>
  <si>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</si>
  <si>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</si>
  <si>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</si>
  <si>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</si>
  <si>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</si>
  <si>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</si>
  <si>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</si>
  <si>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</si>
  <si>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</si>
  <si>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</si>
  <si>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</si>
  <si>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</si>
  <si>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</si>
  <si>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</si>
  <si>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</si>
  <si>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</si>
  <si>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</si>
  <si>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</si>
  <si>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</si>
  <si>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</si>
  <si>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</si>
  <si>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</si>
  <si>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</si>
  <si>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</si>
  <si>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</si>
  <si>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</si>
  <si>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</si>
  <si>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</si>
  <si>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</si>
  <si>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</si>
  <si>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</si>
  <si>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</si>
  <si>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</si>
  <si>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</si>
  <si>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</si>
  <si>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</si>
  <si>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</si>
  <si>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</si>
  <si>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</si>
  <si>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</si>
  <si>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</si>
  <si>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</si>
  <si>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</si>
  <si>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</si>
  <si>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</si>
  <si>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</si>
  <si>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</si>
  <si>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</si>
  <si>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</si>
  <si>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</si>
  <si>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</si>
  <si>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</si>
  <si>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</si>
  <si>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</si>
  <si>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</si>
  <si>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</si>
  <si>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</si>
  <si>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</si>
  <si>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</si>
  <si>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</si>
  <si>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</si>
  <si>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</si>
  <si>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</si>
  <si>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</si>
  <si>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</si>
  <si>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</si>
  <si>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</si>
  <si>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</si>
  <si>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</si>
  <si>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</si>
  <si>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</si>
  <si>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</si>
  <si>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</si>
  <si>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</si>
  <si>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</si>
  <si>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</si>
  <si>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</si>
  <si>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</si>
  <si>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</si>
  <si>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</si>
  <si>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</si>
  <si>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</si>
  <si>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</si>
  <si>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</si>
  <si>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</si>
  <si>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</si>
  <si>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</si>
  <si>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</si>
  <si>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</si>
  <si>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</si>
  <si>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</si>
  <si>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</si>
  <si>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</si>
  <si>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</si>
  <si>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</si>
  <si>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</si>
  <si>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</si>
  <si>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</si>
  <si>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</si>
  <si>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</si>
  <si>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</si>
  <si>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</si>
  <si>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</si>
  <si>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</si>
  <si>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</si>
  <si>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</si>
  <si>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</si>
  <si>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</si>
  <si>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</si>
  <si>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</si>
  <si>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</si>
  <si>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</si>
  <si>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</si>
  <si>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</si>
  <si>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</si>
  <si>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</si>
  <si>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</si>
  <si>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</si>
  <si>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</si>
  <si>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</si>
  <si>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</si>
  <si>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</si>
  <si>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</si>
  <si>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</si>
  <si>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</si>
  <si>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</si>
  <si>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</si>
  <si>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</si>
  <si>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</si>
  <si>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</si>
  <si>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</si>
  <si>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</si>
  <si>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</si>
  <si>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</si>
  <si>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</si>
  <si>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</si>
  <si>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</si>
  <si>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</si>
  <si>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</si>
  <si>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</si>
  <si>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</si>
  <si>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</si>
  <si>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</si>
  <si>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</si>
  <si>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</si>
  <si>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</si>
  <si>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</si>
  <si>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</si>
  <si>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</si>
  <si>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</si>
  <si>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</si>
  <si>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</si>
  <si>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</si>
  <si>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</si>
  <si>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</si>
  <si>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</si>
  <si>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</si>
  <si>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</si>
  <si>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</si>
  <si>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</si>
  <si>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</si>
  <si>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</si>
  <si>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</si>
  <si>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</si>
  <si>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</si>
  <si>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</si>
  <si>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</si>
  <si>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</si>
  <si>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</si>
  <si>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</si>
  <si>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</si>
  <si>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</si>
  <si>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</si>
  <si>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</si>
  <si>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</si>
  <si>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</si>
  <si>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</si>
  <si>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</si>
  <si>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</si>
  <si>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</si>
  <si>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</si>
  <si>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</si>
  <si>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</si>
  <si>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</si>
  <si>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</si>
  <si>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</si>
  <si>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</si>
  <si>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</si>
  <si>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</si>
  <si>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</si>
  <si>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</si>
  <si>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</si>
  <si>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</si>
  <si>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</si>
  <si>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</si>
  <si>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</si>
  <si>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</si>
  <si>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</si>
  <si>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</si>
  <si>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</si>
  <si>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</si>
  <si>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</si>
  <si>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</si>
  <si>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</si>
  <si>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</si>
  <si>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</si>
  <si>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</si>
  <si>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</si>
  <si>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</si>
  <si>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</si>
  <si>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</si>
  <si>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</si>
  <si>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</si>
  <si>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</si>
  <si>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</si>
  <si>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</si>
  <si>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</si>
  <si>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</si>
  <si>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</si>
  <si>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</si>
  <si>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</si>
  <si>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</si>
  <si>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</si>
  <si>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</si>
  <si>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</si>
  <si>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</si>
  <si>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</si>
  <si>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</si>
  <si>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</si>
  <si>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</si>
  <si>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</si>
  <si>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</si>
  <si>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</si>
  <si>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</si>
  <si>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</si>
  <si>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</si>
  <si>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</si>
  <si>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</si>
  <si>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</si>
  <si>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</si>
  <si>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</si>
  <si>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</si>
  <si>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</si>
  <si>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</si>
  <si>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</si>
  <si>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</si>
  <si>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</si>
  <si>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</si>
  <si>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</si>
  <si>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</si>
  <si>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</si>
  <si>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</si>
  <si>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</si>
  <si>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</si>
  <si>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</si>
  <si>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</si>
  <si>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</si>
  <si>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</si>
  <si>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</si>
  <si>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</si>
  <si>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</si>
  <si>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</si>
  <si>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</si>
  <si>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</si>
  <si>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</si>
  <si>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</si>
  <si>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</si>
  <si>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</si>
  <si>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</si>
  <si>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</si>
  <si>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</si>
  <si>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</si>
  <si>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</si>
  <si>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</si>
  <si>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</si>
  <si>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</si>
  <si>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</si>
  <si>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</si>
  <si>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</si>
  <si>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</si>
  <si>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</si>
  <si>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</si>
  <si>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</si>
  <si>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</si>
  <si>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</si>
  <si>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</si>
  <si>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</si>
  <si>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</si>
  <si>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</si>
  <si>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</si>
  <si>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</si>
  <si>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</si>
  <si>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</si>
  <si>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</si>
  <si>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</si>
  <si>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</si>
  <si>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</si>
  <si>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</si>
  <si>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</si>
  <si>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</si>
  <si>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</si>
  <si>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</si>
  <si>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</si>
  <si>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</si>
  <si>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</si>
  <si>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</si>
  <si>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</si>
  <si>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</si>
  <si>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</si>
  <si>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</si>
  <si>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</si>
  <si>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</si>
  <si>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</si>
  <si>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</si>
  <si>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</si>
  <si>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</si>
  <si>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</si>
  <si>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</si>
  <si>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</si>
  <si>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</si>
  <si>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</si>
  <si>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</si>
  <si>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</si>
  <si>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</si>
  <si>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</si>
  <si>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</si>
  <si>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</si>
  <si>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</si>
  <si>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</si>
  <si>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</si>
  <si>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</si>
  <si>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</si>
  <si>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</si>
  <si>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</si>
  <si>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</si>
  <si>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</si>
  <si>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</si>
  <si>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</si>
  <si>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</si>
  <si>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</si>
  <si>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</si>
  <si>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</si>
  <si>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</si>
  <si>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</si>
  <si>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</si>
  <si>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</si>
  <si>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</si>
  <si>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</si>
  <si>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</si>
  <si>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</si>
  <si>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</si>
  <si>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</si>
  <si>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</si>
  <si>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</si>
  <si>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</si>
  <si>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</si>
  <si>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</si>
  <si>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</si>
  <si>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</si>
  <si>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</si>
  <si>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</si>
  <si>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</si>
  <si>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</si>
  <si>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</si>
  <si>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</si>
  <si>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</si>
  <si>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</si>
  <si>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</si>
  <si>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</si>
  <si>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</si>
  <si>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</si>
  <si>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</si>
  <si>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</si>
  <si>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</si>
  <si>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</si>
  <si>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</si>
  <si>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</si>
  <si>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</si>
  <si>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</si>
  <si>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</si>
  <si>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</si>
  <si>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</si>
  <si>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</si>
  <si>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</si>
  <si>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</si>
  <si>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</si>
  <si>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</si>
  <si>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</si>
  <si>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</si>
  <si>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</si>
  <si>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</si>
  <si>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</si>
  <si>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</si>
  <si>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</si>
  <si>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</si>
  <si>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</si>
  <si>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</si>
  <si>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</si>
  <si>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</si>
  <si>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</si>
  <si>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</si>
  <si>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</si>
  <si>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</si>
  <si>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</si>
  <si>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</si>
  <si>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</si>
  <si>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</si>
  <si>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</si>
  <si>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</si>
  <si>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</si>
  <si>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</si>
  <si>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</si>
  <si>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</si>
  <si>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</si>
  <si>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</si>
  <si>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</si>
  <si>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</si>
  <si>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</si>
  <si>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</si>
  <si>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</si>
  <si>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</si>
  <si>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</si>
  <si>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</si>
  <si>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</si>
  <si>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</si>
  <si>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</si>
  <si>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</si>
  <si>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</si>
  <si>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</si>
  <si>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</si>
  <si>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</si>
  <si>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</si>
  <si>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</si>
  <si>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</si>
  <si>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</si>
  <si>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</si>
  <si>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</si>
  <si>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</si>
  <si>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</si>
  <si>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</si>
  <si>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</si>
  <si>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</si>
  <si>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</si>
  <si>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</si>
  <si>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</si>
  <si>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</si>
  <si>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</si>
  <si>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</si>
  <si>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</si>
  <si>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</si>
  <si>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</si>
  <si>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</si>
  <si>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</si>
  <si>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</si>
  <si>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</si>
  <si>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</si>
  <si>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</si>
  <si>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</si>
  <si>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</si>
  <si>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</si>
  <si>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</si>
  <si>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</si>
  <si>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</si>
  <si>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</si>
  <si>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</si>
  <si>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</si>
  <si>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</si>
  <si>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</si>
  <si>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</si>
  <si>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</si>
  <si>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</si>
  <si>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</si>
  <si>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</si>
  <si>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</si>
  <si>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</si>
  <si>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</si>
  <si>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</si>
  <si>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</si>
  <si>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</si>
  <si>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</si>
  <si>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</si>
  <si>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</si>
  <si>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</si>
  <si>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</si>
  <si>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</si>
  <si>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</si>
  <si>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</si>
  <si>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</si>
  <si>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</si>
  <si>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</si>
  <si>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</si>
  <si>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</si>
  <si>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</si>
  <si>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</si>
  <si>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</si>
  <si>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</si>
  <si>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</si>
  <si>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</si>
  <si>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</si>
  <si>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</si>
  <si>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</si>
  <si>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</si>
  <si>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</si>
  <si>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</si>
  <si>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</si>
  <si>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</si>
  <si>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</si>
  <si>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</si>
  <si>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</si>
  <si>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</si>
  <si>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</si>
  <si>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</si>
  <si>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</si>
  <si>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</si>
  <si>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</si>
  <si>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</si>
  <si>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</si>
  <si>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</si>
  <si>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</si>
  <si>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</si>
  <si>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</si>
  <si>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</si>
  <si>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</si>
  <si>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</si>
  <si>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</si>
  <si>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</si>
  <si>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</si>
  <si>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</si>
  <si>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</si>
  <si>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</si>
  <si>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</si>
  <si>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</si>
  <si>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</si>
  <si>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</si>
  <si>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</si>
  <si>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</si>
  <si>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</si>
  <si>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</si>
  <si>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</si>
  <si>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</si>
  <si>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</si>
  <si>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</si>
  <si>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</si>
  <si>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</si>
  <si>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</si>
  <si>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</si>
  <si>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</si>
  <si>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</si>
  <si>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</si>
  <si>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</si>
  <si>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</si>
  <si>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</si>
  <si>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</si>
  <si>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</si>
  <si>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</si>
  <si>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</si>
  <si>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</si>
  <si>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</si>
  <si>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</si>
  <si>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</si>
  <si>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</si>
  <si>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</si>
  <si>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</si>
  <si>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</si>
  <si>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</si>
  <si>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</si>
  <si>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</si>
  <si>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</si>
  <si>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</si>
  <si>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</si>
  <si>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</si>
  <si>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</si>
  <si>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</si>
  <si>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</si>
  <si>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</si>
  <si>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</si>
  <si>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</si>
  <si>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</si>
  <si>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</si>
  <si>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</si>
  <si>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</si>
  <si>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</si>
  <si>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</si>
  <si>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</si>
  <si>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</si>
  <si>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</si>
  <si>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</si>
  <si>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</si>
  <si>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</si>
  <si>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</si>
  <si>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</si>
  <si>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</si>
  <si>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</si>
  <si>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</si>
  <si>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</si>
  <si>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</si>
  <si>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</si>
  <si>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</si>
  <si>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</si>
  <si>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</si>
  <si>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</si>
  <si>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</si>
  <si>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</si>
  <si>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</si>
  <si>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</si>
  <si>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</si>
  <si>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</si>
  <si>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</si>
  <si>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</si>
  <si>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</si>
  <si>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</si>
  <si>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</si>
  <si>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</si>
  <si>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</si>
  <si>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</si>
  <si>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</si>
  <si>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</si>
  <si>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</si>
  <si>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</si>
  <si>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</si>
  <si>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</si>
  <si>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</si>
  <si>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</si>
  <si>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</si>
  <si>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</si>
  <si>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</si>
  <si>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</si>
  <si>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</si>
  <si>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</si>
  <si>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</si>
  <si>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</si>
  <si>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</si>
  <si>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</si>
  <si>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</si>
  <si>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</si>
  <si>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</si>
  <si>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</si>
  <si>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</si>
  <si>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</si>
  <si>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</si>
  <si>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</si>
  <si>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</si>
  <si>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</si>
  <si>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</si>
  <si>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</si>
  <si>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</si>
  <si>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</si>
  <si>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</si>
  <si>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</si>
  <si>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</si>
  <si>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</si>
  <si>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</si>
  <si>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</si>
  <si>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</si>
  <si>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</si>
  <si>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</si>
  <si>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</si>
  <si>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</si>
  <si>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</si>
  <si>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</si>
  <si>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</si>
  <si>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</si>
  <si>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</si>
  <si>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</si>
  <si>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</si>
  <si>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</si>
  <si>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</si>
  <si>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</si>
  <si>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</si>
  <si>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</si>
  <si>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</si>
  <si>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</si>
  <si>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</si>
  <si>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</si>
  <si>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</si>
  <si>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</si>
  <si>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</si>
  <si>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</si>
  <si>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</si>
  <si>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</si>
  <si>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</si>
  <si>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</si>
  <si>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</si>
  <si>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</si>
  <si>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</si>
  <si>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</si>
  <si>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</si>
  <si>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</si>
  <si>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</si>
  <si>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</si>
  <si>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</si>
  <si>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</si>
  <si>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</si>
  <si>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</si>
  <si>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</si>
  <si>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</si>
  <si>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</si>
  <si>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</si>
  <si>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</si>
  <si>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</si>
  <si>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</si>
  <si>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</si>
  <si>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</si>
  <si>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</si>
  <si>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</si>
  <si>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</si>
  <si>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</si>
  <si>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</si>
  <si>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</si>
  <si>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</si>
  <si>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</si>
  <si>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</si>
  <si>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</si>
  <si>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</si>
  <si>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</si>
  <si>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</si>
  <si>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</si>
  <si>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</si>
  <si>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</si>
  <si>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</si>
  <si>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</si>
  <si>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</si>
  <si>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</si>
  <si>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</si>
  <si>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</si>
  <si>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</si>
  <si>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</si>
  <si>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</si>
  <si>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</si>
  <si>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</si>
  <si>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</si>
  <si>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</si>
  <si>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</si>
  <si>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</si>
  <si>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</si>
  <si>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</si>
  <si>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</si>
  <si>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</si>
  <si>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</si>
  <si>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</si>
  <si>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</si>
  <si>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</si>
  <si>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</si>
  <si>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</si>
  <si>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</si>
  <si>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</si>
  <si>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</si>
  <si>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</si>
  <si>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</si>
  <si>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</si>
  <si>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</si>
  <si>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</si>
  <si>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</si>
  <si>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</si>
  <si>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</si>
  <si>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</si>
  <si>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</si>
  <si>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</si>
  <si>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</si>
  <si>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</si>
  <si>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</si>
  <si>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</si>
  <si>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</si>
  <si>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</si>
  <si>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</si>
  <si>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</si>
  <si>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</si>
  <si>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</si>
  <si>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</si>
  <si>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</si>
  <si>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</si>
  <si>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</si>
  <si>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</si>
  <si>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</si>
  <si>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</si>
  <si>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</si>
  <si>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</si>
  <si>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</si>
  <si>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</si>
  <si>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</si>
  <si>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</si>
  <si>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</si>
  <si>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</si>
  <si>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</si>
  <si>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</si>
  <si>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</si>
  <si>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</si>
  <si>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</si>
  <si>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</si>
  <si>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</si>
  <si>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</si>
  <si>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</si>
  <si>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</si>
  <si>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</si>
  <si>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</si>
  <si>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</si>
  <si>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</si>
  <si>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</si>
  <si>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</si>
  <si>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</si>
  <si>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</si>
  <si>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</si>
  <si>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</si>
  <si>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</si>
  <si>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</si>
  <si>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</si>
  <si>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</si>
  <si>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</si>
  <si>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</si>
  <si>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</si>
  <si>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</si>
  <si>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</si>
  <si>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</si>
  <si>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</si>
  <si>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</si>
  <si>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</si>
  <si>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</si>
  <si>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</si>
  <si>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</si>
  <si>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</si>
  <si>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</si>
  <si>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</si>
  <si>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</si>
  <si>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</si>
  <si>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</si>
  <si>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</si>
  <si>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</si>
  <si>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</si>
  <si>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</si>
  <si>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</si>
  <si>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</si>
  <si>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</si>
  <si>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</si>
  <si>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</si>
  <si>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</si>
  <si>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</si>
  <si>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</si>
  <si>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</si>
  <si>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</si>
  <si>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</si>
  <si>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</si>
  <si>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</si>
  <si>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</si>
  <si>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</si>
  <si>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</si>
  <si>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</si>
  <si>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</si>
  <si>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</si>
  <si>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</si>
  <si>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</si>
  <si>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</si>
  <si>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</si>
  <si>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</si>
  <si>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</si>
  <si>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</si>
  <si>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</si>
  <si>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</si>
  <si>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</si>
  <si>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</si>
  <si>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TTIL</t>
  </si>
  <si>
    <t>1720-1800</t>
  </si>
  <si>
    <t>GRAVITON RESEARCH CAPITAL LLP</t>
  </si>
  <si>
    <t>2390-2470</t>
  </si>
  <si>
    <t>2650-2800</t>
  </si>
  <si>
    <t>3825-4025</t>
  </si>
  <si>
    <t>4500-5000</t>
  </si>
  <si>
    <t>170.5-176.5</t>
  </si>
  <si>
    <t>195-205</t>
  </si>
  <si>
    <t>1840-1940</t>
  </si>
  <si>
    <t>5040-5170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</si>
  <si>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</si>
  <si>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</si>
  <si>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</si>
  <si>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</si>
  <si>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</si>
  <si>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</si>
  <si>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</si>
  <si>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</si>
  <si>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</si>
  <si>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</si>
  <si>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PARAG COMMOSALES</t>
  </si>
  <si>
    <t>Loss of Rs.50/-</t>
  </si>
  <si>
    <t>Loss of Rs.175/-</t>
  </si>
  <si>
    <t>1120-1200</t>
  </si>
  <si>
    <t>3495-3595</t>
  </si>
  <si>
    <t>3750-3900</t>
  </si>
  <si>
    <t>284-300</t>
  </si>
  <si>
    <t>280-292</t>
  </si>
  <si>
    <t>320-340</t>
  </si>
  <si>
    <t>Loss of Rs.75/-</t>
  </si>
  <si>
    <t>Loss of Rs.10.5/-</t>
  </si>
  <si>
    <t>VIKRAMBHAI GOKALBHAI CHAUDHARI</t>
  </si>
  <si>
    <t>MANSI SHARE AND STOCK ADVISORS PVT LTD</t>
  </si>
  <si>
    <t>MTNL</t>
  </si>
  <si>
    <t>Maha Tel Nigam Ltd.</t>
  </si>
  <si>
    <t>SPRL</t>
  </si>
  <si>
    <t>SP Refractories Limited</t>
  </si>
  <si>
    <t>SPEXTRA MULTIBIZ PRIVATE LIMITED</t>
  </si>
  <si>
    <t>PVVINFRA</t>
  </si>
  <si>
    <t>ISHAAN TRADEFIN LLP</t>
  </si>
  <si>
    <t>SAHASTRAA ADVISORS PRIVATE LIMITED</t>
  </si>
  <si>
    <t>SETU SECURITIES PVT LTD</t>
  </si>
  <si>
    <t>1426-1456</t>
  </si>
  <si>
    <t>1530-1600</t>
  </si>
  <si>
    <t>Profit of Rs.12.5/-</t>
  </si>
  <si>
    <t>241.5-247.5</t>
  </si>
  <si>
    <t>262-277</t>
  </si>
  <si>
    <t>358-368</t>
  </si>
  <si>
    <t>Loss of Rs.62/-</t>
  </si>
  <si>
    <t>400-430</t>
  </si>
  <si>
    <t>AKSHAR</t>
  </si>
  <si>
    <t>VASUDHAGAM</t>
  </si>
  <si>
    <t>Akshar Spintex Limited</t>
  </si>
  <si>
    <t>DHARIWAL</t>
  </si>
  <si>
    <t>Dhariwalcorp Limited</t>
  </si>
  <si>
    <t>QE SECURITIES LLP</t>
  </si>
  <si>
    <t>KSHITIJPOL</t>
  </si>
  <si>
    <t>Kshitij Polyline Limited</t>
  </si>
  <si>
    <t>YMD FINANCIAL CONSULTANCY PRIVATE LIMITED</t>
  </si>
  <si>
    <t>SAKUMA</t>
  </si>
  <si>
    <t>Sakuma Exports Limited</t>
  </si>
  <si>
    <t>MITTAL RIMPY</t>
  </si>
  <si>
    <t>NEXPACT LIMITED</t>
  </si>
  <si>
    <t>BANKNIFTY 50800 CE 14 AUG</t>
  </si>
  <si>
    <t>280-290</t>
  </si>
  <si>
    <t>Loss of Rs.82.5/-</t>
  </si>
  <si>
    <t>ARYAN</t>
  </si>
  <si>
    <t>JAIN GRANITES AND PROJECTS INDIA LIMITED</t>
  </si>
  <si>
    <t>COLORCHIPS</t>
  </si>
  <si>
    <t>RAVIKAANTH PORTFOLIO SERVICES PRIVATE LIMITED</t>
  </si>
  <si>
    <t>KHOOBSURAT</t>
  </si>
  <si>
    <t>KIZI</t>
  </si>
  <si>
    <t>VIJAYKUMAR JAYANTILAL THAKKAR</t>
  </si>
  <si>
    <t>AAKRAYA RESEARCH LLP</t>
  </si>
  <si>
    <t>CALSOFT</t>
  </si>
  <si>
    <t>California Soft Ltd.</t>
  </si>
  <si>
    <t>CAPACITE</t>
  </si>
  <si>
    <t>Capacite Infraproject Ltd</t>
  </si>
  <si>
    <t>JIGNESH AMRUTLAL THOBHANI</t>
  </si>
  <si>
    <t>KOPRAN</t>
  </si>
  <si>
    <t>Kopran Ltd.</t>
  </si>
  <si>
    <t>MIEL</t>
  </si>
  <si>
    <t>Manglam Infra &amp; Eng Ltd</t>
  </si>
  <si>
    <t>SATECH</t>
  </si>
  <si>
    <t>S A Tech Software India L</t>
  </si>
  <si>
    <t>SUDH INVESTMENTS PVT. LTD</t>
  </si>
  <si>
    <t>SRESTHA FINVEST LIMITED</t>
  </si>
  <si>
    <t>VLEGOV</t>
  </si>
  <si>
    <t>VL E Gov and IT Sol Ltd</t>
  </si>
  <si>
    <t>SATIPOLY</t>
  </si>
  <si>
    <t>Sati Poly Plast Limited</t>
  </si>
  <si>
    <t>1960-2060</t>
  </si>
  <si>
    <t>2200-2350</t>
  </si>
  <si>
    <t>2650-2730</t>
  </si>
  <si>
    <t>3000-3290</t>
  </si>
  <si>
    <t>6710-6890</t>
  </si>
  <si>
    <t>7350-7750</t>
  </si>
  <si>
    <t>CHETANBHAIRUGNATHBHAIMATHOLIYA</t>
  </si>
  <si>
    <t>SHAILESH KANJIBHAI DHAMELIYA</t>
  </si>
  <si>
    <t>IRAGE BROKING SERVICES LLP</t>
  </si>
  <si>
    <t>SILONI UPPAL</t>
  </si>
  <si>
    <t>AMITINT</t>
  </si>
  <si>
    <t>KAVITA MAYANK VARIA</t>
  </si>
  <si>
    <t>ARCFIN</t>
  </si>
  <si>
    <t>ASHA NEWATIA</t>
  </si>
  <si>
    <t>BFLAFL</t>
  </si>
  <si>
    <t>PANKAJBAFNA</t>
  </si>
  <si>
    <t>SANDESH KHANDELWAL</t>
  </si>
  <si>
    <t>HIREN PRAMODBHAI KOTHARI</t>
  </si>
  <si>
    <t>BGIL</t>
  </si>
  <si>
    <t>SURYABHAN SINGH</t>
  </si>
  <si>
    <t>BRIDGESE</t>
  </si>
  <si>
    <t>UMA MAHESWARI</t>
  </si>
  <si>
    <t>AALAYAM FOUNDATION PRIVATE LIMITED</t>
  </si>
  <si>
    <t>SUSIRA HOLDINGS PRIVATE LIMITED</t>
  </si>
  <si>
    <t>COMCL</t>
  </si>
  <si>
    <t>DARJEELING</t>
  </si>
  <si>
    <t>MANOJ KUMAR KANDA</t>
  </si>
  <si>
    <t>DDIL</t>
  </si>
  <si>
    <t>JAI KUMAR BAID</t>
  </si>
  <si>
    <t>FRANKLININD</t>
  </si>
  <si>
    <t>DEVEN</t>
  </si>
  <si>
    <t>GOPAIST</t>
  </si>
  <si>
    <t>SHIV RATAN TOSHNIWAL</t>
  </si>
  <si>
    <t>HIKLASS</t>
  </si>
  <si>
    <t>JAYESH G KUWADIA</t>
  </si>
  <si>
    <t>MANGALSUDHA VINIMAY PRIVATE LIMITED</t>
  </si>
  <si>
    <t>HINDUST</t>
  </si>
  <si>
    <t>ARCHANA KAPUR</t>
  </si>
  <si>
    <t>JETMALL</t>
  </si>
  <si>
    <t>SHRENA KALPESH SHAH</t>
  </si>
  <si>
    <t>SHAILESH PRABHAKAR DALVI</t>
  </si>
  <si>
    <t>JMJFIN</t>
  </si>
  <si>
    <t>PANDATH UNNIKRISHNAN ANJU</t>
  </si>
  <si>
    <t>VALAPARAMBIL VENUGOPALAN NITHU</t>
  </si>
  <si>
    <t>VISAGAR FINANCIAL SERVICES LIMITED</t>
  </si>
  <si>
    <t>VISHAL KUMAR GOREKAMLE</t>
  </si>
  <si>
    <t>KZLFIN</t>
  </si>
  <si>
    <t>JAIWANTASAHEBRAONALODE</t>
  </si>
  <si>
    <t>NEWLIGHT</t>
  </si>
  <si>
    <t>RAJAT GUPTA</t>
  </si>
  <si>
    <t>NUTRICIRCLE</t>
  </si>
  <si>
    <t>PURV DIPAKKUMAR PATEL</t>
  </si>
  <si>
    <t>SESHAGIRI RAO APPASANI</t>
  </si>
  <si>
    <t>OMKAR</t>
  </si>
  <si>
    <t>N L RUNGTA (HUF)</t>
  </si>
  <si>
    <t>RAJESHKUMAR AMRUTLAL AKHANI</t>
  </si>
  <si>
    <t>ARTIBEN JAGDISHBHAI AKHANI</t>
  </si>
  <si>
    <t>S J INFRATECH PRIVATE LIMITED .</t>
  </si>
  <si>
    <t>POOJA HAREET SHUKLA</t>
  </si>
  <si>
    <t>VINODKUMAR MAHENDRAKUMAR AGARWAL</t>
  </si>
  <si>
    <t>POPEES</t>
  </si>
  <si>
    <t>PRADEEP KUMAR MACHINGAL GOVINDAN</t>
  </si>
  <si>
    <t>PNRK AND SONS LLP</t>
  </si>
  <si>
    <t>GKML SOFTWARE TECHNOLOGIES PRIVATE LIMITED</t>
  </si>
  <si>
    <t>MANI SOFTWARE TECHNOLOGIES PVT LTD</t>
  </si>
  <si>
    <t>RELICAB</t>
  </si>
  <si>
    <t>EMRALD COMMERCIAL LIMITED</t>
  </si>
  <si>
    <t>SANJIB KUMAR PATWARI</t>
  </si>
  <si>
    <t>SANJIB KUMAR PATWARI HUF</t>
  </si>
  <si>
    <t>RISHILASE</t>
  </si>
  <si>
    <t>BHARATH CHAMPALAL JAIN</t>
  </si>
  <si>
    <t>AMANSA HOLDINGS PRIVATE LIMITED</t>
  </si>
  <si>
    <t>HILL FORT INDIA FUND LP</t>
  </si>
  <si>
    <t>SGFRL</t>
  </si>
  <si>
    <t>SHOORA</t>
  </si>
  <si>
    <t>BHANSALI VALUE CREATIONS PRIVATE LIMITED</t>
  </si>
  <si>
    <t>SRDAPRT</t>
  </si>
  <si>
    <t>PREETI BHAUKA</t>
  </si>
  <si>
    <t>SRESTHA</t>
  </si>
  <si>
    <t>SYLPH TECHNOLOGIES LIMITED</t>
  </si>
  <si>
    <t>STARLIT</t>
  </si>
  <si>
    <t>RONAK ANILKUMAR</t>
  </si>
  <si>
    <t>VEDANTASSET</t>
  </si>
  <si>
    <t>NAVJOTSINGHBRAR</t>
  </si>
  <si>
    <t>RITESH KUMAR</t>
  </si>
  <si>
    <t>VISAGAR</t>
  </si>
  <si>
    <t>DEVARAJBACKIARAJ</t>
  </si>
  <si>
    <t>WELCURE</t>
  </si>
  <si>
    <t>AARTECH</t>
  </si>
  <si>
    <t>Aartech Solonics Limited</t>
  </si>
  <si>
    <t>SAROJDEVI S KABRA</t>
  </si>
  <si>
    <t>AIRAN</t>
  </si>
  <si>
    <t>Airan Limited</t>
  </si>
  <si>
    <t>AKG</t>
  </si>
  <si>
    <t>AKG Exim Limited</t>
  </si>
  <si>
    <t>OBEROI SATINDERSINGH MANMOHANSINGH</t>
  </si>
  <si>
    <t>VOYAGE CARS INDIA PRIVATE LIKITED</t>
  </si>
  <si>
    <t>BULKCORP</t>
  </si>
  <si>
    <t>Bulkcorp International L</t>
  </si>
  <si>
    <t>EASY INVESTOLOGY PRIVATE LIMITED</t>
  </si>
  <si>
    <t>MUKUL AVANISH VARMA</t>
  </si>
  <si>
    <t>COFFEEDAY</t>
  </si>
  <si>
    <t>Coffee Day Enterprise Ltd</t>
  </si>
  <si>
    <t>DTIL</t>
  </si>
  <si>
    <t>Dhunseri Tea &amp; Ind. Ltd.</t>
  </si>
  <si>
    <t>NK SECURITIES RESEARCH PRIVATE LIMITED</t>
  </si>
  <si>
    <t>Eveready Industries India</t>
  </si>
  <si>
    <t>EXCELINDUS</t>
  </si>
  <si>
    <t>Excel Industries Limited</t>
  </si>
  <si>
    <t>GLOBE</t>
  </si>
  <si>
    <t>Globe Textiles (I) Ltd.</t>
  </si>
  <si>
    <t>GRMOVER</t>
  </si>
  <si>
    <t>GRM Overseas Limited</t>
  </si>
  <si>
    <t>HERANBA</t>
  </si>
  <si>
    <t>Heranba Industries Ltd</t>
  </si>
  <si>
    <t>HFCL Limited</t>
  </si>
  <si>
    <t>HITECH</t>
  </si>
  <si>
    <t>Hi-Tech Pipes Limited</t>
  </si>
  <si>
    <t>INOXGREEN</t>
  </si>
  <si>
    <t>Inox Green Energy Ser Ltd</t>
  </si>
  <si>
    <t>INVENTURE</t>
  </si>
  <si>
    <t>Inventure Gro &amp; Sec Ltd</t>
  </si>
  <si>
    <t>KANDARP</t>
  </si>
  <si>
    <t>Kandarp Dg Smart Bpo Ltd</t>
  </si>
  <si>
    <t>COMFORT CAPITAL PRIVATE LIMITED</t>
  </si>
  <si>
    <t>KHANDSE</t>
  </si>
  <si>
    <t>Khandwala Sec. Ltd</t>
  </si>
  <si>
    <t>LRRPL</t>
  </si>
  <si>
    <t>Lead Rec And Rub Prod Ltd</t>
  </si>
  <si>
    <t>RAKESH AGRAWAL</t>
  </si>
  <si>
    <t>MAITREYA</t>
  </si>
  <si>
    <t>Maitreya Medicare Limited</t>
  </si>
  <si>
    <t>SOUTH GUJARAT SHARES &amp; SHARE BROKERS LIMITED</t>
  </si>
  <si>
    <t>UBS PRINCIPAL CAPITAL ASIA LIMITED</t>
  </si>
  <si>
    <t>MOREPENLAB</t>
  </si>
  <si>
    <t>Morepan Laboratories Ltd.</t>
  </si>
  <si>
    <t>SHARE INDIA SECURITIES LIMITED</t>
  </si>
  <si>
    <t>MATHISYS ADVISORS LLP</t>
  </si>
  <si>
    <t>EPITOME TRADING AND INVESTMENTS</t>
  </si>
  <si>
    <t>NGILPP</t>
  </si>
  <si>
    <t>Nakoda Group of Industrie</t>
  </si>
  <si>
    <t>PRB SECURITIES PVT LTD</t>
  </si>
  <si>
    <t>NIRMAN-RE</t>
  </si>
  <si>
    <t>Nirman Agri Genetics Ltd-</t>
  </si>
  <si>
    <t>KAUTIK NOTWANI</t>
  </si>
  <si>
    <t>ONEPOINT</t>
  </si>
  <si>
    <t>One Point One Sol Ltd</t>
  </si>
  <si>
    <t>RACE</t>
  </si>
  <si>
    <t>Race Eco Chain Limited</t>
  </si>
  <si>
    <t>DANVIR SINGH</t>
  </si>
  <si>
    <t>INDIA EQUITY FUND 1</t>
  </si>
  <si>
    <t>RAJINDLTD</t>
  </si>
  <si>
    <t>Rajputana Industries Ltd</t>
  </si>
  <si>
    <t>SELVAMURTHY    AKILANDESWARI</t>
  </si>
  <si>
    <t>YUGA STOCKS AND COMMODITIES PRIVATE LIMITED  .</t>
  </si>
  <si>
    <t>XTX MARKETS LLP</t>
  </si>
  <si>
    <t>INDRA KIRAN VENTURES</t>
  </si>
  <si>
    <t>SRPL</t>
  </si>
  <si>
    <t>Shree Ram Proteins Ltd.</t>
  </si>
  <si>
    <t>HARBIR SINGH CHADHA</t>
  </si>
  <si>
    <t>STOVEKRAFT</t>
  </si>
  <si>
    <t>Stove Kraft Limited</t>
  </si>
  <si>
    <t>SUPRIYA</t>
  </si>
  <si>
    <t>Supriya Lifescience Ltd</t>
  </si>
  <si>
    <t>TROM</t>
  </si>
  <si>
    <t>Trom Industries Limited</t>
  </si>
  <si>
    <t>UNIVAFOODS</t>
  </si>
  <si>
    <t>Univa Foods Limited</t>
  </si>
  <si>
    <t>UDAY RAMESH SHAH</t>
  </si>
  <si>
    <t>URBAN</t>
  </si>
  <si>
    <t>Urban Enviro Waste Mgmt L</t>
  </si>
  <si>
    <t>KABEELON SALES CORP</t>
  </si>
  <si>
    <t>WALPAR</t>
  </si>
  <si>
    <t>Walpar Nutritions Limited</t>
  </si>
  <si>
    <t>SHRI BAJRANGBALI ASHOK CONSTRUCTION PRIVATE LIMITED</t>
  </si>
  <si>
    <t>MLH VENTURES LLP</t>
  </si>
  <si>
    <t>MAKVANA MITESH</t>
  </si>
  <si>
    <t>SANJAYBHAIBHAGWANBHAIJALODRA</t>
  </si>
  <si>
    <t>DISHA RESOURCES LIMITED</t>
  </si>
  <si>
    <t>GTL</t>
  </si>
  <si>
    <t>GTL Limited</t>
  </si>
  <si>
    <t>TATHAGOTA BARMAN</t>
  </si>
  <si>
    <t>GROWTH SECURITIES PRIVATE LIMITED</t>
  </si>
  <si>
    <t>CAMELLIA TRADEX PRIVATE LIMITED</t>
  </si>
  <si>
    <t>STATSOL RESEARCH LLP</t>
  </si>
  <si>
    <t>BHARTULA VJK SHARMA</t>
  </si>
  <si>
    <t>CHANDURKAR INVESTMENTS PVT LTD</t>
  </si>
  <si>
    <t>FINDOC INVESTMART PRIVATE LIMITED</t>
  </si>
  <si>
    <t>SMSLIFE</t>
  </si>
  <si>
    <t>SMS Lifesciences (I) Ltd</t>
  </si>
  <si>
    <t>SAIBABU BANDLA</t>
  </si>
  <si>
    <t>TRU</t>
  </si>
  <si>
    <t>TruCap Finance Limited</t>
  </si>
  <si>
    <t>OSC GLOBAL PROCESSING PRIVATE LIMITED</t>
  </si>
  <si>
    <t>SHAH KIRTI HARSHAD HUF</t>
  </si>
  <si>
    <t>SEJAL KALPESH LADHAWALA</t>
  </si>
  <si>
    <t>TANMAYKUMAR ASHWINBHAI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</si>
</sst>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33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45517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45517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4" t="s">
        <v>16</v>
      </c>
      <c r="B9" s="326" t="s">
        <v>17</v>
      </c>
      <c r="C9" s="326" t="s">
        <v>18</v>
      </c>
      <c r="D9" s="326" t="s">
        <v>19</v>
      </c>
      <c r="E9" s="26" t="s">
        <v>20</v>
      </c>
      <c r="F9" s="26" t="s">
        <v>21</v>
      </c>
      <c r="G9" s="321" t="s">
        <v>22</v>
      </c>
      <c r="H9" s="322"/>
      <c r="I9" s="323"/>
      <c r="J9" s="321" t="s">
        <v>23</v>
      </c>
      <c r="K9" s="322"/>
      <c r="L9" s="323"/>
      <c r="M9" s="26"/>
      <c r="N9" s="27"/>
      <c r="O9" s="27"/>
      <c r="P9" s="27"/>
    </row>
    <row r="10" spans="1:16" ht="40.200000000000003">
      <c r="A10" s="325"/>
      <c r="B10" s="327"/>
      <c r="C10" s="327"/>
      <c r="D10" s="327"/>
      <c r="E10" s="28" t="s">
        <v>24</v>
      </c>
      <c r="F10" s="28" t="s">
        <v>24</v>
      </c>
      <c r="G10" s="205" t="s">
        <v>25</v>
      </c>
      <c r="H10" s="205" t="s">
        <v>26</v>
      </c>
      <c r="I10" s="205" t="s">
        <v>27</v>
      </c>
      <c r="J10" s="205" t="s">
        <v>28</v>
      </c>
      <c r="K10" s="205" t="s">
        <v>29</v>
      </c>
      <c r="L10" s="205" t="s">
        <v>30</v>
      </c>
      <c r="M10" s="205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12">
        <v>1</v>
      </c>
      <c r="B11" s="224" t="s">
        <v>34</v>
      </c>
      <c r="C11" s="203" t="s">
        <v>35</v>
      </c>
      <c r="D11" s="215">
        <v>45533</v>
      </c>
      <c r="E11" s="203">
        <v>24356.799999999999</v>
      </c>
      <c r="F11" s="203">
        <v>24386.266666666666</v>
      </c>
      <c r="G11" s="202">
        <v>24242.533333333333</v>
      </c>
      <c r="H11" s="202">
        <v>24128.266666666666</v>
      </c>
      <c r="I11" s="202">
        <v>23984.533333333333</v>
      </c>
      <c r="J11" s="202">
        <v>24500.533333333333</v>
      </c>
      <c r="K11" s="202">
        <v>24644.266666666663</v>
      </c>
      <c r="L11" s="202">
        <v>24758.533333333333</v>
      </c>
      <c r="M11" s="201">
        <v>24530</v>
      </c>
      <c r="N11" s="201">
        <v>24272</v>
      </c>
      <c r="O11" s="201">
        <v>13380325</v>
      </c>
      <c r="P11" s="204">
        <v>4.6005533427684406E-3</v>
      </c>
    </row>
    <row r="12" spans="1:16" ht="12.75" customHeight="1">
      <c r="A12" s="212">
        <v>2</v>
      </c>
      <c r="B12" s="224" t="s">
        <v>34</v>
      </c>
      <c r="C12" s="203" t="s">
        <v>36</v>
      </c>
      <c r="D12" s="215">
        <v>45532</v>
      </c>
      <c r="E12" s="203">
        <v>50721</v>
      </c>
      <c r="F12" s="203">
        <v>50686.833333333336</v>
      </c>
      <c r="G12" s="202">
        <v>50375.666666666672</v>
      </c>
      <c r="H12" s="202">
        <v>50030.333333333336</v>
      </c>
      <c r="I12" s="202">
        <v>49719.166666666672</v>
      </c>
      <c r="J12" s="202">
        <v>51032.166666666672</v>
      </c>
      <c r="K12" s="202">
        <v>51343.333333333343</v>
      </c>
      <c r="L12" s="202">
        <v>51688.666666666672</v>
      </c>
      <c r="M12" s="201">
        <v>50998</v>
      </c>
      <c r="N12" s="201">
        <v>50341.5</v>
      </c>
      <c r="O12" s="201">
        <v>3132540</v>
      </c>
      <c r="P12" s="204">
        <v>-2.0018582650561702E-2</v>
      </c>
    </row>
    <row r="13" spans="1:16" ht="12.75" customHeight="1">
      <c r="A13" s="212">
        <v>3</v>
      </c>
      <c r="B13" s="224" t="s">
        <v>34</v>
      </c>
      <c r="C13" s="223" t="s">
        <v>37</v>
      </c>
      <c r="D13" s="217">
        <v>45531</v>
      </c>
      <c r="E13" s="216">
        <v>23075.75</v>
      </c>
      <c r="F13" s="216">
        <v>23064.799999999999</v>
      </c>
      <c r="G13" s="218">
        <v>22917.899999999998</v>
      </c>
      <c r="H13" s="218">
        <v>22760.05</v>
      </c>
      <c r="I13" s="218">
        <v>22613.149999999998</v>
      </c>
      <c r="J13" s="218">
        <v>23222.649999999998</v>
      </c>
      <c r="K13" s="218">
        <v>23369.55</v>
      </c>
      <c r="L13" s="218">
        <v>23527.399999999998</v>
      </c>
      <c r="M13" s="219">
        <v>23211.7</v>
      </c>
      <c r="N13" s="219">
        <v>22906.95</v>
      </c>
      <c r="O13" s="219">
        <v>66500</v>
      </c>
      <c r="P13" s="220">
        <v>-4.6936581870297388E-2</v>
      </c>
    </row>
    <row r="14" spans="1:16" ht="12.75" customHeight="1">
      <c r="A14" s="212">
        <v>4</v>
      </c>
      <c r="B14" s="224" t="s">
        <v>34</v>
      </c>
      <c r="C14" s="223" t="s">
        <v>38</v>
      </c>
      <c r="D14" s="217">
        <v>45530</v>
      </c>
      <c r="E14" s="216">
        <v>12665.15</v>
      </c>
      <c r="F14" s="216">
        <v>12624.333333333334</v>
      </c>
      <c r="G14" s="218">
        <v>12538.266666666668</v>
      </c>
      <c r="H14" s="218">
        <v>12411.383333333335</v>
      </c>
      <c r="I14" s="218">
        <v>12325.316666666669</v>
      </c>
      <c r="J14" s="218">
        <v>12751.216666666667</v>
      </c>
      <c r="K14" s="218">
        <v>12837.283333333333</v>
      </c>
      <c r="L14" s="218">
        <v>12964.166666666666</v>
      </c>
      <c r="M14" s="219">
        <v>12710.4</v>
      </c>
      <c r="N14" s="219">
        <v>12497.45</v>
      </c>
      <c r="O14" s="219">
        <v>2358500</v>
      </c>
      <c r="P14" s="220">
        <v>-1.5240675669954701E-3</v>
      </c>
    </row>
    <row r="15" spans="1:16" ht="12.75" customHeight="1">
      <c r="A15" s="212">
        <v>5</v>
      </c>
      <c r="B15" s="277" t="s">
        <v>34</v>
      </c>
      <c r="C15" s="216" t="s">
        <v>849</v>
      </c>
      <c r="D15" s="217">
        <v>45534</v>
      </c>
      <c r="E15" s="216">
        <v>72535.199999999997</v>
      </c>
      <c r="F15" s="216">
        <v>72623.95</v>
      </c>
      <c r="G15" s="218">
        <v>72218.899999999994</v>
      </c>
      <c r="H15" s="218">
        <v>71902.599999999991</v>
      </c>
      <c r="I15" s="218">
        <v>71497.549999999988</v>
      </c>
      <c r="J15" s="218">
        <v>72940.25</v>
      </c>
      <c r="K15" s="218">
        <v>73345.300000000017</v>
      </c>
      <c r="L15" s="218">
        <v>73661.600000000006</v>
      </c>
      <c r="M15" s="219">
        <v>73029</v>
      </c>
      <c r="N15" s="219">
        <v>72307.649999999994</v>
      </c>
      <c r="O15" s="219">
        <v>12210</v>
      </c>
      <c r="P15" s="220">
        <v>-1.9277108433734941E-2</v>
      </c>
    </row>
    <row r="16" spans="1:16" ht="12.75" customHeight="1">
      <c r="A16" s="212">
        <v>6</v>
      </c>
      <c r="B16" s="224" t="s">
        <v>837</v>
      </c>
      <c r="C16" s="221" t="s">
        <v>39</v>
      </c>
      <c r="D16" s="217">
        <v>45533</v>
      </c>
      <c r="E16" s="216">
        <v>735.65</v>
      </c>
      <c r="F16" s="216">
        <v>745.4</v>
      </c>
      <c r="G16" s="218">
        <v>723.8</v>
      </c>
      <c r="H16" s="218">
        <v>711.94999999999993</v>
      </c>
      <c r="I16" s="218">
        <v>690.34999999999991</v>
      </c>
      <c r="J16" s="218">
        <v>757.25</v>
      </c>
      <c r="K16" s="218">
        <v>778.85000000000014</v>
      </c>
      <c r="L16" s="218">
        <v>790.7</v>
      </c>
      <c r="M16" s="219">
        <v>767</v>
      </c>
      <c r="N16" s="219">
        <v>733.55</v>
      </c>
      <c r="O16" s="219">
        <v>15006000</v>
      </c>
      <c r="P16" s="220">
        <v>4.1504719600222097E-2</v>
      </c>
    </row>
    <row r="17" spans="1:16" ht="12.75" customHeight="1">
      <c r="A17" s="212">
        <v>7</v>
      </c>
      <c r="B17" s="224" t="s">
        <v>40</v>
      </c>
      <c r="C17" s="221" t="s">
        <v>41</v>
      </c>
      <c r="D17" s="217">
        <v>45533</v>
      </c>
      <c r="E17" s="216">
        <v>7674.9</v>
      </c>
      <c r="F17" s="216">
        <v>7763.3166666666666</v>
      </c>
      <c r="G17" s="218">
        <v>7551.6333333333332</v>
      </c>
      <c r="H17" s="218">
        <v>7428.3666666666668</v>
      </c>
      <c r="I17" s="218">
        <v>7216.6833333333334</v>
      </c>
      <c r="J17" s="218">
        <v>7886.583333333333</v>
      </c>
      <c r="K17" s="218">
        <v>8098.2666666666655</v>
      </c>
      <c r="L17" s="218">
        <v>8221.5333333333328</v>
      </c>
      <c r="M17" s="219">
        <v>7975</v>
      </c>
      <c r="N17" s="219">
        <v>7640.05</v>
      </c>
      <c r="O17" s="219">
        <v>1885625</v>
      </c>
      <c r="P17" s="220">
        <v>4.6915122492886388E-2</v>
      </c>
    </row>
    <row r="18" spans="1:16" ht="12.75" customHeight="1">
      <c r="A18" s="212">
        <v>8</v>
      </c>
      <c r="B18" s="224" t="s">
        <v>42</v>
      </c>
      <c r="C18" s="222" t="s">
        <v>43</v>
      </c>
      <c r="D18" s="217">
        <v>45533</v>
      </c>
      <c r="E18" s="216">
        <v>27059.25</v>
      </c>
      <c r="F18" s="216">
        <v>27108.166666666668</v>
      </c>
      <c r="G18" s="218">
        <v>26761.633333333335</v>
      </c>
      <c r="H18" s="218">
        <v>26464.016666666666</v>
      </c>
      <c r="I18" s="218">
        <v>26117.483333333334</v>
      </c>
      <c r="J18" s="218">
        <v>27405.783333333336</v>
      </c>
      <c r="K18" s="218">
        <v>27752.316666666669</v>
      </c>
      <c r="L18" s="218">
        <v>28049.933333333338</v>
      </c>
      <c r="M18" s="219">
        <v>27454.7</v>
      </c>
      <c r="N18" s="219">
        <v>26810.55</v>
      </c>
      <c r="O18" s="219">
        <v>156460</v>
      </c>
      <c r="P18" s="220">
        <v>-3.1855249745158E-3</v>
      </c>
    </row>
    <row r="19" spans="1:16" ht="12.75" customHeight="1">
      <c r="A19" s="212">
        <v>9</v>
      </c>
      <c r="B19" s="224" t="s">
        <v>66</v>
      </c>
      <c r="C19" s="219" t="s">
        <v>44</v>
      </c>
      <c r="D19" s="217">
        <v>45533</v>
      </c>
      <c r="E19" s="216">
        <v>212.59</v>
      </c>
      <c r="F19" s="216">
        <v>212.16666666666666</v>
      </c>
      <c r="G19" s="218">
        <v>209.84333333333331</v>
      </c>
      <c r="H19" s="218">
        <v>207.09666666666664</v>
      </c>
      <c r="I19" s="218">
        <v>204.77333333333328</v>
      </c>
      <c r="J19" s="218">
        <v>214.91333333333333</v>
      </c>
      <c r="K19" s="218">
        <v>217.23666666666665</v>
      </c>
      <c r="L19" s="218">
        <v>219.98333333333335</v>
      </c>
      <c r="M19" s="219">
        <v>214.49</v>
      </c>
      <c r="N19" s="219">
        <v>209.42</v>
      </c>
      <c r="O19" s="219">
        <v>81394200</v>
      </c>
      <c r="P19" s="220">
        <v>-1.0243614157200079E-2</v>
      </c>
    </row>
    <row r="20" spans="1:16" ht="12.75" customHeight="1">
      <c r="A20" s="212">
        <v>10</v>
      </c>
      <c r="B20" s="224" t="s">
        <v>45</v>
      </c>
      <c r="C20" s="216" t="s">
        <v>46</v>
      </c>
      <c r="D20" s="217">
        <v>45533</v>
      </c>
      <c r="E20" s="216">
        <v>323.05</v>
      </c>
      <c r="F20" s="216">
        <v>323.91666666666669</v>
      </c>
      <c r="G20" s="218">
        <v>320.48333333333335</v>
      </c>
      <c r="H20" s="218">
        <v>317.91666666666669</v>
      </c>
      <c r="I20" s="218">
        <v>314.48333333333335</v>
      </c>
      <c r="J20" s="218">
        <v>326.48333333333335</v>
      </c>
      <c r="K20" s="218">
        <v>329.91666666666663</v>
      </c>
      <c r="L20" s="218">
        <v>332.48333333333335</v>
      </c>
      <c r="M20" s="219">
        <v>327.35000000000002</v>
      </c>
      <c r="N20" s="219">
        <v>321.35000000000002</v>
      </c>
      <c r="O20" s="219">
        <v>49790000</v>
      </c>
      <c r="P20" s="220">
        <v>-1.2479372937293729E-2</v>
      </c>
    </row>
    <row r="21" spans="1:16" ht="12.75" customHeight="1">
      <c r="A21" s="212">
        <v>11</v>
      </c>
      <c r="B21" s="224" t="s">
        <v>47</v>
      </c>
      <c r="C21" s="216" t="s">
        <v>48</v>
      </c>
      <c r="D21" s="217">
        <v>45533</v>
      </c>
      <c r="E21" s="216">
        <v>2325.85</v>
      </c>
      <c r="F21" s="216">
        <v>2329.6666666666665</v>
      </c>
      <c r="G21" s="218">
        <v>2293.9833333333331</v>
      </c>
      <c r="H21" s="218">
        <v>2262.1166666666668</v>
      </c>
      <c r="I21" s="218">
        <v>2226.4333333333334</v>
      </c>
      <c r="J21" s="218">
        <v>2361.5333333333328</v>
      </c>
      <c r="K21" s="218">
        <v>2397.2166666666662</v>
      </c>
      <c r="L21" s="218">
        <v>2429.0833333333326</v>
      </c>
      <c r="M21" s="219">
        <v>2365.35</v>
      </c>
      <c r="N21" s="219">
        <v>2297.8000000000002</v>
      </c>
      <c r="O21" s="219">
        <v>5010000</v>
      </c>
      <c r="P21" s="220">
        <v>8.3932129702312657E-3</v>
      </c>
    </row>
    <row r="22" spans="1:16" ht="12.75" customHeight="1">
      <c r="A22" s="212">
        <v>12</v>
      </c>
      <c r="B22" s="224" t="s">
        <v>114</v>
      </c>
      <c r="C22" s="216" t="s">
        <v>49</v>
      </c>
      <c r="D22" s="217">
        <v>45533</v>
      </c>
      <c r="E22" s="216">
        <v>3155.5</v>
      </c>
      <c r="F22" s="216">
        <v>3124.3166666666671</v>
      </c>
      <c r="G22" s="218">
        <v>3061.6833333333343</v>
      </c>
      <c r="H22" s="218">
        <v>2967.8666666666672</v>
      </c>
      <c r="I22" s="218">
        <v>2905.2333333333345</v>
      </c>
      <c r="J22" s="218">
        <v>3218.1333333333341</v>
      </c>
      <c r="K22" s="218">
        <v>3280.7666666666664</v>
      </c>
      <c r="L22" s="218">
        <v>3374.5833333333339</v>
      </c>
      <c r="M22" s="219">
        <v>3186.95</v>
      </c>
      <c r="N22" s="219">
        <v>3030.5</v>
      </c>
      <c r="O22" s="219">
        <v>21462600</v>
      </c>
      <c r="P22" s="220">
        <v>2.8434247599332989E-2</v>
      </c>
    </row>
    <row r="23" spans="1:16" ht="12.75" customHeight="1">
      <c r="A23" s="212">
        <v>13</v>
      </c>
      <c r="B23" s="224" t="s">
        <v>114</v>
      </c>
      <c r="C23" s="216" t="s">
        <v>50</v>
      </c>
      <c r="D23" s="217">
        <v>45533</v>
      </c>
      <c r="E23" s="216">
        <v>1506.25</v>
      </c>
      <c r="F23" s="216">
        <v>1500.3999999999999</v>
      </c>
      <c r="G23" s="218">
        <v>1469.3499999999997</v>
      </c>
      <c r="H23" s="218">
        <v>1432.4499999999998</v>
      </c>
      <c r="I23" s="218">
        <v>1401.3999999999996</v>
      </c>
      <c r="J23" s="218">
        <v>1537.2999999999997</v>
      </c>
      <c r="K23" s="218">
        <v>1568.35</v>
      </c>
      <c r="L23" s="218">
        <v>1605.2499999999998</v>
      </c>
      <c r="M23" s="219">
        <v>1531.45</v>
      </c>
      <c r="N23" s="219">
        <v>1463.5</v>
      </c>
      <c r="O23" s="219">
        <v>29510400</v>
      </c>
      <c r="P23" s="220">
        <v>3.9025420745017955E-2</v>
      </c>
    </row>
    <row r="24" spans="1:16" ht="12.75" customHeight="1">
      <c r="A24" s="212">
        <v>14</v>
      </c>
      <c r="B24" s="224" t="s">
        <v>42</v>
      </c>
      <c r="C24" s="216" t="s">
        <v>51</v>
      </c>
      <c r="D24" s="217">
        <v>45533</v>
      </c>
      <c r="E24" s="216">
        <v>5730.95</v>
      </c>
      <c r="F24" s="216">
        <v>5761.7166666666672</v>
      </c>
      <c r="G24" s="218">
        <v>5643.4333333333343</v>
      </c>
      <c r="H24" s="218">
        <v>5555.916666666667</v>
      </c>
      <c r="I24" s="218">
        <v>5437.6333333333341</v>
      </c>
      <c r="J24" s="218">
        <v>5849.2333333333345</v>
      </c>
      <c r="K24" s="218">
        <v>5967.5166666666673</v>
      </c>
      <c r="L24" s="218">
        <v>6055.0333333333347</v>
      </c>
      <c r="M24" s="219">
        <v>5880</v>
      </c>
      <c r="N24" s="219">
        <v>5674.2</v>
      </c>
      <c r="O24" s="219">
        <v>2110900</v>
      </c>
      <c r="P24" s="220">
        <v>-1.823171015301614E-2</v>
      </c>
    </row>
    <row r="25" spans="1:16" ht="12.75" customHeight="1">
      <c r="A25" s="212">
        <v>15</v>
      </c>
      <c r="B25" s="224" t="s">
        <v>47</v>
      </c>
      <c r="C25" s="216" t="s">
        <v>52</v>
      </c>
      <c r="D25" s="217">
        <v>45533</v>
      </c>
      <c r="E25" s="216">
        <v>636.70000000000005</v>
      </c>
      <c r="F25" s="216">
        <v>633.38333333333333</v>
      </c>
      <c r="G25" s="218">
        <v>623.86666666666667</v>
      </c>
      <c r="H25" s="218">
        <v>611.0333333333333</v>
      </c>
      <c r="I25" s="218">
        <v>601.51666666666665</v>
      </c>
      <c r="J25" s="218">
        <v>646.2166666666667</v>
      </c>
      <c r="K25" s="218">
        <v>655.73333333333335</v>
      </c>
      <c r="L25" s="218">
        <v>668.56666666666672</v>
      </c>
      <c r="M25" s="219">
        <v>642.9</v>
      </c>
      <c r="N25" s="219">
        <v>620.54999999999995</v>
      </c>
      <c r="O25" s="219">
        <v>32520600</v>
      </c>
      <c r="P25" s="220">
        <v>-2.7741154311852548E-2</v>
      </c>
    </row>
    <row r="26" spans="1:16" ht="12.75" customHeight="1">
      <c r="A26" s="212">
        <v>16</v>
      </c>
      <c r="B26" s="224" t="s">
        <v>42</v>
      </c>
      <c r="C26" s="216" t="s">
        <v>53</v>
      </c>
      <c r="D26" s="217">
        <v>45533</v>
      </c>
      <c r="E26" s="216">
        <v>6526.5</v>
      </c>
      <c r="F26" s="216">
        <v>6517.333333333333</v>
      </c>
      <c r="G26" s="218">
        <v>6432.6166666666659</v>
      </c>
      <c r="H26" s="218">
        <v>6338.7333333333327</v>
      </c>
      <c r="I26" s="218">
        <v>6254.0166666666655</v>
      </c>
      <c r="J26" s="218">
        <v>6611.2166666666662</v>
      </c>
      <c r="K26" s="218">
        <v>6695.9333333333334</v>
      </c>
      <c r="L26" s="218">
        <v>6789.8166666666666</v>
      </c>
      <c r="M26" s="219">
        <v>6602.05</v>
      </c>
      <c r="N26" s="219">
        <v>6423.45</v>
      </c>
      <c r="O26" s="219">
        <v>1505000</v>
      </c>
      <c r="P26" s="220">
        <v>8.9667309142713487E-3</v>
      </c>
    </row>
    <row r="27" spans="1:16" ht="12.75" customHeight="1">
      <c r="A27" s="212">
        <v>17</v>
      </c>
      <c r="B27" s="224" t="s">
        <v>54</v>
      </c>
      <c r="C27" s="216" t="s">
        <v>55</v>
      </c>
      <c r="D27" s="217">
        <v>45533</v>
      </c>
      <c r="E27" s="216">
        <v>487</v>
      </c>
      <c r="F27" s="216">
        <v>487</v>
      </c>
      <c r="G27" s="218">
        <v>482.1</v>
      </c>
      <c r="H27" s="218">
        <v>477.20000000000005</v>
      </c>
      <c r="I27" s="218">
        <v>472.30000000000007</v>
      </c>
      <c r="J27" s="218">
        <v>491.9</v>
      </c>
      <c r="K27" s="218">
        <v>496.79999999999995</v>
      </c>
      <c r="L27" s="218">
        <v>501.69999999999993</v>
      </c>
      <c r="M27" s="219">
        <v>491.9</v>
      </c>
      <c r="N27" s="219">
        <v>482.1</v>
      </c>
      <c r="O27" s="219">
        <v>15803200</v>
      </c>
      <c r="P27" s="220">
        <v>2.7522935779816515E-2</v>
      </c>
    </row>
    <row r="28" spans="1:16" ht="12.75" customHeight="1">
      <c r="A28" s="212">
        <v>18</v>
      </c>
      <c r="B28" s="224" t="s">
        <v>54</v>
      </c>
      <c r="C28" s="216" t="s">
        <v>56</v>
      </c>
      <c r="D28" s="217">
        <v>45533</v>
      </c>
      <c r="E28" s="216">
        <v>252.9</v>
      </c>
      <c r="F28" s="216">
        <v>252.71666666666667</v>
      </c>
      <c r="G28" s="218">
        <v>251.03333333333333</v>
      </c>
      <c r="H28" s="218">
        <v>249.16666666666666</v>
      </c>
      <c r="I28" s="218">
        <v>247.48333333333332</v>
      </c>
      <c r="J28" s="218">
        <v>254.58333333333334</v>
      </c>
      <c r="K28" s="218">
        <v>256.26666666666665</v>
      </c>
      <c r="L28" s="218">
        <v>258.13333333333333</v>
      </c>
      <c r="M28" s="219">
        <v>254.4</v>
      </c>
      <c r="N28" s="219">
        <v>250.85</v>
      </c>
      <c r="O28" s="219">
        <v>56410000</v>
      </c>
      <c r="P28" s="220">
        <v>-1.4161798548415648E-3</v>
      </c>
    </row>
    <row r="29" spans="1:16" ht="12.75" customHeight="1">
      <c r="A29" s="212">
        <v>19</v>
      </c>
      <c r="B29" s="224" t="s">
        <v>57</v>
      </c>
      <c r="C29" s="216" t="s">
        <v>58</v>
      </c>
      <c r="D29" s="217">
        <v>45533</v>
      </c>
      <c r="E29" s="216">
        <v>3057.5</v>
      </c>
      <c r="F29" s="216">
        <v>3056.9333333333329</v>
      </c>
      <c r="G29" s="218">
        <v>3017.8666666666659</v>
      </c>
      <c r="H29" s="218">
        <v>2978.2333333333331</v>
      </c>
      <c r="I29" s="218">
        <v>2939.1666666666661</v>
      </c>
      <c r="J29" s="218">
        <v>3096.5666666666657</v>
      </c>
      <c r="K29" s="218">
        <v>3135.6333333333323</v>
      </c>
      <c r="L29" s="218">
        <v>3175.2666666666655</v>
      </c>
      <c r="M29" s="219">
        <v>3096</v>
      </c>
      <c r="N29" s="219">
        <v>3017.3</v>
      </c>
      <c r="O29" s="219">
        <v>11111400</v>
      </c>
      <c r="P29" s="220">
        <v>-3.3724085153749826E-2</v>
      </c>
    </row>
    <row r="30" spans="1:16" ht="12.75" customHeight="1">
      <c r="A30" s="212">
        <v>20</v>
      </c>
      <c r="B30" s="224" t="s">
        <v>40</v>
      </c>
      <c r="C30" s="221" t="s">
        <v>59</v>
      </c>
      <c r="D30" s="217">
        <v>45533</v>
      </c>
      <c r="E30" s="216">
        <v>1942.55</v>
      </c>
      <c r="F30" s="216">
        <v>1971.4166666666667</v>
      </c>
      <c r="G30" s="218">
        <v>1889.1333333333337</v>
      </c>
      <c r="H30" s="218">
        <v>1835.7166666666669</v>
      </c>
      <c r="I30" s="218">
        <v>1753.4333333333338</v>
      </c>
      <c r="J30" s="218">
        <v>2024.8333333333335</v>
      </c>
      <c r="K30" s="218">
        <v>2107.1166666666668</v>
      </c>
      <c r="L30" s="218">
        <v>2160.5333333333333</v>
      </c>
      <c r="M30" s="219">
        <v>2053.6999999999998</v>
      </c>
      <c r="N30" s="219">
        <v>1918</v>
      </c>
      <c r="O30" s="219">
        <v>4174992</v>
      </c>
      <c r="P30" s="220">
        <v>0.12711780441890419</v>
      </c>
    </row>
    <row r="31" spans="1:16" ht="12.75" customHeight="1">
      <c r="A31" s="212">
        <v>21</v>
      </c>
      <c r="B31" s="224" t="s">
        <v>837</v>
      </c>
      <c r="C31" s="216" t="s">
        <v>60</v>
      </c>
      <c r="D31" s="217">
        <v>45533</v>
      </c>
      <c r="E31" s="216">
        <v>7879.85</v>
      </c>
      <c r="F31" s="216">
        <v>7962.1500000000005</v>
      </c>
      <c r="G31" s="218">
        <v>7779.7000000000007</v>
      </c>
      <c r="H31" s="218">
        <v>7679.55</v>
      </c>
      <c r="I31" s="218">
        <v>7497.1</v>
      </c>
      <c r="J31" s="218">
        <v>8062.3000000000011</v>
      </c>
      <c r="K31" s="218">
        <v>8244.75</v>
      </c>
      <c r="L31" s="218">
        <v>8344.9000000000015</v>
      </c>
      <c r="M31" s="219">
        <v>8144.6</v>
      </c>
      <c r="N31" s="219">
        <v>7862</v>
      </c>
      <c r="O31" s="219">
        <v>817900</v>
      </c>
      <c r="P31" s="220">
        <v>-6.1094819159335288E-4</v>
      </c>
    </row>
    <row r="32" spans="1:16" ht="12.75" customHeight="1">
      <c r="A32" s="212">
        <v>22</v>
      </c>
      <c r="B32" s="224" t="s">
        <v>61</v>
      </c>
      <c r="C32" s="216" t="s">
        <v>62</v>
      </c>
      <c r="D32" s="217">
        <v>45533</v>
      </c>
      <c r="E32" s="216">
        <v>612</v>
      </c>
      <c r="F32" s="216">
        <v>614.1</v>
      </c>
      <c r="G32" s="218">
        <v>605.65000000000009</v>
      </c>
      <c r="H32" s="218">
        <v>599.30000000000007</v>
      </c>
      <c r="I32" s="218">
        <v>590.85000000000014</v>
      </c>
      <c r="J32" s="218">
        <v>620.45000000000005</v>
      </c>
      <c r="K32" s="218">
        <v>628.90000000000009</v>
      </c>
      <c r="L32" s="218">
        <v>635.25</v>
      </c>
      <c r="M32" s="219">
        <v>622.54999999999995</v>
      </c>
      <c r="N32" s="219">
        <v>607.75</v>
      </c>
      <c r="O32" s="219">
        <v>24592000</v>
      </c>
      <c r="P32" s="220">
        <v>4.0270727580372249E-2</v>
      </c>
    </row>
    <row r="33" spans="1:16" ht="12.75" customHeight="1">
      <c r="A33" s="212">
        <v>23</v>
      </c>
      <c r="B33" s="224" t="s">
        <v>42</v>
      </c>
      <c r="C33" s="216" t="s">
        <v>63</v>
      </c>
      <c r="D33" s="217">
        <v>45533</v>
      </c>
      <c r="E33" s="216">
        <v>1468.35</v>
      </c>
      <c r="F33" s="216">
        <v>1471.3500000000001</v>
      </c>
      <c r="G33" s="218">
        <v>1442.0000000000002</v>
      </c>
      <c r="H33" s="218">
        <v>1415.65</v>
      </c>
      <c r="I33" s="218">
        <v>1386.3000000000002</v>
      </c>
      <c r="J33" s="218">
        <v>1497.7000000000003</v>
      </c>
      <c r="K33" s="218">
        <v>1527.0500000000002</v>
      </c>
      <c r="L33" s="218">
        <v>1553.4000000000003</v>
      </c>
      <c r="M33" s="219">
        <v>1500.7</v>
      </c>
      <c r="N33" s="219">
        <v>1445</v>
      </c>
      <c r="O33" s="219">
        <v>12055450</v>
      </c>
      <c r="P33" s="220">
        <v>1.7824497257769652E-3</v>
      </c>
    </row>
    <row r="34" spans="1:16" ht="12.75" customHeight="1">
      <c r="A34" s="212">
        <v>24</v>
      </c>
      <c r="B34" s="224" t="s">
        <v>61</v>
      </c>
      <c r="C34" s="216" t="s">
        <v>64</v>
      </c>
      <c r="D34" s="217">
        <v>45533</v>
      </c>
      <c r="E34" s="216">
        <v>1165.8</v>
      </c>
      <c r="F34" s="216">
        <v>1158.5333333333333</v>
      </c>
      <c r="G34" s="218">
        <v>1146.2666666666667</v>
      </c>
      <c r="H34" s="218">
        <v>1126.7333333333333</v>
      </c>
      <c r="I34" s="218">
        <v>1114.4666666666667</v>
      </c>
      <c r="J34" s="218">
        <v>1178.0666666666666</v>
      </c>
      <c r="K34" s="218">
        <v>1190.333333333333</v>
      </c>
      <c r="L34" s="218">
        <v>1209.8666666666666</v>
      </c>
      <c r="M34" s="219">
        <v>1170.8</v>
      </c>
      <c r="N34" s="219">
        <v>1139</v>
      </c>
      <c r="O34" s="219">
        <v>54795625</v>
      </c>
      <c r="P34" s="220">
        <v>-5.9948104306055926E-2</v>
      </c>
    </row>
    <row r="35" spans="1:16" ht="12.75" customHeight="1">
      <c r="A35" s="212">
        <v>25</v>
      </c>
      <c r="B35" s="224" t="s">
        <v>54</v>
      </c>
      <c r="C35" s="216" t="s">
        <v>65</v>
      </c>
      <c r="D35" s="217">
        <v>45533</v>
      </c>
      <c r="E35" s="216">
        <v>9722.2999999999993</v>
      </c>
      <c r="F35" s="216">
        <v>9736.1333333333332</v>
      </c>
      <c r="G35" s="218">
        <v>9643.2166666666672</v>
      </c>
      <c r="H35" s="218">
        <v>9564.1333333333332</v>
      </c>
      <c r="I35" s="218">
        <v>9471.2166666666672</v>
      </c>
      <c r="J35" s="218">
        <v>9815.2166666666672</v>
      </c>
      <c r="K35" s="218">
        <v>9908.133333333335</v>
      </c>
      <c r="L35" s="218">
        <v>9987.2166666666672</v>
      </c>
      <c r="M35" s="219">
        <v>9829.0499999999993</v>
      </c>
      <c r="N35" s="219">
        <v>9657.0499999999993</v>
      </c>
      <c r="O35" s="219">
        <v>1342725</v>
      </c>
      <c r="P35" s="220">
        <v>-7.0988852531750878E-3</v>
      </c>
    </row>
    <row r="36" spans="1:16" ht="12.75" customHeight="1">
      <c r="A36" s="212">
        <v>26</v>
      </c>
      <c r="B36" s="224" t="s">
        <v>66</v>
      </c>
      <c r="C36" s="216" t="s">
        <v>67</v>
      </c>
      <c r="D36" s="217">
        <v>45533</v>
      </c>
      <c r="E36" s="216">
        <v>1561.25</v>
      </c>
      <c r="F36" s="216">
        <v>1562.1499999999999</v>
      </c>
      <c r="G36" s="218">
        <v>1550.2999999999997</v>
      </c>
      <c r="H36" s="218">
        <v>1539.35</v>
      </c>
      <c r="I36" s="218">
        <v>1527.4999999999998</v>
      </c>
      <c r="J36" s="218">
        <v>1573.0999999999997</v>
      </c>
      <c r="K36" s="218">
        <v>1584.9499999999996</v>
      </c>
      <c r="L36" s="218">
        <v>1595.8999999999996</v>
      </c>
      <c r="M36" s="219">
        <v>1574</v>
      </c>
      <c r="N36" s="219">
        <v>1551.2</v>
      </c>
      <c r="O36" s="219">
        <v>13245000</v>
      </c>
      <c r="P36" s="220">
        <v>-7.7165118369793223E-3</v>
      </c>
    </row>
    <row r="37" spans="1:16" ht="12.75" customHeight="1">
      <c r="A37" s="212">
        <v>27</v>
      </c>
      <c r="B37" s="224" t="s">
        <v>66</v>
      </c>
      <c r="C37" s="216" t="s">
        <v>68</v>
      </c>
      <c r="D37" s="217">
        <v>45533</v>
      </c>
      <c r="E37" s="216">
        <v>6619.55</v>
      </c>
      <c r="F37" s="216">
        <v>6626.2833333333328</v>
      </c>
      <c r="G37" s="218">
        <v>6578.6166666666659</v>
      </c>
      <c r="H37" s="218">
        <v>6537.6833333333334</v>
      </c>
      <c r="I37" s="218">
        <v>6490.0166666666664</v>
      </c>
      <c r="J37" s="218">
        <v>6667.2166666666653</v>
      </c>
      <c r="K37" s="218">
        <v>6714.8833333333332</v>
      </c>
      <c r="L37" s="218">
        <v>6755.8166666666648</v>
      </c>
      <c r="M37" s="219">
        <v>6673.95</v>
      </c>
      <c r="N37" s="219">
        <v>6585.35</v>
      </c>
      <c r="O37" s="219">
        <v>9941500</v>
      </c>
      <c r="P37" s="220">
        <v>-6.3095818184089854E-3</v>
      </c>
    </row>
    <row r="38" spans="1:16" ht="12.75" customHeight="1">
      <c r="A38" s="212">
        <v>28</v>
      </c>
      <c r="B38" s="224" t="s">
        <v>54</v>
      </c>
      <c r="C38" s="222" t="s">
        <v>69</v>
      </c>
      <c r="D38" s="217">
        <v>45533</v>
      </c>
      <c r="E38" s="216">
        <v>2843.7</v>
      </c>
      <c r="F38" s="216">
        <v>2846.4666666666667</v>
      </c>
      <c r="G38" s="218">
        <v>2747.8833333333332</v>
      </c>
      <c r="H38" s="218">
        <v>2652.0666666666666</v>
      </c>
      <c r="I38" s="218">
        <v>2553.4833333333331</v>
      </c>
      <c r="J38" s="218">
        <v>2942.2833333333333</v>
      </c>
      <c r="K38" s="218">
        <v>3040.8666666666663</v>
      </c>
      <c r="L38" s="218">
        <v>3136.6833333333334</v>
      </c>
      <c r="M38" s="219">
        <v>2945.05</v>
      </c>
      <c r="N38" s="219">
        <v>2750.65</v>
      </c>
      <c r="O38" s="219">
        <v>2199000</v>
      </c>
      <c r="P38" s="220">
        <v>1.3971503665790566E-2</v>
      </c>
    </row>
    <row r="39" spans="1:16" ht="12.75" customHeight="1">
      <c r="A39" s="212">
        <v>29</v>
      </c>
      <c r="B39" s="224" t="s">
        <v>57</v>
      </c>
      <c r="C39" s="216" t="s">
        <v>70</v>
      </c>
      <c r="D39" s="217">
        <v>45533</v>
      </c>
      <c r="E39" s="216">
        <v>497.1</v>
      </c>
      <c r="F39" s="216">
        <v>495.88333333333338</v>
      </c>
      <c r="G39" s="218">
        <v>483.76666666666677</v>
      </c>
      <c r="H39" s="218">
        <v>470.43333333333339</v>
      </c>
      <c r="I39" s="218">
        <v>458.31666666666678</v>
      </c>
      <c r="J39" s="218">
        <v>509.21666666666675</v>
      </c>
      <c r="K39" s="218">
        <v>521.33333333333348</v>
      </c>
      <c r="L39" s="218">
        <v>534.66666666666674</v>
      </c>
      <c r="M39" s="219">
        <v>508</v>
      </c>
      <c r="N39" s="219">
        <v>482.55</v>
      </c>
      <c r="O39" s="219">
        <v>8944000</v>
      </c>
      <c r="P39" s="220">
        <v>4.8583755392984429E-2</v>
      </c>
    </row>
    <row r="40" spans="1:16" ht="12.75" customHeight="1">
      <c r="A40" s="212">
        <v>30</v>
      </c>
      <c r="B40" s="224" t="s">
        <v>61</v>
      </c>
      <c r="C40" s="216" t="s">
        <v>71</v>
      </c>
      <c r="D40" s="217">
        <v>45533</v>
      </c>
      <c r="E40" s="216">
        <v>197.11</v>
      </c>
      <c r="F40" s="216">
        <v>197.46333333333334</v>
      </c>
      <c r="G40" s="218">
        <v>195.80666666666667</v>
      </c>
      <c r="H40" s="218">
        <v>194.50333333333333</v>
      </c>
      <c r="I40" s="218">
        <v>192.84666666666666</v>
      </c>
      <c r="J40" s="218">
        <v>198.76666666666668</v>
      </c>
      <c r="K40" s="218">
        <v>200.42333333333337</v>
      </c>
      <c r="L40" s="218">
        <v>201.72666666666669</v>
      </c>
      <c r="M40" s="219">
        <v>199.12</v>
      </c>
      <c r="N40" s="219">
        <v>196.16</v>
      </c>
      <c r="O40" s="219">
        <v>108556000</v>
      </c>
      <c r="P40" s="220">
        <v>-1.6289454988328428E-2</v>
      </c>
    </row>
    <row r="41" spans="1:16" ht="12.75" customHeight="1">
      <c r="A41" s="212">
        <v>31</v>
      </c>
      <c r="B41" s="224" t="s">
        <v>61</v>
      </c>
      <c r="C41" s="216" t="s">
        <v>72</v>
      </c>
      <c r="D41" s="217">
        <v>45533</v>
      </c>
      <c r="E41" s="216">
        <v>245.3</v>
      </c>
      <c r="F41" s="216">
        <v>245.33333333333334</v>
      </c>
      <c r="G41" s="218">
        <v>243.26666666666668</v>
      </c>
      <c r="H41" s="218">
        <v>241.23333333333335</v>
      </c>
      <c r="I41" s="218">
        <v>239.16666666666669</v>
      </c>
      <c r="J41" s="218">
        <v>247.36666666666667</v>
      </c>
      <c r="K41" s="218">
        <v>249.43333333333334</v>
      </c>
      <c r="L41" s="218">
        <v>251.46666666666667</v>
      </c>
      <c r="M41" s="219">
        <v>247.4</v>
      </c>
      <c r="N41" s="219">
        <v>243.3</v>
      </c>
      <c r="O41" s="219">
        <v>187530525</v>
      </c>
      <c r="P41" s="220">
        <v>3.4326192445117097E-4</v>
      </c>
    </row>
    <row r="42" spans="1:16" ht="12.75" customHeight="1">
      <c r="A42" s="212">
        <v>32</v>
      </c>
      <c r="B42" s="224" t="s">
        <v>57</v>
      </c>
      <c r="C42" s="216" t="s">
        <v>73</v>
      </c>
      <c r="D42" s="217">
        <v>45533</v>
      </c>
      <c r="E42" s="216">
        <v>1398.55</v>
      </c>
      <c r="F42" s="216">
        <v>1406.8166666666666</v>
      </c>
      <c r="G42" s="218">
        <v>1387.4833333333331</v>
      </c>
      <c r="H42" s="218">
        <v>1376.4166666666665</v>
      </c>
      <c r="I42" s="218">
        <v>1357.083333333333</v>
      </c>
      <c r="J42" s="218">
        <v>1417.8833333333332</v>
      </c>
      <c r="K42" s="218">
        <v>1437.2166666666667</v>
      </c>
      <c r="L42" s="218">
        <v>1448.2833333333333</v>
      </c>
      <c r="M42" s="219">
        <v>1426.15</v>
      </c>
      <c r="N42" s="219">
        <v>1395.75</v>
      </c>
      <c r="O42" s="219">
        <v>3838125</v>
      </c>
      <c r="P42" s="220">
        <v>4.6630534819511196E-2</v>
      </c>
    </row>
    <row r="43" spans="1:16" ht="12.75" customHeight="1">
      <c r="A43" s="212">
        <v>33</v>
      </c>
      <c r="B43" s="224" t="s">
        <v>40</v>
      </c>
      <c r="C43" s="216" t="s">
        <v>74</v>
      </c>
      <c r="D43" s="217">
        <v>45533</v>
      </c>
      <c r="E43" s="216">
        <v>301.7</v>
      </c>
      <c r="F43" s="216">
        <v>301.43333333333334</v>
      </c>
      <c r="G43" s="218">
        <v>298.9666666666667</v>
      </c>
      <c r="H43" s="218">
        <v>296.23333333333335</v>
      </c>
      <c r="I43" s="218">
        <v>293.76666666666671</v>
      </c>
      <c r="J43" s="218">
        <v>304.16666666666669</v>
      </c>
      <c r="K43" s="218">
        <v>306.63333333333327</v>
      </c>
      <c r="L43" s="218">
        <v>309.36666666666667</v>
      </c>
      <c r="M43" s="219">
        <v>303.89999999999998</v>
      </c>
      <c r="N43" s="219">
        <v>298.7</v>
      </c>
      <c r="O43" s="219">
        <v>157089150</v>
      </c>
      <c r="P43" s="220">
        <v>-3.4352456200618343E-3</v>
      </c>
    </row>
    <row r="44" spans="1:16" ht="12.75" customHeight="1">
      <c r="A44" s="212">
        <v>34</v>
      </c>
      <c r="B44" s="224" t="s">
        <v>57</v>
      </c>
      <c r="C44" s="216" t="s">
        <v>75</v>
      </c>
      <c r="D44" s="217">
        <v>45533</v>
      </c>
      <c r="E44" s="216">
        <v>526.85</v>
      </c>
      <c r="F44" s="216">
        <v>532.98333333333335</v>
      </c>
      <c r="G44" s="218">
        <v>517.36666666666667</v>
      </c>
      <c r="H44" s="218">
        <v>507.88333333333333</v>
      </c>
      <c r="I44" s="218">
        <v>492.26666666666665</v>
      </c>
      <c r="J44" s="218">
        <v>542.4666666666667</v>
      </c>
      <c r="K44" s="218">
        <v>558.08333333333348</v>
      </c>
      <c r="L44" s="218">
        <v>567.56666666666672</v>
      </c>
      <c r="M44" s="219">
        <v>548.6</v>
      </c>
      <c r="N44" s="219">
        <v>523.5</v>
      </c>
      <c r="O44" s="219">
        <v>16793040</v>
      </c>
      <c r="P44" s="220">
        <v>-8.6389696065342027E-4</v>
      </c>
    </row>
    <row r="45" spans="1:16" ht="12.75" customHeight="1">
      <c r="A45" s="212">
        <v>35</v>
      </c>
      <c r="B45" s="224" t="s">
        <v>54</v>
      </c>
      <c r="C45" s="216" t="s">
        <v>76</v>
      </c>
      <c r="D45" s="217">
        <v>45533</v>
      </c>
      <c r="E45" s="216">
        <v>1596.5</v>
      </c>
      <c r="F45" s="216">
        <v>1599.6166666666668</v>
      </c>
      <c r="G45" s="218">
        <v>1569.5833333333335</v>
      </c>
      <c r="H45" s="218">
        <v>1542.6666666666667</v>
      </c>
      <c r="I45" s="218">
        <v>1512.6333333333334</v>
      </c>
      <c r="J45" s="218">
        <v>1626.5333333333335</v>
      </c>
      <c r="K45" s="218">
        <v>1656.5666666666668</v>
      </c>
      <c r="L45" s="218">
        <v>1683.4833333333336</v>
      </c>
      <c r="M45" s="219">
        <v>1629.65</v>
      </c>
      <c r="N45" s="219">
        <v>1572.7</v>
      </c>
      <c r="O45" s="219">
        <v>8053000</v>
      </c>
      <c r="P45" s="220">
        <v>1.3402126722456427E-2</v>
      </c>
    </row>
    <row r="46" spans="1:16" ht="12.75" customHeight="1">
      <c r="A46" s="212">
        <v>36</v>
      </c>
      <c r="B46" s="224" t="s">
        <v>77</v>
      </c>
      <c r="C46" s="216" t="s">
        <v>78</v>
      </c>
      <c r="D46" s="217">
        <v>45533</v>
      </c>
      <c r="E46" s="216">
        <v>1464.35</v>
      </c>
      <c r="F46" s="216">
        <v>1464.75</v>
      </c>
      <c r="G46" s="218">
        <v>1447.6</v>
      </c>
      <c r="H46" s="218">
        <v>1430.85</v>
      </c>
      <c r="I46" s="218">
        <v>1413.6999999999998</v>
      </c>
      <c r="J46" s="218">
        <v>1481.5</v>
      </c>
      <c r="K46" s="218">
        <v>1498.65</v>
      </c>
      <c r="L46" s="218">
        <v>1515.4</v>
      </c>
      <c r="M46" s="219">
        <v>1481.9</v>
      </c>
      <c r="N46" s="219">
        <v>1448</v>
      </c>
      <c r="O46" s="219">
        <v>40369775</v>
      </c>
      <c r="P46" s="220">
        <v>3.6964429118049977E-3</v>
      </c>
    </row>
    <row r="47" spans="1:16" ht="12.75" customHeight="1">
      <c r="A47" s="212">
        <v>37</v>
      </c>
      <c r="B47" s="224" t="s">
        <v>40</v>
      </c>
      <c r="C47" s="216" t="s">
        <v>79</v>
      </c>
      <c r="D47" s="217">
        <v>45533</v>
      </c>
      <c r="E47" s="216">
        <v>299.95</v>
      </c>
      <c r="F47" s="216">
        <v>300.5</v>
      </c>
      <c r="G47" s="218">
        <v>297.05</v>
      </c>
      <c r="H47" s="218">
        <v>294.15000000000003</v>
      </c>
      <c r="I47" s="218">
        <v>290.70000000000005</v>
      </c>
      <c r="J47" s="218">
        <v>303.39999999999998</v>
      </c>
      <c r="K47" s="218">
        <v>306.85000000000002</v>
      </c>
      <c r="L47" s="218">
        <v>309.74999999999994</v>
      </c>
      <c r="M47" s="219">
        <v>303.95</v>
      </c>
      <c r="N47" s="219">
        <v>297.60000000000002</v>
      </c>
      <c r="O47" s="219">
        <v>78309000</v>
      </c>
      <c r="P47" s="220">
        <v>8.2125114062658426E-3</v>
      </c>
    </row>
    <row r="48" spans="1:16" ht="12.75" customHeight="1">
      <c r="A48" s="212">
        <v>38</v>
      </c>
      <c r="B48" s="224" t="s">
        <v>42</v>
      </c>
      <c r="C48" s="216" t="s">
        <v>80</v>
      </c>
      <c r="D48" s="217">
        <v>45533</v>
      </c>
      <c r="E48" s="216">
        <v>338.8</v>
      </c>
      <c r="F48" s="216">
        <v>337.86666666666667</v>
      </c>
      <c r="G48" s="218">
        <v>333.43333333333334</v>
      </c>
      <c r="H48" s="218">
        <v>328.06666666666666</v>
      </c>
      <c r="I48" s="218">
        <v>323.63333333333333</v>
      </c>
      <c r="J48" s="218">
        <v>343.23333333333335</v>
      </c>
      <c r="K48" s="218">
        <v>347.66666666666674</v>
      </c>
      <c r="L48" s="218">
        <v>353.03333333333336</v>
      </c>
      <c r="M48" s="219">
        <v>342.3</v>
      </c>
      <c r="N48" s="219">
        <v>332.5</v>
      </c>
      <c r="O48" s="219">
        <v>47840000</v>
      </c>
      <c r="P48" s="220">
        <v>-3.8053586688785002E-2</v>
      </c>
    </row>
    <row r="49" spans="1:16" ht="12.75" customHeight="1">
      <c r="A49" s="212">
        <v>39</v>
      </c>
      <c r="B49" s="224" t="s">
        <v>54</v>
      </c>
      <c r="C49" s="216" t="s">
        <v>81</v>
      </c>
      <c r="D49" s="217">
        <v>45533</v>
      </c>
      <c r="E49" s="216">
        <v>31660.95</v>
      </c>
      <c r="F49" s="216">
        <v>31596.666666666668</v>
      </c>
      <c r="G49" s="218">
        <v>31270.333333333336</v>
      </c>
      <c r="H49" s="218">
        <v>30879.716666666667</v>
      </c>
      <c r="I49" s="218">
        <v>30553.383333333335</v>
      </c>
      <c r="J49" s="218">
        <v>31987.283333333336</v>
      </c>
      <c r="K49" s="218">
        <v>32313.616666666672</v>
      </c>
      <c r="L49" s="218">
        <v>32704.233333333337</v>
      </c>
      <c r="M49" s="219">
        <v>31923</v>
      </c>
      <c r="N49" s="219">
        <v>31206.05</v>
      </c>
      <c r="O49" s="219">
        <v>333225</v>
      </c>
      <c r="P49" s="220">
        <v>6.6460237142209801E-3</v>
      </c>
    </row>
    <row r="50" spans="1:16" ht="12.75" customHeight="1">
      <c r="A50" s="212">
        <v>40</v>
      </c>
      <c r="B50" s="224" t="s">
        <v>82</v>
      </c>
      <c r="C50" s="216" t="s">
        <v>83</v>
      </c>
      <c r="D50" s="217">
        <v>45533</v>
      </c>
      <c r="E50" s="216">
        <v>334.1</v>
      </c>
      <c r="F50" s="216">
        <v>334.65000000000003</v>
      </c>
      <c r="G50" s="218">
        <v>331.05000000000007</v>
      </c>
      <c r="H50" s="218">
        <v>328.00000000000006</v>
      </c>
      <c r="I50" s="218">
        <v>324.40000000000009</v>
      </c>
      <c r="J50" s="218">
        <v>337.70000000000005</v>
      </c>
      <c r="K50" s="218">
        <v>341.30000000000007</v>
      </c>
      <c r="L50" s="218">
        <v>344.35</v>
      </c>
      <c r="M50" s="219">
        <v>338.25</v>
      </c>
      <c r="N50" s="219">
        <v>331.6</v>
      </c>
      <c r="O50" s="219">
        <v>66139200</v>
      </c>
      <c r="P50" s="220">
        <v>5.1427946164788272E-3</v>
      </c>
    </row>
    <row r="51" spans="1:16" ht="12.75" customHeight="1">
      <c r="A51" s="212">
        <v>41</v>
      </c>
      <c r="B51" s="224" t="s">
        <v>57</v>
      </c>
      <c r="C51" s="221" t="s">
        <v>84</v>
      </c>
      <c r="D51" s="217">
        <v>45533</v>
      </c>
      <c r="E51" s="216">
        <v>5657.5</v>
      </c>
      <c r="F51" s="216">
        <v>5698.3833333333341</v>
      </c>
      <c r="G51" s="218">
        <v>5604.7666666666682</v>
      </c>
      <c r="H51" s="218">
        <v>5552.0333333333338</v>
      </c>
      <c r="I51" s="218">
        <v>5458.4166666666679</v>
      </c>
      <c r="J51" s="218">
        <v>5751.1166666666686</v>
      </c>
      <c r="K51" s="218">
        <v>5844.7333333333354</v>
      </c>
      <c r="L51" s="218">
        <v>5897.466666666669</v>
      </c>
      <c r="M51" s="219">
        <v>5792</v>
      </c>
      <c r="N51" s="219">
        <v>5645.65</v>
      </c>
      <c r="O51" s="219">
        <v>2459600</v>
      </c>
      <c r="P51" s="220">
        <v>2.5773625823671698E-2</v>
      </c>
    </row>
    <row r="52" spans="1:16" ht="12.75" customHeight="1">
      <c r="A52" s="212">
        <v>42</v>
      </c>
      <c r="B52" s="224" t="s">
        <v>85</v>
      </c>
      <c r="C52" s="216" t="s">
        <v>86</v>
      </c>
      <c r="D52" s="217">
        <v>45533</v>
      </c>
      <c r="E52" s="216">
        <v>588.6</v>
      </c>
      <c r="F52" s="216">
        <v>585.86666666666667</v>
      </c>
      <c r="G52" s="218">
        <v>574.73333333333335</v>
      </c>
      <c r="H52" s="218">
        <v>560.86666666666667</v>
      </c>
      <c r="I52" s="218">
        <v>549.73333333333335</v>
      </c>
      <c r="J52" s="218">
        <v>599.73333333333335</v>
      </c>
      <c r="K52" s="218">
        <v>610.86666666666679</v>
      </c>
      <c r="L52" s="218">
        <v>624.73333333333335</v>
      </c>
      <c r="M52" s="219">
        <v>597</v>
      </c>
      <c r="N52" s="219">
        <v>572</v>
      </c>
      <c r="O52" s="219">
        <v>12490000</v>
      </c>
      <c r="P52" s="220">
        <v>-7.6275226442078497E-3</v>
      </c>
    </row>
    <row r="53" spans="1:16" ht="12.75" customHeight="1">
      <c r="A53" s="212">
        <v>43</v>
      </c>
      <c r="B53" s="224" t="s">
        <v>61</v>
      </c>
      <c r="C53" s="223" t="s">
        <v>87</v>
      </c>
      <c r="D53" s="217">
        <v>45533</v>
      </c>
      <c r="E53" s="216">
        <v>109.89</v>
      </c>
      <c r="F53" s="216">
        <v>109.91333333333334</v>
      </c>
      <c r="G53" s="218">
        <v>108.72666666666669</v>
      </c>
      <c r="H53" s="218">
        <v>107.56333333333335</v>
      </c>
      <c r="I53" s="218">
        <v>106.37666666666669</v>
      </c>
      <c r="J53" s="218">
        <v>111.07666666666668</v>
      </c>
      <c r="K53" s="218">
        <v>112.26333333333332</v>
      </c>
      <c r="L53" s="218">
        <v>113.42666666666668</v>
      </c>
      <c r="M53" s="219">
        <v>111.1</v>
      </c>
      <c r="N53" s="219">
        <v>108.75</v>
      </c>
      <c r="O53" s="219">
        <v>296392500</v>
      </c>
      <c r="P53" s="220">
        <v>1.1587992720068191E-2</v>
      </c>
    </row>
    <row r="54" spans="1:16" ht="12.75" customHeight="1">
      <c r="A54" s="212">
        <v>44</v>
      </c>
      <c r="B54" s="224" t="s">
        <v>66</v>
      </c>
      <c r="C54" s="221" t="s">
        <v>88</v>
      </c>
      <c r="D54" s="217">
        <v>45533</v>
      </c>
      <c r="E54" s="216">
        <v>815.95</v>
      </c>
      <c r="F54" s="216">
        <v>812.23333333333323</v>
      </c>
      <c r="G54" s="218">
        <v>801.71666666666647</v>
      </c>
      <c r="H54" s="218">
        <v>787.48333333333323</v>
      </c>
      <c r="I54" s="218">
        <v>776.96666666666647</v>
      </c>
      <c r="J54" s="218">
        <v>826.46666666666647</v>
      </c>
      <c r="K54" s="218">
        <v>836.98333333333312</v>
      </c>
      <c r="L54" s="218">
        <v>851.21666666666647</v>
      </c>
      <c r="M54" s="219">
        <v>822.75</v>
      </c>
      <c r="N54" s="219">
        <v>798</v>
      </c>
      <c r="O54" s="219">
        <v>5696925</v>
      </c>
      <c r="P54" s="220">
        <v>-1.5335355578024941E-2</v>
      </c>
    </row>
    <row r="55" spans="1:16" ht="12.75" customHeight="1">
      <c r="A55" s="212">
        <v>45</v>
      </c>
      <c r="B55" s="224" t="s">
        <v>837</v>
      </c>
      <c r="C55" s="216" t="s">
        <v>89</v>
      </c>
      <c r="D55" s="217">
        <v>45533</v>
      </c>
      <c r="E55" s="216">
        <v>529.25</v>
      </c>
      <c r="F55" s="216">
        <v>528.7166666666667</v>
      </c>
      <c r="G55" s="218">
        <v>518.78333333333342</v>
      </c>
      <c r="H55" s="218">
        <v>508.31666666666672</v>
      </c>
      <c r="I55" s="218">
        <v>498.38333333333344</v>
      </c>
      <c r="J55" s="218">
        <v>539.18333333333339</v>
      </c>
      <c r="K55" s="218">
        <v>549.11666666666679</v>
      </c>
      <c r="L55" s="218">
        <v>559.58333333333337</v>
      </c>
      <c r="M55" s="219">
        <v>538.65</v>
      </c>
      <c r="N55" s="219">
        <v>518.25</v>
      </c>
      <c r="O55" s="219">
        <v>13003600</v>
      </c>
      <c r="P55" s="220">
        <v>2.7781949241627871E-2</v>
      </c>
    </row>
    <row r="56" spans="1:16" ht="12.75" customHeight="1">
      <c r="A56" s="212">
        <v>46</v>
      </c>
      <c r="B56" s="224" t="s">
        <v>66</v>
      </c>
      <c r="C56" s="216" t="s">
        <v>90</v>
      </c>
      <c r="D56" s="217">
        <v>45533</v>
      </c>
      <c r="E56" s="216">
        <v>1352.45</v>
      </c>
      <c r="F56" s="216">
        <v>1350.1833333333332</v>
      </c>
      <c r="G56" s="218">
        <v>1340.3666666666663</v>
      </c>
      <c r="H56" s="218">
        <v>1328.2833333333331</v>
      </c>
      <c r="I56" s="218">
        <v>1318.4666666666662</v>
      </c>
      <c r="J56" s="218">
        <v>1362.2666666666664</v>
      </c>
      <c r="K56" s="218">
        <v>1372.0833333333335</v>
      </c>
      <c r="L56" s="218">
        <v>1384.1666666666665</v>
      </c>
      <c r="M56" s="219">
        <v>1360</v>
      </c>
      <c r="N56" s="219">
        <v>1338.1</v>
      </c>
      <c r="O56" s="219">
        <v>10255625</v>
      </c>
      <c r="P56" s="220">
        <v>2.9616615423228965E-2</v>
      </c>
    </row>
    <row r="57" spans="1:16" ht="12.75" customHeight="1">
      <c r="A57" s="212">
        <v>47</v>
      </c>
      <c r="B57" s="224" t="s">
        <v>42</v>
      </c>
      <c r="C57" s="216" t="s">
        <v>91</v>
      </c>
      <c r="D57" s="217">
        <v>45533</v>
      </c>
      <c r="E57" s="216">
        <v>1588.35</v>
      </c>
      <c r="F57" s="216">
        <v>1586.5333333333335</v>
      </c>
      <c r="G57" s="218">
        <v>1577.116666666667</v>
      </c>
      <c r="H57" s="218">
        <v>1565.8833333333334</v>
      </c>
      <c r="I57" s="218">
        <v>1556.4666666666669</v>
      </c>
      <c r="J57" s="218">
        <v>1597.7666666666671</v>
      </c>
      <c r="K57" s="218">
        <v>1607.1833333333336</v>
      </c>
      <c r="L57" s="218">
        <v>1618.4166666666672</v>
      </c>
      <c r="M57" s="219">
        <v>1595.95</v>
      </c>
      <c r="N57" s="219">
        <v>1575.3</v>
      </c>
      <c r="O57" s="219">
        <v>10104900</v>
      </c>
      <c r="P57" s="220">
        <v>-3.6146072292144588E-2</v>
      </c>
    </row>
    <row r="58" spans="1:16" ht="12.75" customHeight="1">
      <c r="A58" s="212">
        <v>48</v>
      </c>
      <c r="B58" s="224" t="s">
        <v>129</v>
      </c>
      <c r="C58" s="216" t="s">
        <v>92</v>
      </c>
      <c r="D58" s="217">
        <v>45533</v>
      </c>
      <c r="E58" s="216">
        <v>520.79999999999995</v>
      </c>
      <c r="F58" s="216">
        <v>523.16666666666663</v>
      </c>
      <c r="G58" s="218">
        <v>517.68333333333328</v>
      </c>
      <c r="H58" s="218">
        <v>514.56666666666661</v>
      </c>
      <c r="I58" s="218">
        <v>509.08333333333326</v>
      </c>
      <c r="J58" s="218">
        <v>526.2833333333333</v>
      </c>
      <c r="K58" s="218">
        <v>531.76666666666665</v>
      </c>
      <c r="L58" s="218">
        <v>534.88333333333333</v>
      </c>
      <c r="M58" s="219">
        <v>528.65</v>
      </c>
      <c r="N58" s="219">
        <v>520.04999999999995</v>
      </c>
      <c r="O58" s="219">
        <v>54807900</v>
      </c>
      <c r="P58" s="220">
        <v>1.080557707203718E-2</v>
      </c>
    </row>
    <row r="59" spans="1:16" ht="12.75" customHeight="1">
      <c r="A59" s="212">
        <v>49</v>
      </c>
      <c r="B59" s="224" t="s">
        <v>85</v>
      </c>
      <c r="C59" s="216" t="s">
        <v>93</v>
      </c>
      <c r="D59" s="217">
        <v>45533</v>
      </c>
      <c r="E59" s="216">
        <v>5890.5</v>
      </c>
      <c r="F59" s="216">
        <v>5865.833333333333</v>
      </c>
      <c r="G59" s="218">
        <v>5813.6166666666659</v>
      </c>
      <c r="H59" s="218">
        <v>5736.7333333333327</v>
      </c>
      <c r="I59" s="218">
        <v>5684.5166666666655</v>
      </c>
      <c r="J59" s="218">
        <v>5942.7166666666662</v>
      </c>
      <c r="K59" s="218">
        <v>5994.9333333333334</v>
      </c>
      <c r="L59" s="218">
        <v>6071.8166666666666</v>
      </c>
      <c r="M59" s="219">
        <v>5918.05</v>
      </c>
      <c r="N59" s="219">
        <v>5788.95</v>
      </c>
      <c r="O59" s="219">
        <v>1933650</v>
      </c>
      <c r="P59" s="220">
        <v>-1.9844890510948905E-2</v>
      </c>
    </row>
    <row r="60" spans="1:16" ht="12.75" customHeight="1">
      <c r="A60" s="212">
        <v>50</v>
      </c>
      <c r="B60" s="224" t="s">
        <v>57</v>
      </c>
      <c r="C60" s="216" t="s">
        <v>94</v>
      </c>
      <c r="D60" s="217">
        <v>45533</v>
      </c>
      <c r="E60" s="216">
        <v>3466.5</v>
      </c>
      <c r="F60" s="216">
        <v>3474.4500000000003</v>
      </c>
      <c r="G60" s="218">
        <v>3448.9000000000005</v>
      </c>
      <c r="H60" s="218">
        <v>3431.3</v>
      </c>
      <c r="I60" s="218">
        <v>3405.7500000000005</v>
      </c>
      <c r="J60" s="218">
        <v>3492.0500000000006</v>
      </c>
      <c r="K60" s="218">
        <v>3517.6000000000008</v>
      </c>
      <c r="L60" s="218">
        <v>3535.2000000000007</v>
      </c>
      <c r="M60" s="219">
        <v>3500</v>
      </c>
      <c r="N60" s="219">
        <v>3456.85</v>
      </c>
      <c r="O60" s="219">
        <v>2953300</v>
      </c>
      <c r="P60" s="220">
        <v>-2.2814128546612623E-2</v>
      </c>
    </row>
    <row r="61" spans="1:16" ht="12.75" customHeight="1">
      <c r="A61" s="212">
        <v>51</v>
      </c>
      <c r="B61" s="224" t="s">
        <v>114</v>
      </c>
      <c r="C61" s="223" t="s">
        <v>95</v>
      </c>
      <c r="D61" s="217">
        <v>45533</v>
      </c>
      <c r="E61" s="216">
        <v>981.65</v>
      </c>
      <c r="F61" s="216">
        <v>975.25</v>
      </c>
      <c r="G61" s="218">
        <v>964</v>
      </c>
      <c r="H61" s="218">
        <v>946.35</v>
      </c>
      <c r="I61" s="218">
        <v>935.1</v>
      </c>
      <c r="J61" s="218">
        <v>992.9</v>
      </c>
      <c r="K61" s="218">
        <v>1004.15</v>
      </c>
      <c r="L61" s="218">
        <v>1021.8</v>
      </c>
      <c r="M61" s="219">
        <v>986.5</v>
      </c>
      <c r="N61" s="219">
        <v>957.6</v>
      </c>
      <c r="O61" s="219">
        <v>23764000</v>
      </c>
      <c r="P61" s="220">
        <v>-3.2297302965479638E-3</v>
      </c>
    </row>
    <row r="62" spans="1:16" ht="12.75" customHeight="1">
      <c r="A62" s="212">
        <v>52</v>
      </c>
      <c r="B62" s="224" t="s">
        <v>837</v>
      </c>
      <c r="C62" s="221" t="s">
        <v>96</v>
      </c>
      <c r="D62" s="217">
        <v>45533</v>
      </c>
      <c r="E62" s="216">
        <v>1733.5</v>
      </c>
      <c r="F62" s="216">
        <v>1734.3166666666666</v>
      </c>
      <c r="G62" s="218">
        <v>1707.1333333333332</v>
      </c>
      <c r="H62" s="218">
        <v>1680.7666666666667</v>
      </c>
      <c r="I62" s="218">
        <v>1653.5833333333333</v>
      </c>
      <c r="J62" s="218">
        <v>1760.6833333333332</v>
      </c>
      <c r="K62" s="218">
        <v>1787.8666666666666</v>
      </c>
      <c r="L62" s="218">
        <v>1814.2333333333331</v>
      </c>
      <c r="M62" s="219">
        <v>1761.5</v>
      </c>
      <c r="N62" s="219">
        <v>1707.95</v>
      </c>
      <c r="O62" s="219">
        <v>4862900</v>
      </c>
      <c r="P62" s="220">
        <v>8.3944453112810111E-2</v>
      </c>
    </row>
    <row r="63" spans="1:16" ht="12.75" customHeight="1">
      <c r="A63" s="212">
        <v>53</v>
      </c>
      <c r="B63" s="224" t="s">
        <v>40</v>
      </c>
      <c r="C63" s="216" t="s">
        <v>97</v>
      </c>
      <c r="D63" s="217">
        <v>45533</v>
      </c>
      <c r="E63" s="216">
        <v>433.2</v>
      </c>
      <c r="F63" s="216">
        <v>434.15000000000003</v>
      </c>
      <c r="G63" s="218">
        <v>430.00000000000006</v>
      </c>
      <c r="H63" s="218">
        <v>426.8</v>
      </c>
      <c r="I63" s="218">
        <v>422.65000000000003</v>
      </c>
      <c r="J63" s="218">
        <v>437.35000000000008</v>
      </c>
      <c r="K63" s="218">
        <v>441.50000000000006</v>
      </c>
      <c r="L63" s="218">
        <v>444.7000000000001</v>
      </c>
      <c r="M63" s="219">
        <v>438.3</v>
      </c>
      <c r="N63" s="219">
        <v>430.95</v>
      </c>
      <c r="O63" s="219">
        <v>20271600</v>
      </c>
      <c r="P63" s="220">
        <v>1.7987887553104945E-2</v>
      </c>
    </row>
    <row r="64" spans="1:16" ht="12.75" customHeight="1">
      <c r="A64" s="212">
        <v>54</v>
      </c>
      <c r="B64" s="224" t="s">
        <v>61</v>
      </c>
      <c r="C64" s="216" t="s">
        <v>98</v>
      </c>
      <c r="D64" s="217">
        <v>45533</v>
      </c>
      <c r="E64" s="216">
        <v>165.34</v>
      </c>
      <c r="F64" s="216">
        <v>164.59</v>
      </c>
      <c r="G64" s="218">
        <v>162.68</v>
      </c>
      <c r="H64" s="218">
        <v>160.02000000000001</v>
      </c>
      <c r="I64" s="218">
        <v>158.11000000000001</v>
      </c>
      <c r="J64" s="218">
        <v>167.25</v>
      </c>
      <c r="K64" s="218">
        <v>169.16000000000003</v>
      </c>
      <c r="L64" s="218">
        <v>171.82</v>
      </c>
      <c r="M64" s="219">
        <v>166.5</v>
      </c>
      <c r="N64" s="219">
        <v>161.93</v>
      </c>
      <c r="O64" s="219">
        <v>30685000</v>
      </c>
      <c r="P64" s="220">
        <v>3.7618580307491006E-3</v>
      </c>
    </row>
    <row r="65" spans="1:16" ht="12.75" customHeight="1">
      <c r="A65" s="212">
        <v>55</v>
      </c>
      <c r="B65" s="224" t="s">
        <v>40</v>
      </c>
      <c r="C65" s="216" t="s">
        <v>99</v>
      </c>
      <c r="D65" s="217">
        <v>45533</v>
      </c>
      <c r="E65" s="216">
        <v>3758.2</v>
      </c>
      <c r="F65" s="216">
        <v>3732.7666666666664</v>
      </c>
      <c r="G65" s="218">
        <v>3685.5333333333328</v>
      </c>
      <c r="H65" s="218">
        <v>3612.8666666666663</v>
      </c>
      <c r="I65" s="218">
        <v>3565.6333333333328</v>
      </c>
      <c r="J65" s="218">
        <v>3805.4333333333329</v>
      </c>
      <c r="K65" s="218">
        <v>3852.6666666666665</v>
      </c>
      <c r="L65" s="218">
        <v>3925.333333333333</v>
      </c>
      <c r="M65" s="219">
        <v>3780</v>
      </c>
      <c r="N65" s="219">
        <v>3660.1</v>
      </c>
      <c r="O65" s="219">
        <v>4570200</v>
      </c>
      <c r="P65" s="220">
        <v>-3.8318287986869516E-2</v>
      </c>
    </row>
    <row r="66" spans="1:16" ht="12.75" customHeight="1">
      <c r="A66" s="212">
        <v>56</v>
      </c>
      <c r="B66" s="224" t="s">
        <v>57</v>
      </c>
      <c r="C66" s="221" t="s">
        <v>100</v>
      </c>
      <c r="D66" s="217">
        <v>45533</v>
      </c>
      <c r="E66" s="216">
        <v>621.20000000000005</v>
      </c>
      <c r="F66" s="216">
        <v>622.31666666666672</v>
      </c>
      <c r="G66" s="218">
        <v>616.43333333333339</v>
      </c>
      <c r="H66" s="218">
        <v>611.66666666666663</v>
      </c>
      <c r="I66" s="218">
        <v>605.7833333333333</v>
      </c>
      <c r="J66" s="218">
        <v>627.08333333333348</v>
      </c>
      <c r="K66" s="218">
        <v>632.96666666666692</v>
      </c>
      <c r="L66" s="218">
        <v>637.73333333333358</v>
      </c>
      <c r="M66" s="219">
        <v>628.20000000000005</v>
      </c>
      <c r="N66" s="219">
        <v>617.54999999999995</v>
      </c>
      <c r="O66" s="219">
        <v>16895000</v>
      </c>
      <c r="P66" s="220">
        <v>-1.0347376201034738E-3</v>
      </c>
    </row>
    <row r="67" spans="1:16" ht="12.75" customHeight="1">
      <c r="A67" s="212">
        <v>57</v>
      </c>
      <c r="B67" s="224" t="s">
        <v>47</v>
      </c>
      <c r="C67" s="216" t="s">
        <v>101</v>
      </c>
      <c r="D67" s="217">
        <v>45533</v>
      </c>
      <c r="E67" s="216">
        <v>1751.5</v>
      </c>
      <c r="F67" s="216">
        <v>1747.9833333333333</v>
      </c>
      <c r="G67" s="218">
        <v>1736.7166666666667</v>
      </c>
      <c r="H67" s="218">
        <v>1721.9333333333334</v>
      </c>
      <c r="I67" s="218">
        <v>1710.6666666666667</v>
      </c>
      <c r="J67" s="218">
        <v>1762.7666666666667</v>
      </c>
      <c r="K67" s="218">
        <v>1774.0333333333335</v>
      </c>
      <c r="L67" s="218">
        <v>1788.8166666666666</v>
      </c>
      <c r="M67" s="219">
        <v>1759.25</v>
      </c>
      <c r="N67" s="219">
        <v>1733.2</v>
      </c>
      <c r="O67" s="219">
        <v>4699750</v>
      </c>
      <c r="P67" s="220">
        <v>2.9208069858476363E-2</v>
      </c>
    </row>
    <row r="68" spans="1:16" ht="12.75" customHeight="1">
      <c r="A68" s="212">
        <v>58</v>
      </c>
      <c r="B68" s="224" t="s">
        <v>837</v>
      </c>
      <c r="C68" s="221" t="s">
        <v>102</v>
      </c>
      <c r="D68" s="217">
        <v>45533</v>
      </c>
      <c r="E68" s="216">
        <v>3025.8</v>
      </c>
      <c r="F68" s="216">
        <v>3042.0499999999997</v>
      </c>
      <c r="G68" s="218">
        <v>2997.0999999999995</v>
      </c>
      <c r="H68" s="218">
        <v>2968.3999999999996</v>
      </c>
      <c r="I68" s="218">
        <v>2923.4499999999994</v>
      </c>
      <c r="J68" s="218">
        <v>3070.7499999999995</v>
      </c>
      <c r="K68" s="218">
        <v>3115.6999999999994</v>
      </c>
      <c r="L68" s="218">
        <v>3144.3999999999996</v>
      </c>
      <c r="M68" s="219">
        <v>3087</v>
      </c>
      <c r="N68" s="219">
        <v>3013.35</v>
      </c>
      <c r="O68" s="219">
        <v>2019300</v>
      </c>
      <c r="P68" s="220">
        <v>2.1706132361870068E-2</v>
      </c>
    </row>
    <row r="69" spans="1:16" ht="12.75" customHeight="1">
      <c r="A69" s="212">
        <v>59</v>
      </c>
      <c r="B69" s="224" t="s">
        <v>42</v>
      </c>
      <c r="C69" s="216" t="s">
        <v>103</v>
      </c>
      <c r="D69" s="217">
        <v>45533</v>
      </c>
      <c r="E69" s="216">
        <v>4894.6000000000004</v>
      </c>
      <c r="F69" s="216">
        <v>4863.95</v>
      </c>
      <c r="G69" s="218">
        <v>4820.1499999999996</v>
      </c>
      <c r="H69" s="218">
        <v>4745.7</v>
      </c>
      <c r="I69" s="218">
        <v>4701.8999999999996</v>
      </c>
      <c r="J69" s="218">
        <v>4938.3999999999996</v>
      </c>
      <c r="K69" s="218">
        <v>4982.2000000000007</v>
      </c>
      <c r="L69" s="218">
        <v>5056.6499999999996</v>
      </c>
      <c r="M69" s="219">
        <v>4907.75</v>
      </c>
      <c r="N69" s="219">
        <v>4789.5</v>
      </c>
      <c r="O69" s="219">
        <v>2891400</v>
      </c>
      <c r="P69" s="220">
        <v>3.6098576883026728E-3</v>
      </c>
    </row>
    <row r="70" spans="1:16" ht="12.75" customHeight="1">
      <c r="A70" s="212">
        <v>60</v>
      </c>
      <c r="B70" s="224" t="s">
        <v>40</v>
      </c>
      <c r="C70" s="223" t="s">
        <v>104</v>
      </c>
      <c r="D70" s="217">
        <v>45533</v>
      </c>
      <c r="E70" s="216">
        <v>11729.9</v>
      </c>
      <c r="F70" s="216">
        <v>11764.200000000003</v>
      </c>
      <c r="G70" s="218">
        <v>11578.400000000005</v>
      </c>
      <c r="H70" s="218">
        <v>11426.900000000003</v>
      </c>
      <c r="I70" s="218">
        <v>11241.100000000006</v>
      </c>
      <c r="J70" s="218">
        <v>11915.700000000004</v>
      </c>
      <c r="K70" s="218">
        <v>12101.500000000004</v>
      </c>
      <c r="L70" s="218">
        <v>12253.000000000004</v>
      </c>
      <c r="M70" s="219">
        <v>11950</v>
      </c>
      <c r="N70" s="219">
        <v>11612.7</v>
      </c>
      <c r="O70" s="219">
        <v>2118200</v>
      </c>
      <c r="P70" s="220">
        <v>5.5090655509065549E-2</v>
      </c>
    </row>
    <row r="71" spans="1:16" ht="12.75" customHeight="1">
      <c r="A71" s="212">
        <v>61</v>
      </c>
      <c r="B71" s="224" t="s">
        <v>105</v>
      </c>
      <c r="C71" s="216" t="s">
        <v>106</v>
      </c>
      <c r="D71" s="217">
        <v>45533</v>
      </c>
      <c r="E71" s="216">
        <v>836.75</v>
      </c>
      <c r="F71" s="216">
        <v>835.18333333333339</v>
      </c>
      <c r="G71" s="218">
        <v>827.81666666666683</v>
      </c>
      <c r="H71" s="218">
        <v>818.88333333333344</v>
      </c>
      <c r="I71" s="218">
        <v>811.51666666666688</v>
      </c>
      <c r="J71" s="218">
        <v>844.11666666666679</v>
      </c>
      <c r="K71" s="218">
        <v>851.48333333333335</v>
      </c>
      <c r="L71" s="218">
        <v>860.41666666666674</v>
      </c>
      <c r="M71" s="219">
        <v>842.55</v>
      </c>
      <c r="N71" s="219">
        <v>826.25</v>
      </c>
      <c r="O71" s="219">
        <v>38353425</v>
      </c>
      <c r="P71" s="220">
        <v>-2.0821706091958959E-3</v>
      </c>
    </row>
    <row r="72" spans="1:16" ht="12.75" customHeight="1">
      <c r="A72" s="212">
        <v>62</v>
      </c>
      <c r="B72" s="224" t="s">
        <v>42</v>
      </c>
      <c r="C72" s="216" t="s">
        <v>107</v>
      </c>
      <c r="D72" s="217">
        <v>45533</v>
      </c>
      <c r="E72" s="216">
        <v>6915.75</v>
      </c>
      <c r="F72" s="216">
        <v>6949.833333333333</v>
      </c>
      <c r="G72" s="218">
        <v>6869.6666666666661</v>
      </c>
      <c r="H72" s="218">
        <v>6823.583333333333</v>
      </c>
      <c r="I72" s="218">
        <v>6743.4166666666661</v>
      </c>
      <c r="J72" s="218">
        <v>6995.9166666666661</v>
      </c>
      <c r="K72" s="218">
        <v>7076.0833333333321</v>
      </c>
      <c r="L72" s="218">
        <v>7122.1666666666661</v>
      </c>
      <c r="M72" s="219">
        <v>7030</v>
      </c>
      <c r="N72" s="219">
        <v>6903.75</v>
      </c>
      <c r="O72" s="219">
        <v>2507750</v>
      </c>
      <c r="P72" s="220">
        <v>-1.2551065610080228E-2</v>
      </c>
    </row>
    <row r="73" spans="1:16" ht="12.75" customHeight="1">
      <c r="A73" s="212">
        <v>63</v>
      </c>
      <c r="B73" s="224" t="s">
        <v>54</v>
      </c>
      <c r="C73" s="216" t="s">
        <v>108</v>
      </c>
      <c r="D73" s="217">
        <v>45533</v>
      </c>
      <c r="E73" s="216">
        <v>4830.6000000000004</v>
      </c>
      <c r="F73" s="216">
        <v>4839.4000000000005</v>
      </c>
      <c r="G73" s="218">
        <v>4805.2000000000007</v>
      </c>
      <c r="H73" s="218">
        <v>4779.8</v>
      </c>
      <c r="I73" s="218">
        <v>4745.6000000000004</v>
      </c>
      <c r="J73" s="218">
        <v>4864.8000000000011</v>
      </c>
      <c r="K73" s="218">
        <v>4899</v>
      </c>
      <c r="L73" s="218">
        <v>4924.4000000000015</v>
      </c>
      <c r="M73" s="219">
        <v>4873.6000000000004</v>
      </c>
      <c r="N73" s="219">
        <v>4814</v>
      </c>
      <c r="O73" s="219">
        <v>3962350</v>
      </c>
      <c r="P73" s="220">
        <v>-9.5363079615048123E-3</v>
      </c>
    </row>
    <row r="74" spans="1:16" ht="12.75" customHeight="1">
      <c r="A74" s="212">
        <v>64</v>
      </c>
      <c r="B74" s="224" t="s">
        <v>54</v>
      </c>
      <c r="C74" s="216" t="s">
        <v>109</v>
      </c>
      <c r="D74" s="217">
        <v>45533</v>
      </c>
      <c r="E74" s="216">
        <v>3722.95</v>
      </c>
      <c r="F74" s="216">
        <v>3712.0499999999997</v>
      </c>
      <c r="G74" s="218">
        <v>3676.7499999999995</v>
      </c>
      <c r="H74" s="218">
        <v>3630.5499999999997</v>
      </c>
      <c r="I74" s="218">
        <v>3595.2499999999995</v>
      </c>
      <c r="J74" s="218">
        <v>3758.2499999999995</v>
      </c>
      <c r="K74" s="218">
        <v>3793.5499999999997</v>
      </c>
      <c r="L74" s="218">
        <v>3839.7499999999995</v>
      </c>
      <c r="M74" s="219">
        <v>3747.35</v>
      </c>
      <c r="N74" s="219">
        <v>3665.85</v>
      </c>
      <c r="O74" s="219">
        <v>2087525</v>
      </c>
      <c r="P74" s="220">
        <v>1.319087191663369E-3</v>
      </c>
    </row>
    <row r="75" spans="1:16" ht="12.75" customHeight="1">
      <c r="A75" s="212">
        <v>65</v>
      </c>
      <c r="B75" s="224" t="s">
        <v>54</v>
      </c>
      <c r="C75" s="216" t="s">
        <v>110</v>
      </c>
      <c r="D75" s="217">
        <v>45533</v>
      </c>
      <c r="E75" s="216">
        <v>499.7</v>
      </c>
      <c r="F75" s="216">
        <v>498.09999999999997</v>
      </c>
      <c r="G75" s="218">
        <v>491.79999999999995</v>
      </c>
      <c r="H75" s="218">
        <v>483.9</v>
      </c>
      <c r="I75" s="218">
        <v>477.59999999999997</v>
      </c>
      <c r="J75" s="218">
        <v>505.99999999999994</v>
      </c>
      <c r="K75" s="218">
        <v>512.29999999999995</v>
      </c>
      <c r="L75" s="218">
        <v>520.19999999999993</v>
      </c>
      <c r="M75" s="219">
        <v>504.4</v>
      </c>
      <c r="N75" s="219">
        <v>490.2</v>
      </c>
      <c r="O75" s="219">
        <v>33908400</v>
      </c>
      <c r="P75" s="220">
        <v>1.8325314881885508E-2</v>
      </c>
    </row>
    <row r="76" spans="1:16" ht="12.75" customHeight="1">
      <c r="A76" s="212">
        <v>66</v>
      </c>
      <c r="B76" s="224" t="s">
        <v>61</v>
      </c>
      <c r="C76" s="216" t="s">
        <v>111</v>
      </c>
      <c r="D76" s="217">
        <v>45533</v>
      </c>
      <c r="E76" s="216">
        <v>200.36</v>
      </c>
      <c r="F76" s="216">
        <v>198.60666666666668</v>
      </c>
      <c r="G76" s="218">
        <v>196.46333333333337</v>
      </c>
      <c r="H76" s="218">
        <v>192.56666666666669</v>
      </c>
      <c r="I76" s="218">
        <v>190.42333333333337</v>
      </c>
      <c r="J76" s="218">
        <v>202.50333333333336</v>
      </c>
      <c r="K76" s="218">
        <v>204.64666666666668</v>
      </c>
      <c r="L76" s="218">
        <v>208.54333333333335</v>
      </c>
      <c r="M76" s="219">
        <v>200.75</v>
      </c>
      <c r="N76" s="219">
        <v>194.71</v>
      </c>
      <c r="O76" s="219">
        <v>91465000</v>
      </c>
      <c r="P76" s="220">
        <v>-2.3696429524470299E-2</v>
      </c>
    </row>
    <row r="77" spans="1:16" ht="12.75" customHeight="1">
      <c r="A77" s="212">
        <v>67</v>
      </c>
      <c r="B77" s="224" t="s">
        <v>82</v>
      </c>
      <c r="C77" s="216" t="s">
        <v>112</v>
      </c>
      <c r="D77" s="217">
        <v>45533</v>
      </c>
      <c r="E77" s="216">
        <v>232.28</v>
      </c>
      <c r="F77" s="216">
        <v>231.27333333333331</v>
      </c>
      <c r="G77" s="218">
        <v>227.25666666666663</v>
      </c>
      <c r="H77" s="218">
        <v>222.23333333333332</v>
      </c>
      <c r="I77" s="218">
        <v>218.21666666666664</v>
      </c>
      <c r="J77" s="218">
        <v>236.29666666666662</v>
      </c>
      <c r="K77" s="218">
        <v>240.31333333333328</v>
      </c>
      <c r="L77" s="218">
        <v>245.33666666666662</v>
      </c>
      <c r="M77" s="219">
        <v>235.29</v>
      </c>
      <c r="N77" s="219">
        <v>226.25</v>
      </c>
      <c r="O77" s="219">
        <v>116991900</v>
      </c>
      <c r="P77" s="220">
        <v>-2.408121207495325E-2</v>
      </c>
    </row>
    <row r="78" spans="1:16" ht="12.75" customHeight="1">
      <c r="A78" s="212">
        <v>68</v>
      </c>
      <c r="B78" s="224" t="s">
        <v>42</v>
      </c>
      <c r="C78" s="216" t="s">
        <v>113</v>
      </c>
      <c r="D78" s="217">
        <v>45533</v>
      </c>
      <c r="E78" s="216">
        <v>1509.4</v>
      </c>
      <c r="F78" s="216">
        <v>1501.7</v>
      </c>
      <c r="G78" s="218">
        <v>1481.25</v>
      </c>
      <c r="H78" s="218">
        <v>1453.1</v>
      </c>
      <c r="I78" s="218">
        <v>1432.6499999999999</v>
      </c>
      <c r="J78" s="218">
        <v>1529.8500000000001</v>
      </c>
      <c r="K78" s="218">
        <v>1550.3000000000004</v>
      </c>
      <c r="L78" s="218">
        <v>1578.4500000000003</v>
      </c>
      <c r="M78" s="219">
        <v>1522.15</v>
      </c>
      <c r="N78" s="219">
        <v>1473.55</v>
      </c>
      <c r="O78" s="219">
        <v>5320775</v>
      </c>
      <c r="P78" s="220">
        <v>3.4536227798139273E-2</v>
      </c>
    </row>
    <row r="79" spans="1:16" ht="12.75" customHeight="1">
      <c r="A79" s="212">
        <v>69</v>
      </c>
      <c r="B79" s="224" t="s">
        <v>114</v>
      </c>
      <c r="C79" s="216" t="s">
        <v>115</v>
      </c>
      <c r="D79" s="217">
        <v>45533</v>
      </c>
      <c r="E79" s="216">
        <v>98.4</v>
      </c>
      <c r="F79" s="216">
        <v>98.733333333333348</v>
      </c>
      <c r="G79" s="218">
        <v>97.78666666666669</v>
      </c>
      <c r="H79" s="218">
        <v>97.173333333333346</v>
      </c>
      <c r="I79" s="218">
        <v>96.226666666666688</v>
      </c>
      <c r="J79" s="218">
        <v>99.346666666666692</v>
      </c>
      <c r="K79" s="218">
        <v>100.29333333333335</v>
      </c>
      <c r="L79" s="218">
        <v>100.90666666666669</v>
      </c>
      <c r="M79" s="219">
        <v>99.68</v>
      </c>
      <c r="N79" s="219">
        <v>98.12</v>
      </c>
      <c r="O79" s="219">
        <v>225270000</v>
      </c>
      <c r="P79" s="220">
        <v>2.5819672131147543E-2</v>
      </c>
    </row>
    <row r="80" spans="1:16" ht="12.75" customHeight="1">
      <c r="A80" s="212">
        <v>70</v>
      </c>
      <c r="B80" s="224" t="s">
        <v>837</v>
      </c>
      <c r="C80" s="222" t="s">
        <v>116</v>
      </c>
      <c r="D80" s="217">
        <v>45533</v>
      </c>
      <c r="E80" s="216">
        <v>673.6</v>
      </c>
      <c r="F80" s="216">
        <v>673.33333333333337</v>
      </c>
      <c r="G80" s="218">
        <v>666.26666666666677</v>
      </c>
      <c r="H80" s="218">
        <v>658.93333333333339</v>
      </c>
      <c r="I80" s="218">
        <v>651.86666666666679</v>
      </c>
      <c r="J80" s="218">
        <v>680.66666666666674</v>
      </c>
      <c r="K80" s="218">
        <v>687.73333333333335</v>
      </c>
      <c r="L80" s="218">
        <v>695.06666666666672</v>
      </c>
      <c r="M80" s="219">
        <v>680.4</v>
      </c>
      <c r="N80" s="219">
        <v>666</v>
      </c>
      <c r="O80" s="219">
        <v>7554300</v>
      </c>
      <c r="P80" s="220">
        <v>-5.4766387129899022E-3</v>
      </c>
    </row>
    <row r="81" spans="1:16" ht="12.75" customHeight="1">
      <c r="A81" s="212">
        <v>71</v>
      </c>
      <c r="B81" s="224" t="s">
        <v>57</v>
      </c>
      <c r="C81" s="216" t="s">
        <v>117</v>
      </c>
      <c r="D81" s="217">
        <v>45533</v>
      </c>
      <c r="E81" s="216">
        <v>1393.8</v>
      </c>
      <c r="F81" s="216">
        <v>1408.1500000000003</v>
      </c>
      <c r="G81" s="218">
        <v>1376.8000000000006</v>
      </c>
      <c r="H81" s="218">
        <v>1359.8000000000004</v>
      </c>
      <c r="I81" s="218">
        <v>1328.4500000000007</v>
      </c>
      <c r="J81" s="218">
        <v>1425.1500000000005</v>
      </c>
      <c r="K81" s="218">
        <v>1456.5000000000005</v>
      </c>
      <c r="L81" s="218">
        <v>1473.5000000000005</v>
      </c>
      <c r="M81" s="219">
        <v>1439.5</v>
      </c>
      <c r="N81" s="219">
        <v>1391.15</v>
      </c>
      <c r="O81" s="219">
        <v>9319000</v>
      </c>
      <c r="P81" s="220">
        <v>5.335141855996383E-2</v>
      </c>
    </row>
    <row r="82" spans="1:16" ht="12.75" customHeight="1">
      <c r="A82" s="212">
        <v>72</v>
      </c>
      <c r="B82" s="224" t="s">
        <v>105</v>
      </c>
      <c r="C82" s="216" t="s">
        <v>118</v>
      </c>
      <c r="D82" s="217">
        <v>45533</v>
      </c>
      <c r="E82" s="216">
        <v>2951.5</v>
      </c>
      <c r="F82" s="216">
        <v>2938.8333333333335</v>
      </c>
      <c r="G82" s="218">
        <v>2898.666666666667</v>
      </c>
      <c r="H82" s="218">
        <v>2845.8333333333335</v>
      </c>
      <c r="I82" s="218">
        <v>2805.666666666667</v>
      </c>
      <c r="J82" s="218">
        <v>2991.666666666667</v>
      </c>
      <c r="K82" s="218">
        <v>3031.8333333333339</v>
      </c>
      <c r="L82" s="218">
        <v>3084.666666666667</v>
      </c>
      <c r="M82" s="219">
        <v>2979</v>
      </c>
      <c r="N82" s="219">
        <v>2886</v>
      </c>
      <c r="O82" s="219">
        <v>5236875</v>
      </c>
      <c r="P82" s="220">
        <v>1.200052176181573E-2</v>
      </c>
    </row>
    <row r="83" spans="1:16" ht="12.75" customHeight="1">
      <c r="A83" s="212">
        <v>73</v>
      </c>
      <c r="B83" s="224" t="s">
        <v>42</v>
      </c>
      <c r="C83" s="216" t="s">
        <v>119</v>
      </c>
      <c r="D83" s="217">
        <v>45533</v>
      </c>
      <c r="E83" s="216">
        <v>690.3</v>
      </c>
      <c r="F83" s="216">
        <v>684.35</v>
      </c>
      <c r="G83" s="218">
        <v>669.7</v>
      </c>
      <c r="H83" s="218">
        <v>649.1</v>
      </c>
      <c r="I83" s="218">
        <v>634.45000000000005</v>
      </c>
      <c r="J83" s="218">
        <v>704.95</v>
      </c>
      <c r="K83" s="218">
        <v>719.59999999999991</v>
      </c>
      <c r="L83" s="218">
        <v>740.2</v>
      </c>
      <c r="M83" s="219">
        <v>699</v>
      </c>
      <c r="N83" s="219">
        <v>663.75</v>
      </c>
      <c r="O83" s="219">
        <v>9356000</v>
      </c>
      <c r="P83" s="220">
        <v>-6.1019670814933764E-2</v>
      </c>
    </row>
    <row r="84" spans="1:16" ht="12.75" customHeight="1">
      <c r="A84" s="212">
        <v>74</v>
      </c>
      <c r="B84" s="224" t="s">
        <v>47</v>
      </c>
      <c r="C84" s="216" t="s">
        <v>120</v>
      </c>
      <c r="D84" s="217">
        <v>45533</v>
      </c>
      <c r="E84" s="216">
        <v>2582.3000000000002</v>
      </c>
      <c r="F84" s="216">
        <v>2591.9500000000003</v>
      </c>
      <c r="G84" s="218">
        <v>2551.9000000000005</v>
      </c>
      <c r="H84" s="218">
        <v>2521.5000000000005</v>
      </c>
      <c r="I84" s="218">
        <v>2481.4500000000007</v>
      </c>
      <c r="J84" s="218">
        <v>2622.3500000000004</v>
      </c>
      <c r="K84" s="218">
        <v>2662.4000000000005</v>
      </c>
      <c r="L84" s="218">
        <v>2692.8</v>
      </c>
      <c r="M84" s="219">
        <v>2632</v>
      </c>
      <c r="N84" s="219">
        <v>2561.5500000000002</v>
      </c>
      <c r="O84" s="219">
        <v>8692750</v>
      </c>
      <c r="P84" s="220">
        <v>7.5046360686138154E-3</v>
      </c>
    </row>
    <row r="85" spans="1:16" ht="12.75" customHeight="1">
      <c r="A85" s="212">
        <v>75</v>
      </c>
      <c r="B85" s="224" t="s">
        <v>82</v>
      </c>
      <c r="C85" s="216" t="s">
        <v>121</v>
      </c>
      <c r="D85" s="217">
        <v>45533</v>
      </c>
      <c r="E85" s="216">
        <v>614.9</v>
      </c>
      <c r="F85" s="216">
        <v>611.45000000000005</v>
      </c>
      <c r="G85" s="218">
        <v>605.90000000000009</v>
      </c>
      <c r="H85" s="218">
        <v>596.90000000000009</v>
      </c>
      <c r="I85" s="218">
        <v>591.35000000000014</v>
      </c>
      <c r="J85" s="218">
        <v>620.45000000000005</v>
      </c>
      <c r="K85" s="218">
        <v>626</v>
      </c>
      <c r="L85" s="218">
        <v>635</v>
      </c>
      <c r="M85" s="219">
        <v>617</v>
      </c>
      <c r="N85" s="219">
        <v>602.45000000000005</v>
      </c>
      <c r="O85" s="219">
        <v>10862500</v>
      </c>
      <c r="P85" s="220">
        <v>-4.5819014891179842E-3</v>
      </c>
    </row>
    <row r="86" spans="1:16" ht="12.75" customHeight="1">
      <c r="A86" s="212">
        <v>76</v>
      </c>
      <c r="B86" s="224" t="s">
        <v>40</v>
      </c>
      <c r="C86" s="223" t="s">
        <v>122</v>
      </c>
      <c r="D86" s="217">
        <v>45533</v>
      </c>
      <c r="E86" s="216">
        <v>4731.8500000000004</v>
      </c>
      <c r="F86" s="216">
        <v>4728.0666666666666</v>
      </c>
      <c r="G86" s="218">
        <v>4691.0333333333328</v>
      </c>
      <c r="H86" s="218">
        <v>4650.2166666666662</v>
      </c>
      <c r="I86" s="218">
        <v>4613.1833333333325</v>
      </c>
      <c r="J86" s="218">
        <v>4768.8833333333332</v>
      </c>
      <c r="K86" s="218">
        <v>4805.9166666666679</v>
      </c>
      <c r="L86" s="218">
        <v>4846.7333333333336</v>
      </c>
      <c r="M86" s="219">
        <v>4765.1000000000004</v>
      </c>
      <c r="N86" s="219">
        <v>4687.25</v>
      </c>
      <c r="O86" s="219">
        <v>13707300</v>
      </c>
      <c r="P86" s="220">
        <v>9.3889453452922732E-3</v>
      </c>
    </row>
    <row r="87" spans="1:16" ht="12.75" customHeight="1">
      <c r="A87" s="212">
        <v>77</v>
      </c>
      <c r="B87" s="224" t="s">
        <v>40</v>
      </c>
      <c r="C87" s="216" t="s">
        <v>123</v>
      </c>
      <c r="D87" s="217">
        <v>45533</v>
      </c>
      <c r="E87" s="216">
        <v>1817.95</v>
      </c>
      <c r="F87" s="216">
        <v>1812.6000000000001</v>
      </c>
      <c r="G87" s="218">
        <v>1800.1500000000003</v>
      </c>
      <c r="H87" s="218">
        <v>1782.3500000000001</v>
      </c>
      <c r="I87" s="218">
        <v>1769.9000000000003</v>
      </c>
      <c r="J87" s="218">
        <v>1830.4000000000003</v>
      </c>
      <c r="K87" s="218">
        <v>1842.8500000000001</v>
      </c>
      <c r="L87" s="218">
        <v>1860.6500000000003</v>
      </c>
      <c r="M87" s="219">
        <v>1825.05</v>
      </c>
      <c r="N87" s="219">
        <v>1794.8</v>
      </c>
      <c r="O87" s="219">
        <v>8159000</v>
      </c>
      <c r="P87" s="220">
        <v>-2.871982890314696E-3</v>
      </c>
    </row>
    <row r="88" spans="1:16" ht="12.75" customHeight="1">
      <c r="A88" s="212">
        <v>78</v>
      </c>
      <c r="B88" s="224" t="s">
        <v>85</v>
      </c>
      <c r="C88" s="216" t="s">
        <v>124</v>
      </c>
      <c r="D88" s="217">
        <v>45533</v>
      </c>
      <c r="E88" s="216">
        <v>1587.6</v>
      </c>
      <c r="F88" s="216">
        <v>1590.9833333333333</v>
      </c>
      <c r="G88" s="218">
        <v>1577.1166666666668</v>
      </c>
      <c r="H88" s="218">
        <v>1566.6333333333334</v>
      </c>
      <c r="I88" s="218">
        <v>1552.7666666666669</v>
      </c>
      <c r="J88" s="218">
        <v>1601.4666666666667</v>
      </c>
      <c r="K88" s="218">
        <v>1615.333333333333</v>
      </c>
      <c r="L88" s="218">
        <v>1625.8166666666666</v>
      </c>
      <c r="M88" s="219">
        <v>1604.85</v>
      </c>
      <c r="N88" s="219">
        <v>1580.5</v>
      </c>
      <c r="O88" s="219">
        <v>12855500</v>
      </c>
      <c r="P88" s="220">
        <v>-6.7604110329908054E-3</v>
      </c>
    </row>
    <row r="89" spans="1:16" ht="12.75" customHeight="1">
      <c r="A89" s="212">
        <v>79</v>
      </c>
      <c r="B89" s="224" t="s">
        <v>66</v>
      </c>
      <c r="C89" s="216" t="s">
        <v>125</v>
      </c>
      <c r="D89" s="217">
        <v>45533</v>
      </c>
      <c r="E89" s="216">
        <v>4213.75</v>
      </c>
      <c r="F89" s="216">
        <v>4173.3833333333332</v>
      </c>
      <c r="G89" s="218">
        <v>4122.8666666666668</v>
      </c>
      <c r="H89" s="218">
        <v>4031.9833333333336</v>
      </c>
      <c r="I89" s="218">
        <v>3981.4666666666672</v>
      </c>
      <c r="J89" s="218">
        <v>4264.2666666666664</v>
      </c>
      <c r="K89" s="218">
        <v>4314.7833333333328</v>
      </c>
      <c r="L89" s="218">
        <v>4405.6666666666661</v>
      </c>
      <c r="M89" s="219">
        <v>4223.8999999999996</v>
      </c>
      <c r="N89" s="219">
        <v>4082.5</v>
      </c>
      <c r="O89" s="219">
        <v>3071400</v>
      </c>
      <c r="P89" s="220">
        <v>-1.7984748932904897E-2</v>
      </c>
    </row>
    <row r="90" spans="1:16" ht="12.75" customHeight="1">
      <c r="A90" s="212">
        <v>80</v>
      </c>
      <c r="B90" s="224" t="s">
        <v>61</v>
      </c>
      <c r="C90" s="216" t="s">
        <v>126</v>
      </c>
      <c r="D90" s="217">
        <v>45533</v>
      </c>
      <c r="E90" s="216">
        <v>1663.25</v>
      </c>
      <c r="F90" s="216">
        <v>1666.45</v>
      </c>
      <c r="G90" s="218">
        <v>1650.15</v>
      </c>
      <c r="H90" s="218">
        <v>1637.05</v>
      </c>
      <c r="I90" s="218">
        <v>1620.75</v>
      </c>
      <c r="J90" s="218">
        <v>1679.5500000000002</v>
      </c>
      <c r="K90" s="218">
        <v>1695.85</v>
      </c>
      <c r="L90" s="218">
        <v>1708.9500000000003</v>
      </c>
      <c r="M90" s="219">
        <v>1682.75</v>
      </c>
      <c r="N90" s="219">
        <v>1653.35</v>
      </c>
      <c r="O90" s="219">
        <v>185794400</v>
      </c>
      <c r="P90" s="220">
        <v>-1.1852805241911894E-2</v>
      </c>
    </row>
    <row r="91" spans="1:16" ht="12.75" customHeight="1">
      <c r="A91" s="212">
        <v>81</v>
      </c>
      <c r="B91" s="224" t="s">
        <v>66</v>
      </c>
      <c r="C91" s="216" t="s">
        <v>127</v>
      </c>
      <c r="D91" s="217">
        <v>45533</v>
      </c>
      <c r="E91" s="216">
        <v>703.55</v>
      </c>
      <c r="F91" s="216">
        <v>705.13333333333333</v>
      </c>
      <c r="G91" s="218">
        <v>693.66666666666663</v>
      </c>
      <c r="H91" s="218">
        <v>683.7833333333333</v>
      </c>
      <c r="I91" s="218">
        <v>672.31666666666661</v>
      </c>
      <c r="J91" s="218">
        <v>715.01666666666665</v>
      </c>
      <c r="K91" s="218">
        <v>726.48333333333335</v>
      </c>
      <c r="L91" s="218">
        <v>736.36666666666667</v>
      </c>
      <c r="M91" s="219">
        <v>716.6</v>
      </c>
      <c r="N91" s="219">
        <v>695.25</v>
      </c>
      <c r="O91" s="219">
        <v>27204100</v>
      </c>
      <c r="P91" s="220">
        <v>2.639551774227018E-2</v>
      </c>
    </row>
    <row r="92" spans="1:16" ht="12.75" customHeight="1">
      <c r="A92" s="212">
        <v>82</v>
      </c>
      <c r="B92" s="224" t="s">
        <v>54</v>
      </c>
      <c r="C92" s="216" t="s">
        <v>128</v>
      </c>
      <c r="D92" s="217">
        <v>45533</v>
      </c>
      <c r="E92" s="216">
        <v>5324.4</v>
      </c>
      <c r="F92" s="216">
        <v>5292.7333333333336</v>
      </c>
      <c r="G92" s="218">
        <v>5237.8666666666668</v>
      </c>
      <c r="H92" s="218">
        <v>5151.333333333333</v>
      </c>
      <c r="I92" s="218">
        <v>5096.4666666666662</v>
      </c>
      <c r="J92" s="218">
        <v>5379.2666666666673</v>
      </c>
      <c r="K92" s="218">
        <v>5434.1333333333341</v>
      </c>
      <c r="L92" s="218">
        <v>5520.6666666666679</v>
      </c>
      <c r="M92" s="219">
        <v>5347.6</v>
      </c>
      <c r="N92" s="219">
        <v>5206.2</v>
      </c>
      <c r="O92" s="219">
        <v>4486800</v>
      </c>
      <c r="P92" s="220">
        <v>9.1086971189528378E-3</v>
      </c>
    </row>
    <row r="93" spans="1:16" ht="12.75" customHeight="1">
      <c r="A93" s="212">
        <v>83</v>
      </c>
      <c r="B93" s="224" t="s">
        <v>129</v>
      </c>
      <c r="C93" s="216" t="s">
        <v>130</v>
      </c>
      <c r="D93" s="217">
        <v>45533</v>
      </c>
      <c r="E93" s="216">
        <v>631</v>
      </c>
      <c r="F93" s="216">
        <v>628.43333333333328</v>
      </c>
      <c r="G93" s="218">
        <v>620.26666666666654</v>
      </c>
      <c r="H93" s="218">
        <v>609.5333333333333</v>
      </c>
      <c r="I93" s="218">
        <v>601.36666666666656</v>
      </c>
      <c r="J93" s="218">
        <v>639.16666666666652</v>
      </c>
      <c r="K93" s="218">
        <v>647.33333333333326</v>
      </c>
      <c r="L93" s="218">
        <v>658.06666666666649</v>
      </c>
      <c r="M93" s="219">
        <v>636.6</v>
      </c>
      <c r="N93" s="219">
        <v>617.70000000000005</v>
      </c>
      <c r="O93" s="219">
        <v>42582400</v>
      </c>
      <c r="P93" s="220">
        <v>6.1861126732607758E-3</v>
      </c>
    </row>
    <row r="94" spans="1:16" ht="12.75" customHeight="1">
      <c r="A94" s="212">
        <v>84</v>
      </c>
      <c r="B94" s="224" t="s">
        <v>129</v>
      </c>
      <c r="C94" s="222" t="s">
        <v>131</v>
      </c>
      <c r="D94" s="217">
        <v>45533</v>
      </c>
      <c r="E94" s="216">
        <v>303.55</v>
      </c>
      <c r="F94" s="216">
        <v>303.2833333333333</v>
      </c>
      <c r="G94" s="218">
        <v>299.56666666666661</v>
      </c>
      <c r="H94" s="218">
        <v>295.58333333333331</v>
      </c>
      <c r="I94" s="218">
        <v>291.86666666666662</v>
      </c>
      <c r="J94" s="218">
        <v>307.26666666666659</v>
      </c>
      <c r="K94" s="218">
        <v>310.98333333333329</v>
      </c>
      <c r="L94" s="218">
        <v>314.96666666666658</v>
      </c>
      <c r="M94" s="219">
        <v>307</v>
      </c>
      <c r="N94" s="219">
        <v>299.3</v>
      </c>
      <c r="O94" s="219">
        <v>35719350</v>
      </c>
      <c r="P94" s="220">
        <v>-1.013439083498568E-2</v>
      </c>
    </row>
    <row r="95" spans="1:16" ht="12.75" customHeight="1">
      <c r="A95" s="212">
        <v>85</v>
      </c>
      <c r="B95" s="224" t="s">
        <v>82</v>
      </c>
      <c r="C95" s="216" t="s">
        <v>132</v>
      </c>
      <c r="D95" s="217">
        <v>45533</v>
      </c>
      <c r="E95" s="216">
        <v>381.3</v>
      </c>
      <c r="F95" s="216">
        <v>379.58333333333331</v>
      </c>
      <c r="G95" s="218">
        <v>373.86666666666662</v>
      </c>
      <c r="H95" s="218">
        <v>366.43333333333328</v>
      </c>
      <c r="I95" s="218">
        <v>360.71666666666658</v>
      </c>
      <c r="J95" s="218">
        <v>387.01666666666665</v>
      </c>
      <c r="K95" s="218">
        <v>392.73333333333335</v>
      </c>
      <c r="L95" s="218">
        <v>400.16666666666669</v>
      </c>
      <c r="M95" s="219">
        <v>385.3</v>
      </c>
      <c r="N95" s="219">
        <v>372.15</v>
      </c>
      <c r="O95" s="219">
        <v>58818150</v>
      </c>
      <c r="P95" s="220">
        <v>1.209101362416809E-2</v>
      </c>
    </row>
    <row r="96" spans="1:16" ht="12.75" customHeight="1">
      <c r="A96" s="212">
        <v>86</v>
      </c>
      <c r="B96" s="224" t="s">
        <v>57</v>
      </c>
      <c r="C96" s="216" t="s">
        <v>133</v>
      </c>
      <c r="D96" s="217">
        <v>45533</v>
      </c>
      <c r="E96" s="216">
        <v>2752.4</v>
      </c>
      <c r="F96" s="216">
        <v>2751.0499999999997</v>
      </c>
      <c r="G96" s="218">
        <v>2733.5999999999995</v>
      </c>
      <c r="H96" s="218">
        <v>2714.7999999999997</v>
      </c>
      <c r="I96" s="218">
        <v>2697.3499999999995</v>
      </c>
      <c r="J96" s="218">
        <v>2769.8499999999995</v>
      </c>
      <c r="K96" s="218">
        <v>2787.2999999999993</v>
      </c>
      <c r="L96" s="218">
        <v>2806.0999999999995</v>
      </c>
      <c r="M96" s="219">
        <v>2768.5</v>
      </c>
      <c r="N96" s="219">
        <v>2732.25</v>
      </c>
      <c r="O96" s="219">
        <v>14943300</v>
      </c>
      <c r="P96" s="220">
        <v>-9.327764518695306E-3</v>
      </c>
    </row>
    <row r="97" spans="1:16" ht="12.75" customHeight="1">
      <c r="A97" s="212">
        <v>87</v>
      </c>
      <c r="B97" s="224" t="s">
        <v>61</v>
      </c>
      <c r="C97" s="216" t="s">
        <v>134</v>
      </c>
      <c r="D97" s="217">
        <v>45533</v>
      </c>
      <c r="E97" s="216">
        <v>1175.3499999999999</v>
      </c>
      <c r="F97" s="216">
        <v>1171.8833333333332</v>
      </c>
      <c r="G97" s="218">
        <v>1163.6666666666665</v>
      </c>
      <c r="H97" s="218">
        <v>1151.9833333333333</v>
      </c>
      <c r="I97" s="218">
        <v>1143.7666666666667</v>
      </c>
      <c r="J97" s="218">
        <v>1183.5666666666664</v>
      </c>
      <c r="K97" s="218">
        <v>1191.7833333333331</v>
      </c>
      <c r="L97" s="218">
        <v>1203.4666666666662</v>
      </c>
      <c r="M97" s="219">
        <v>1180.0999999999999</v>
      </c>
      <c r="N97" s="219">
        <v>1160.2</v>
      </c>
      <c r="O97" s="219">
        <v>90668200</v>
      </c>
      <c r="P97" s="220">
        <v>-4.5152634333694555E-2</v>
      </c>
    </row>
    <row r="98" spans="1:16" ht="12.75" customHeight="1">
      <c r="A98" s="212">
        <v>88</v>
      </c>
      <c r="B98" s="224" t="s">
        <v>66</v>
      </c>
      <c r="C98" s="216" t="s">
        <v>135</v>
      </c>
      <c r="D98" s="217">
        <v>45533</v>
      </c>
      <c r="E98" s="216">
        <v>1953.9</v>
      </c>
      <c r="F98" s="216">
        <v>1964.7333333333333</v>
      </c>
      <c r="G98" s="218">
        <v>1936.1666666666667</v>
      </c>
      <c r="H98" s="218">
        <v>1918.4333333333334</v>
      </c>
      <c r="I98" s="218">
        <v>1889.8666666666668</v>
      </c>
      <c r="J98" s="218">
        <v>1982.4666666666667</v>
      </c>
      <c r="K98" s="218">
        <v>2011.0333333333333</v>
      </c>
      <c r="L98" s="218">
        <v>2028.7666666666667</v>
      </c>
      <c r="M98" s="219">
        <v>1993.3</v>
      </c>
      <c r="N98" s="219">
        <v>1947</v>
      </c>
      <c r="O98" s="219">
        <v>4176000</v>
      </c>
      <c r="P98" s="220">
        <v>5.9901761111776683E-4</v>
      </c>
    </row>
    <row r="99" spans="1:16" ht="12.75" customHeight="1">
      <c r="A99" s="212">
        <v>89</v>
      </c>
      <c r="B99" s="224" t="s">
        <v>66</v>
      </c>
      <c r="C99" s="216" t="s">
        <v>136</v>
      </c>
      <c r="D99" s="217">
        <v>45533</v>
      </c>
      <c r="E99" s="216">
        <v>731.15</v>
      </c>
      <c r="F99" s="216">
        <v>735.06666666666661</v>
      </c>
      <c r="G99" s="218">
        <v>726.13333333333321</v>
      </c>
      <c r="H99" s="218">
        <v>721.11666666666656</v>
      </c>
      <c r="I99" s="218">
        <v>712.18333333333317</v>
      </c>
      <c r="J99" s="218">
        <v>740.08333333333326</v>
      </c>
      <c r="K99" s="218">
        <v>749.01666666666665</v>
      </c>
      <c r="L99" s="218">
        <v>754.0333333333333</v>
      </c>
      <c r="M99" s="219">
        <v>744</v>
      </c>
      <c r="N99" s="219">
        <v>730.05</v>
      </c>
      <c r="O99" s="219">
        <v>10273500</v>
      </c>
      <c r="P99" s="220">
        <v>-1.0210035005834305E-3</v>
      </c>
    </row>
    <row r="100" spans="1:16" ht="12.75" customHeight="1">
      <c r="A100" s="212">
        <v>90</v>
      </c>
      <c r="B100" s="224" t="s">
        <v>77</v>
      </c>
      <c r="C100" s="216" t="s">
        <v>137</v>
      </c>
      <c r="D100" s="217">
        <v>45533</v>
      </c>
      <c r="E100" s="216">
        <v>16.11</v>
      </c>
      <c r="F100" s="216">
        <v>16.12</v>
      </c>
      <c r="G100" s="218">
        <v>15.900000000000002</v>
      </c>
      <c r="H100" s="218">
        <v>15.690000000000001</v>
      </c>
      <c r="I100" s="218">
        <v>15.470000000000002</v>
      </c>
      <c r="J100" s="218">
        <v>16.330000000000002</v>
      </c>
      <c r="K100" s="218">
        <v>16.55</v>
      </c>
      <c r="L100" s="218">
        <v>16.760000000000002</v>
      </c>
      <c r="M100" s="219">
        <v>16.34</v>
      </c>
      <c r="N100" s="219">
        <v>15.91</v>
      </c>
      <c r="O100" s="219">
        <v>4764200000</v>
      </c>
      <c r="P100" s="220">
        <v>3.7163756488909861E-3</v>
      </c>
    </row>
    <row r="101" spans="1:16" ht="12.75" customHeight="1">
      <c r="A101" s="212">
        <v>91</v>
      </c>
      <c r="B101" s="224" t="s">
        <v>66</v>
      </c>
      <c r="C101" s="216" t="s">
        <v>138</v>
      </c>
      <c r="D101" s="217">
        <v>45533</v>
      </c>
      <c r="E101" s="216">
        <v>107.83</v>
      </c>
      <c r="F101" s="216">
        <v>108.07</v>
      </c>
      <c r="G101" s="218">
        <v>107.26999999999998</v>
      </c>
      <c r="H101" s="218">
        <v>106.71</v>
      </c>
      <c r="I101" s="218">
        <v>105.90999999999998</v>
      </c>
      <c r="J101" s="218">
        <v>108.62999999999998</v>
      </c>
      <c r="K101" s="218">
        <v>109.42999999999999</v>
      </c>
      <c r="L101" s="218">
        <v>109.98999999999998</v>
      </c>
      <c r="M101" s="219">
        <v>108.87</v>
      </c>
      <c r="N101" s="219">
        <v>107.51</v>
      </c>
      <c r="O101" s="219">
        <v>130155000</v>
      </c>
      <c r="P101" s="220">
        <v>-1.1243210392372849E-2</v>
      </c>
    </row>
    <row r="102" spans="1:16" ht="12.75" customHeight="1">
      <c r="A102" s="212">
        <v>92</v>
      </c>
      <c r="B102" s="224" t="s">
        <v>61</v>
      </c>
      <c r="C102" s="222" t="s">
        <v>139</v>
      </c>
      <c r="D102" s="217">
        <v>45533</v>
      </c>
      <c r="E102" s="216">
        <v>72.06</v>
      </c>
      <c r="F102" s="216">
        <v>72.31</v>
      </c>
      <c r="G102" s="218">
        <v>71.67</v>
      </c>
      <c r="H102" s="218">
        <v>71.28</v>
      </c>
      <c r="I102" s="218">
        <v>70.64</v>
      </c>
      <c r="J102" s="218">
        <v>72.7</v>
      </c>
      <c r="K102" s="218">
        <v>73.339999999999989</v>
      </c>
      <c r="L102" s="218">
        <v>73.73</v>
      </c>
      <c r="M102" s="219">
        <v>72.95</v>
      </c>
      <c r="N102" s="219">
        <v>71.92</v>
      </c>
      <c r="O102" s="219">
        <v>512917500</v>
      </c>
      <c r="P102" s="220">
        <v>1.3030746705710102E-3</v>
      </c>
    </row>
    <row r="103" spans="1:16" ht="12.75" customHeight="1">
      <c r="A103" s="212">
        <v>93</v>
      </c>
      <c r="B103" s="224" t="s">
        <v>185</v>
      </c>
      <c r="C103" s="216" t="s">
        <v>140</v>
      </c>
      <c r="D103" s="217">
        <v>45533</v>
      </c>
      <c r="E103" s="216">
        <v>194.62</v>
      </c>
      <c r="F103" s="216">
        <v>193.68999999999997</v>
      </c>
      <c r="G103" s="218">
        <v>190.97999999999993</v>
      </c>
      <c r="H103" s="218">
        <v>187.33999999999997</v>
      </c>
      <c r="I103" s="218">
        <v>184.62999999999994</v>
      </c>
      <c r="J103" s="218">
        <v>197.32999999999993</v>
      </c>
      <c r="K103" s="218">
        <v>200.03999999999996</v>
      </c>
      <c r="L103" s="218">
        <v>203.67999999999992</v>
      </c>
      <c r="M103" s="219">
        <v>196.4</v>
      </c>
      <c r="N103" s="219">
        <v>190.05</v>
      </c>
      <c r="O103" s="219">
        <v>75067500</v>
      </c>
      <c r="P103" s="220">
        <v>-7.4876453851145609E-4</v>
      </c>
    </row>
    <row r="104" spans="1:16" ht="12.75" customHeight="1">
      <c r="A104" s="212">
        <v>94</v>
      </c>
      <c r="B104" s="224" t="s">
        <v>82</v>
      </c>
      <c r="C104" s="223" t="s">
        <v>141</v>
      </c>
      <c r="D104" s="217">
        <v>45533</v>
      </c>
      <c r="E104" s="216">
        <v>544.95000000000005</v>
      </c>
      <c r="F104" s="216">
        <v>542.55000000000007</v>
      </c>
      <c r="G104" s="218">
        <v>537.60000000000014</v>
      </c>
      <c r="H104" s="218">
        <v>530.25000000000011</v>
      </c>
      <c r="I104" s="218">
        <v>525.30000000000018</v>
      </c>
      <c r="J104" s="218">
        <v>549.90000000000009</v>
      </c>
      <c r="K104" s="218">
        <v>554.85000000000014</v>
      </c>
      <c r="L104" s="218">
        <v>562.20000000000005</v>
      </c>
      <c r="M104" s="219">
        <v>547.5</v>
      </c>
      <c r="N104" s="219">
        <v>535.20000000000005</v>
      </c>
      <c r="O104" s="219">
        <v>11742500</v>
      </c>
      <c r="P104" s="220">
        <v>3.3022861981371721E-2</v>
      </c>
    </row>
    <row r="105" spans="1:16" ht="12.75" customHeight="1">
      <c r="A105" s="212">
        <v>95</v>
      </c>
      <c r="B105" s="224" t="s">
        <v>114</v>
      </c>
      <c r="C105" s="216" t="s">
        <v>142</v>
      </c>
      <c r="D105" s="217">
        <v>45533</v>
      </c>
      <c r="E105" s="216">
        <v>619.1</v>
      </c>
      <c r="F105" s="216">
        <v>616.55000000000007</v>
      </c>
      <c r="G105" s="218">
        <v>610.70000000000016</v>
      </c>
      <c r="H105" s="218">
        <v>602.30000000000007</v>
      </c>
      <c r="I105" s="218">
        <v>596.45000000000016</v>
      </c>
      <c r="J105" s="218">
        <v>624.95000000000016</v>
      </c>
      <c r="K105" s="218">
        <v>630.80000000000007</v>
      </c>
      <c r="L105" s="218">
        <v>639.20000000000016</v>
      </c>
      <c r="M105" s="219">
        <v>622.4</v>
      </c>
      <c r="N105" s="219">
        <v>608.15</v>
      </c>
      <c r="O105" s="219">
        <v>19859000</v>
      </c>
      <c r="P105" s="220">
        <v>-5.408924725797566E-3</v>
      </c>
    </row>
    <row r="106" spans="1:16" ht="12.75" customHeight="1">
      <c r="A106" s="212">
        <v>96</v>
      </c>
      <c r="B106" s="224" t="s">
        <v>47</v>
      </c>
      <c r="C106" s="223" t="s">
        <v>143</v>
      </c>
      <c r="D106" s="217">
        <v>45533</v>
      </c>
      <c r="E106" s="216">
        <v>368.55</v>
      </c>
      <c r="F106" s="216">
        <v>368.09999999999997</v>
      </c>
      <c r="G106" s="218">
        <v>366.44999999999993</v>
      </c>
      <c r="H106" s="218">
        <v>364.34999999999997</v>
      </c>
      <c r="I106" s="218">
        <v>362.69999999999993</v>
      </c>
      <c r="J106" s="218">
        <v>370.19999999999993</v>
      </c>
      <c r="K106" s="218">
        <v>371.84999999999991</v>
      </c>
      <c r="L106" s="218">
        <v>373.94999999999993</v>
      </c>
      <c r="M106" s="219">
        <v>369.75</v>
      </c>
      <c r="N106" s="219">
        <v>366</v>
      </c>
      <c r="O106" s="219">
        <v>21825400</v>
      </c>
      <c r="P106" s="220">
        <v>-5.286809410520751E-3</v>
      </c>
    </row>
    <row r="107" spans="1:16" ht="12.75" customHeight="1">
      <c r="A107" s="212">
        <v>97</v>
      </c>
      <c r="B107" s="224" t="s">
        <v>57</v>
      </c>
      <c r="C107" s="221" t="s">
        <v>144</v>
      </c>
      <c r="D107" s="217">
        <v>45533</v>
      </c>
      <c r="E107" s="216">
        <v>2735.2</v>
      </c>
      <c r="F107" s="216">
        <v>2731.2666666666664</v>
      </c>
      <c r="G107" s="218">
        <v>2663.9333333333329</v>
      </c>
      <c r="H107" s="218">
        <v>2592.6666666666665</v>
      </c>
      <c r="I107" s="218">
        <v>2525.333333333333</v>
      </c>
      <c r="J107" s="218">
        <v>2802.5333333333328</v>
      </c>
      <c r="K107" s="218">
        <v>2869.8666666666668</v>
      </c>
      <c r="L107" s="218">
        <v>2941.1333333333328</v>
      </c>
      <c r="M107" s="219">
        <v>2798.6</v>
      </c>
      <c r="N107" s="219">
        <v>2660</v>
      </c>
      <c r="O107" s="219">
        <v>1801500</v>
      </c>
      <c r="P107" s="220">
        <v>-2.3259596616785946E-2</v>
      </c>
    </row>
    <row r="108" spans="1:16" ht="12.75" customHeight="1">
      <c r="A108" s="212">
        <v>98</v>
      </c>
      <c r="B108" s="224" t="s">
        <v>114</v>
      </c>
      <c r="C108" s="223" t="s">
        <v>145</v>
      </c>
      <c r="D108" s="217">
        <v>45533</v>
      </c>
      <c r="E108" s="216">
        <v>4265.6499999999996</v>
      </c>
      <c r="F108" s="216">
        <v>4270.333333333333</v>
      </c>
      <c r="G108" s="218">
        <v>4230.6666666666661</v>
      </c>
      <c r="H108" s="218">
        <v>4195.6833333333334</v>
      </c>
      <c r="I108" s="218">
        <v>4156.0166666666664</v>
      </c>
      <c r="J108" s="218">
        <v>4305.3166666666657</v>
      </c>
      <c r="K108" s="218">
        <v>4344.9833333333318</v>
      </c>
      <c r="L108" s="218">
        <v>4379.9666666666653</v>
      </c>
      <c r="M108" s="219">
        <v>4310</v>
      </c>
      <c r="N108" s="219">
        <v>4235.3500000000004</v>
      </c>
      <c r="O108" s="219">
        <v>6348300</v>
      </c>
      <c r="P108" s="220">
        <v>2.6535364315513729E-2</v>
      </c>
    </row>
    <row r="109" spans="1:16" ht="12.75" customHeight="1">
      <c r="A109" s="212">
        <v>99</v>
      </c>
      <c r="B109" s="224" t="s">
        <v>61</v>
      </c>
      <c r="C109" s="216" t="s">
        <v>146</v>
      </c>
      <c r="D109" s="217">
        <v>45533</v>
      </c>
      <c r="E109" s="216">
        <v>1356.15</v>
      </c>
      <c r="F109" s="216">
        <v>1353.4333333333334</v>
      </c>
      <c r="G109" s="218">
        <v>1343.4666666666667</v>
      </c>
      <c r="H109" s="218">
        <v>1330.7833333333333</v>
      </c>
      <c r="I109" s="218">
        <v>1320.8166666666666</v>
      </c>
      <c r="J109" s="218">
        <v>1366.1166666666668</v>
      </c>
      <c r="K109" s="218">
        <v>1376.0833333333335</v>
      </c>
      <c r="L109" s="218">
        <v>1388.7666666666669</v>
      </c>
      <c r="M109" s="219">
        <v>1363.4</v>
      </c>
      <c r="N109" s="219">
        <v>1340.75</v>
      </c>
      <c r="O109" s="219">
        <v>32427500</v>
      </c>
      <c r="P109" s="220">
        <v>2.9052424473216553E-2</v>
      </c>
    </row>
    <row r="110" spans="1:16" ht="12.75" customHeight="1">
      <c r="A110" s="212">
        <v>100</v>
      </c>
      <c r="B110" s="224" t="s">
        <v>77</v>
      </c>
      <c r="C110" s="216" t="s">
        <v>147</v>
      </c>
      <c r="D110" s="217">
        <v>45533</v>
      </c>
      <c r="E110" s="216">
        <v>417.65</v>
      </c>
      <c r="F110" s="216">
        <v>418.61666666666662</v>
      </c>
      <c r="G110" s="218">
        <v>414.43333333333322</v>
      </c>
      <c r="H110" s="218">
        <v>411.21666666666658</v>
      </c>
      <c r="I110" s="218">
        <v>407.03333333333319</v>
      </c>
      <c r="J110" s="218">
        <v>421.83333333333326</v>
      </c>
      <c r="K110" s="218">
        <v>426.01666666666665</v>
      </c>
      <c r="L110" s="218">
        <v>429.23333333333329</v>
      </c>
      <c r="M110" s="219">
        <v>422.8</v>
      </c>
      <c r="N110" s="219">
        <v>415.4</v>
      </c>
      <c r="O110" s="219">
        <v>86672800</v>
      </c>
      <c r="P110" s="220">
        <v>-7.8617576087802593E-3</v>
      </c>
    </row>
    <row r="111" spans="1:16" ht="12.75" customHeight="1">
      <c r="A111" s="212">
        <v>101</v>
      </c>
      <c r="B111" s="224" t="s">
        <v>85</v>
      </c>
      <c r="C111" s="216" t="s">
        <v>148</v>
      </c>
      <c r="D111" s="217">
        <v>45533</v>
      </c>
      <c r="E111" s="216">
        <v>1800.8</v>
      </c>
      <c r="F111" s="216">
        <v>1796.2166666666665</v>
      </c>
      <c r="G111" s="218">
        <v>1780.9833333333329</v>
      </c>
      <c r="H111" s="218">
        <v>1761.1666666666665</v>
      </c>
      <c r="I111" s="218">
        <v>1745.9333333333329</v>
      </c>
      <c r="J111" s="218">
        <v>1816.0333333333328</v>
      </c>
      <c r="K111" s="218">
        <v>1831.2666666666664</v>
      </c>
      <c r="L111" s="218">
        <v>1851.0833333333328</v>
      </c>
      <c r="M111" s="219">
        <v>1811.45</v>
      </c>
      <c r="N111" s="219">
        <v>1776.4</v>
      </c>
      <c r="O111" s="219">
        <v>43416400</v>
      </c>
      <c r="P111" s="220">
        <v>-1.6232824565855782E-2</v>
      </c>
    </row>
    <row r="112" spans="1:16" ht="12.75" customHeight="1">
      <c r="A112" s="212">
        <v>102</v>
      </c>
      <c r="B112" s="224" t="s">
        <v>82</v>
      </c>
      <c r="C112" s="216" t="s">
        <v>150</v>
      </c>
      <c r="D112" s="217">
        <v>45533</v>
      </c>
      <c r="E112" s="216">
        <v>169.61</v>
      </c>
      <c r="F112" s="216">
        <v>169.88666666666666</v>
      </c>
      <c r="G112" s="218">
        <v>168.12333333333331</v>
      </c>
      <c r="H112" s="218">
        <v>166.63666666666666</v>
      </c>
      <c r="I112" s="218">
        <v>164.87333333333331</v>
      </c>
      <c r="J112" s="218">
        <v>171.37333333333331</v>
      </c>
      <c r="K112" s="218">
        <v>173.13666666666663</v>
      </c>
      <c r="L112" s="218">
        <v>174.62333333333331</v>
      </c>
      <c r="M112" s="219">
        <v>171.65</v>
      </c>
      <c r="N112" s="219">
        <v>168.4</v>
      </c>
      <c r="O112" s="219">
        <v>197993250</v>
      </c>
      <c r="P112" s="220">
        <v>7.816571130797291E-3</v>
      </c>
    </row>
    <row r="113" spans="1:16" ht="12.75" customHeight="1">
      <c r="A113" s="212">
        <v>103</v>
      </c>
      <c r="B113" s="224" t="s">
        <v>42</v>
      </c>
      <c r="C113" s="216" t="s">
        <v>151</v>
      </c>
      <c r="D113" s="217">
        <v>45533</v>
      </c>
      <c r="E113" s="216">
        <v>1376.05</v>
      </c>
      <c r="F113" s="216">
        <v>1371.1166666666668</v>
      </c>
      <c r="G113" s="218">
        <v>1357.2333333333336</v>
      </c>
      <c r="H113" s="218">
        <v>1338.4166666666667</v>
      </c>
      <c r="I113" s="218">
        <v>1324.5333333333335</v>
      </c>
      <c r="J113" s="218">
        <v>1389.9333333333336</v>
      </c>
      <c r="K113" s="218">
        <v>1403.8166666666668</v>
      </c>
      <c r="L113" s="218">
        <v>1422.6333333333337</v>
      </c>
      <c r="M113" s="219">
        <v>1385</v>
      </c>
      <c r="N113" s="219">
        <v>1352.3</v>
      </c>
      <c r="O113" s="219">
        <v>2481700</v>
      </c>
      <c r="P113" s="220">
        <v>1.8367882445552348E-3</v>
      </c>
    </row>
    <row r="114" spans="1:16" ht="12.75" customHeight="1">
      <c r="A114" s="212">
        <v>104</v>
      </c>
      <c r="B114" s="224" t="s">
        <v>114</v>
      </c>
      <c r="C114" s="223" t="s">
        <v>152</v>
      </c>
      <c r="D114" s="217">
        <v>45533</v>
      </c>
      <c r="E114" s="216">
        <v>923.1</v>
      </c>
      <c r="F114" s="216">
        <v>923.25</v>
      </c>
      <c r="G114" s="218">
        <v>914</v>
      </c>
      <c r="H114" s="218">
        <v>904.9</v>
      </c>
      <c r="I114" s="218">
        <v>895.65</v>
      </c>
      <c r="J114" s="218">
        <v>932.35</v>
      </c>
      <c r="K114" s="218">
        <v>941.6</v>
      </c>
      <c r="L114" s="218">
        <v>950.7</v>
      </c>
      <c r="M114" s="219">
        <v>932.5</v>
      </c>
      <c r="N114" s="219">
        <v>914.15</v>
      </c>
      <c r="O114" s="219">
        <v>22358875</v>
      </c>
      <c r="P114" s="220">
        <v>4.0728220584042685E-2</v>
      </c>
    </row>
    <row r="115" spans="1:16" ht="12.75" customHeight="1">
      <c r="A115" s="212">
        <v>105</v>
      </c>
      <c r="B115" s="224" t="s">
        <v>57</v>
      </c>
      <c r="C115" s="216" t="s">
        <v>153</v>
      </c>
      <c r="D115" s="217">
        <v>45533</v>
      </c>
      <c r="E115" s="216">
        <v>495.45</v>
      </c>
      <c r="F115" s="216">
        <v>497.06666666666666</v>
      </c>
      <c r="G115" s="218">
        <v>492.63333333333333</v>
      </c>
      <c r="H115" s="218">
        <v>489.81666666666666</v>
      </c>
      <c r="I115" s="218">
        <v>485.38333333333333</v>
      </c>
      <c r="J115" s="218">
        <v>499.88333333333333</v>
      </c>
      <c r="K115" s="218">
        <v>504.31666666666661</v>
      </c>
      <c r="L115" s="218">
        <v>507.13333333333333</v>
      </c>
      <c r="M115" s="219">
        <v>501.5</v>
      </c>
      <c r="N115" s="219">
        <v>494.25</v>
      </c>
      <c r="O115" s="219">
        <v>110344000</v>
      </c>
      <c r="P115" s="220">
        <v>-8.1402539874300666E-3</v>
      </c>
    </row>
    <row r="116" spans="1:16" ht="12.75" customHeight="1">
      <c r="A116" s="212">
        <v>106</v>
      </c>
      <c r="B116" s="224" t="s">
        <v>129</v>
      </c>
      <c r="C116" s="216" t="s">
        <v>154</v>
      </c>
      <c r="D116" s="217">
        <v>45533</v>
      </c>
      <c r="E116" s="216">
        <v>919.8</v>
      </c>
      <c r="F116" s="216">
        <v>915.33333333333337</v>
      </c>
      <c r="G116" s="218">
        <v>908.01666666666677</v>
      </c>
      <c r="H116" s="218">
        <v>896.23333333333335</v>
      </c>
      <c r="I116" s="218">
        <v>888.91666666666674</v>
      </c>
      <c r="J116" s="218">
        <v>927.11666666666679</v>
      </c>
      <c r="K116" s="218">
        <v>934.43333333333339</v>
      </c>
      <c r="L116" s="218">
        <v>946.21666666666681</v>
      </c>
      <c r="M116" s="219">
        <v>922.65</v>
      </c>
      <c r="N116" s="219">
        <v>903.55</v>
      </c>
      <c r="O116" s="219">
        <v>16508750</v>
      </c>
      <c r="P116" s="220">
        <v>4.5602090095796056E-2</v>
      </c>
    </row>
    <row r="117" spans="1:16" ht="12.75" customHeight="1">
      <c r="A117" s="212">
        <v>107</v>
      </c>
      <c r="B117" s="224" t="s">
        <v>47</v>
      </c>
      <c r="C117" s="216" t="s">
        <v>155</v>
      </c>
      <c r="D117" s="217">
        <v>45533</v>
      </c>
      <c r="E117" s="216">
        <v>4187.8</v>
      </c>
      <c r="F117" s="216">
        <v>4185.416666666667</v>
      </c>
      <c r="G117" s="218">
        <v>4152.3833333333341</v>
      </c>
      <c r="H117" s="218">
        <v>4116.9666666666672</v>
      </c>
      <c r="I117" s="218">
        <v>4083.9333333333343</v>
      </c>
      <c r="J117" s="218">
        <v>4220.8333333333339</v>
      </c>
      <c r="K117" s="218">
        <v>4253.8666666666668</v>
      </c>
      <c r="L117" s="218">
        <v>4289.2833333333338</v>
      </c>
      <c r="M117" s="219">
        <v>4218.45</v>
      </c>
      <c r="N117" s="219">
        <v>4150</v>
      </c>
      <c r="O117" s="219">
        <v>800875</v>
      </c>
      <c r="P117" s="220">
        <v>5.4927809165097301E-3</v>
      </c>
    </row>
    <row r="118" spans="1:16" ht="12.75" customHeight="1">
      <c r="A118" s="212">
        <v>108</v>
      </c>
      <c r="B118" s="224" t="s">
        <v>129</v>
      </c>
      <c r="C118" s="221" t="s">
        <v>156</v>
      </c>
      <c r="D118" s="217">
        <v>45533</v>
      </c>
      <c r="E118" s="216">
        <v>918.4</v>
      </c>
      <c r="F118" s="216">
        <v>915.98333333333323</v>
      </c>
      <c r="G118" s="218">
        <v>903.31666666666649</v>
      </c>
      <c r="H118" s="218">
        <v>888.23333333333323</v>
      </c>
      <c r="I118" s="218">
        <v>875.56666666666649</v>
      </c>
      <c r="J118" s="218">
        <v>931.06666666666649</v>
      </c>
      <c r="K118" s="218">
        <v>943.73333333333323</v>
      </c>
      <c r="L118" s="218">
        <v>958.81666666666649</v>
      </c>
      <c r="M118" s="219">
        <v>928.65</v>
      </c>
      <c r="N118" s="219">
        <v>900.9</v>
      </c>
      <c r="O118" s="219">
        <v>20200050</v>
      </c>
      <c r="P118" s="220">
        <v>3.6182957653820853E-2</v>
      </c>
    </row>
    <row r="119" spans="1:16" ht="12.75" customHeight="1">
      <c r="A119" s="212">
        <v>109</v>
      </c>
      <c r="B119" s="224" t="s">
        <v>57</v>
      </c>
      <c r="C119" s="216" t="s">
        <v>157</v>
      </c>
      <c r="D119" s="217">
        <v>45533</v>
      </c>
      <c r="E119" s="216">
        <v>650.4</v>
      </c>
      <c r="F119" s="216">
        <v>637.24999999999989</v>
      </c>
      <c r="G119" s="218">
        <v>617.69999999999982</v>
      </c>
      <c r="H119" s="218">
        <v>584.99999999999989</v>
      </c>
      <c r="I119" s="218">
        <v>565.44999999999982</v>
      </c>
      <c r="J119" s="218">
        <v>669.94999999999982</v>
      </c>
      <c r="K119" s="218">
        <v>689.49999999999977</v>
      </c>
      <c r="L119" s="218">
        <v>722.19999999999982</v>
      </c>
      <c r="M119" s="219">
        <v>656.8</v>
      </c>
      <c r="N119" s="219">
        <v>604.54999999999995</v>
      </c>
      <c r="O119" s="219">
        <v>23127500</v>
      </c>
      <c r="P119" s="220">
        <v>1.3919333625602806E-2</v>
      </c>
    </row>
    <row r="120" spans="1:16" ht="12.75" customHeight="1">
      <c r="A120" s="212">
        <v>110</v>
      </c>
      <c r="B120" s="224" t="s">
        <v>61</v>
      </c>
      <c r="C120" s="216" t="s">
        <v>158</v>
      </c>
      <c r="D120" s="217">
        <v>45533</v>
      </c>
      <c r="E120" s="216">
        <v>1778.5</v>
      </c>
      <c r="F120" s="216">
        <v>1777.5166666666667</v>
      </c>
      <c r="G120" s="218">
        <v>1761.0333333333333</v>
      </c>
      <c r="H120" s="218">
        <v>1743.5666666666666</v>
      </c>
      <c r="I120" s="218">
        <v>1727.0833333333333</v>
      </c>
      <c r="J120" s="218">
        <v>1794.9833333333333</v>
      </c>
      <c r="K120" s="218">
        <v>1811.4666666666665</v>
      </c>
      <c r="L120" s="218">
        <v>1828.9333333333334</v>
      </c>
      <c r="M120" s="219">
        <v>1794</v>
      </c>
      <c r="N120" s="219">
        <v>1760.05</v>
      </c>
      <c r="O120" s="219">
        <v>33761200</v>
      </c>
      <c r="P120" s="220">
        <v>-3.0340976977160976E-2</v>
      </c>
    </row>
    <row r="121" spans="1:16" ht="12.75" customHeight="1">
      <c r="A121" s="212">
        <v>111</v>
      </c>
      <c r="B121" s="224" t="s">
        <v>66</v>
      </c>
      <c r="C121" s="216" t="s">
        <v>840</v>
      </c>
      <c r="D121" s="217">
        <v>45533</v>
      </c>
      <c r="E121" s="216">
        <v>168.21</v>
      </c>
      <c r="F121" s="216">
        <v>167.37333333333333</v>
      </c>
      <c r="G121" s="218">
        <v>165.48666666666668</v>
      </c>
      <c r="H121" s="218">
        <v>162.76333333333335</v>
      </c>
      <c r="I121" s="218">
        <v>160.87666666666669</v>
      </c>
      <c r="J121" s="218">
        <v>170.09666666666666</v>
      </c>
      <c r="K121" s="218">
        <v>171.98333333333332</v>
      </c>
      <c r="L121" s="218">
        <v>174.70666666666665</v>
      </c>
      <c r="M121" s="219">
        <v>169.26</v>
      </c>
      <c r="N121" s="219">
        <v>164.65</v>
      </c>
      <c r="O121" s="219">
        <v>73359742</v>
      </c>
      <c r="P121" s="220">
        <v>-9.81691158756926E-3</v>
      </c>
    </row>
    <row r="122" spans="1:16" ht="12.75" customHeight="1">
      <c r="A122" s="212">
        <v>112</v>
      </c>
      <c r="B122" s="224" t="s">
        <v>42</v>
      </c>
      <c r="C122" s="216" t="s">
        <v>159</v>
      </c>
      <c r="D122" s="217">
        <v>45533</v>
      </c>
      <c r="E122" s="216">
        <v>3184.65</v>
      </c>
      <c r="F122" s="216">
        <v>3161.4333333333329</v>
      </c>
      <c r="G122" s="218">
        <v>3124.6666666666661</v>
      </c>
      <c r="H122" s="218">
        <v>3064.6833333333329</v>
      </c>
      <c r="I122" s="218">
        <v>3027.9166666666661</v>
      </c>
      <c r="J122" s="218">
        <v>3221.4166666666661</v>
      </c>
      <c r="K122" s="218">
        <v>3258.1833333333334</v>
      </c>
      <c r="L122" s="218">
        <v>3318.1666666666661</v>
      </c>
      <c r="M122" s="219">
        <v>3198.2</v>
      </c>
      <c r="N122" s="219">
        <v>3101.45</v>
      </c>
      <c r="O122" s="219">
        <v>1206600</v>
      </c>
      <c r="P122" s="220">
        <v>-8.62706433325117E-3</v>
      </c>
    </row>
    <row r="123" spans="1:16" ht="12.75" customHeight="1">
      <c r="A123" s="212">
        <v>113</v>
      </c>
      <c r="B123" s="224" t="s">
        <v>42</v>
      </c>
      <c r="C123" s="216" t="s">
        <v>160</v>
      </c>
      <c r="D123" s="217">
        <v>45533</v>
      </c>
      <c r="E123" s="216">
        <v>427.3</v>
      </c>
      <c r="F123" s="216">
        <v>426.95</v>
      </c>
      <c r="G123" s="218">
        <v>423.9</v>
      </c>
      <c r="H123" s="218">
        <v>420.5</v>
      </c>
      <c r="I123" s="218">
        <v>417.45</v>
      </c>
      <c r="J123" s="218">
        <v>430.34999999999997</v>
      </c>
      <c r="K123" s="218">
        <v>433.40000000000003</v>
      </c>
      <c r="L123" s="218">
        <v>436.79999999999995</v>
      </c>
      <c r="M123" s="219">
        <v>430</v>
      </c>
      <c r="N123" s="219">
        <v>423.55</v>
      </c>
      <c r="O123" s="219">
        <v>21821200</v>
      </c>
      <c r="P123" s="220">
        <v>3.8007439754164644E-2</v>
      </c>
    </row>
    <row r="124" spans="1:16" ht="12.75" customHeight="1">
      <c r="A124" s="212">
        <v>114</v>
      </c>
      <c r="B124" s="224" t="s">
        <v>66</v>
      </c>
      <c r="C124" s="221" t="s">
        <v>161</v>
      </c>
      <c r="D124" s="217">
        <v>45533</v>
      </c>
      <c r="E124" s="216">
        <v>644.29999999999995</v>
      </c>
      <c r="F124" s="216">
        <v>636.7166666666667</v>
      </c>
      <c r="G124" s="218">
        <v>626.58333333333337</v>
      </c>
      <c r="H124" s="218">
        <v>608.86666666666667</v>
      </c>
      <c r="I124" s="218">
        <v>598.73333333333335</v>
      </c>
      <c r="J124" s="218">
        <v>654.43333333333339</v>
      </c>
      <c r="K124" s="218">
        <v>664.56666666666661</v>
      </c>
      <c r="L124" s="218">
        <v>682.28333333333342</v>
      </c>
      <c r="M124" s="219">
        <v>646.85</v>
      </c>
      <c r="N124" s="219">
        <v>619</v>
      </c>
      <c r="O124" s="219">
        <v>32320000</v>
      </c>
      <c r="P124" s="220">
        <v>-1.3942703725173139E-2</v>
      </c>
    </row>
    <row r="125" spans="1:16" ht="12.75" customHeight="1">
      <c r="A125" s="212">
        <v>115</v>
      </c>
      <c r="B125" s="224" t="s">
        <v>40</v>
      </c>
      <c r="C125" s="216" t="s">
        <v>162</v>
      </c>
      <c r="D125" s="217">
        <v>45533</v>
      </c>
      <c r="E125" s="216">
        <v>3576.7</v>
      </c>
      <c r="F125" s="216">
        <v>3589.35</v>
      </c>
      <c r="G125" s="218">
        <v>3554.95</v>
      </c>
      <c r="H125" s="218">
        <v>3533.2</v>
      </c>
      <c r="I125" s="218">
        <v>3498.7999999999997</v>
      </c>
      <c r="J125" s="218">
        <v>3611.1</v>
      </c>
      <c r="K125" s="218">
        <v>3645.5000000000005</v>
      </c>
      <c r="L125" s="218">
        <v>3667.25</v>
      </c>
      <c r="M125" s="219">
        <v>3623.75</v>
      </c>
      <c r="N125" s="219">
        <v>3567.6</v>
      </c>
      <c r="O125" s="219">
        <v>16981950</v>
      </c>
      <c r="P125" s="220">
        <v>-4.6792506135998448E-4</v>
      </c>
    </row>
    <row r="126" spans="1:16" ht="12.75" customHeight="1">
      <c r="A126" s="212">
        <v>116</v>
      </c>
      <c r="B126" s="224" t="s">
        <v>85</v>
      </c>
      <c r="C126" s="216" t="s">
        <v>163</v>
      </c>
      <c r="D126" s="217">
        <v>45533</v>
      </c>
      <c r="E126" s="216">
        <v>5409.75</v>
      </c>
      <c r="F126" s="216">
        <v>5405.0333333333338</v>
      </c>
      <c r="G126" s="218">
        <v>5348.9666666666672</v>
      </c>
      <c r="H126" s="218">
        <v>5288.1833333333334</v>
      </c>
      <c r="I126" s="218">
        <v>5232.1166666666668</v>
      </c>
      <c r="J126" s="218">
        <v>5465.8166666666675</v>
      </c>
      <c r="K126" s="218">
        <v>5521.883333333335</v>
      </c>
      <c r="L126" s="218">
        <v>5582.6666666666679</v>
      </c>
      <c r="M126" s="219">
        <v>5461.1</v>
      </c>
      <c r="N126" s="219">
        <v>5344.25</v>
      </c>
      <c r="O126" s="219">
        <v>3255750</v>
      </c>
      <c r="P126" s="220">
        <v>-2.8483484173289844E-3</v>
      </c>
    </row>
    <row r="127" spans="1:16" ht="12.75" customHeight="1">
      <c r="A127" s="212">
        <v>117</v>
      </c>
      <c r="B127" s="224" t="s">
        <v>85</v>
      </c>
      <c r="C127" s="216" t="s">
        <v>164</v>
      </c>
      <c r="D127" s="217">
        <v>45533</v>
      </c>
      <c r="E127" s="216">
        <v>4794.3</v>
      </c>
      <c r="F127" s="216">
        <v>4809.416666666667</v>
      </c>
      <c r="G127" s="218">
        <v>4765.8833333333341</v>
      </c>
      <c r="H127" s="218">
        <v>4737.4666666666672</v>
      </c>
      <c r="I127" s="218">
        <v>4693.9333333333343</v>
      </c>
      <c r="J127" s="218">
        <v>4837.8333333333339</v>
      </c>
      <c r="K127" s="218">
        <v>4881.3666666666668</v>
      </c>
      <c r="L127" s="218">
        <v>4909.7833333333338</v>
      </c>
      <c r="M127" s="219">
        <v>4852.95</v>
      </c>
      <c r="N127" s="219">
        <v>4781</v>
      </c>
      <c r="O127" s="219">
        <v>1710300</v>
      </c>
      <c r="P127" s="220">
        <v>1.8581382883687689E-2</v>
      </c>
    </row>
    <row r="128" spans="1:16" ht="12.75" customHeight="1">
      <c r="A128" s="212">
        <v>118</v>
      </c>
      <c r="B128" s="224" t="s">
        <v>42</v>
      </c>
      <c r="C128" s="216" t="s">
        <v>165</v>
      </c>
      <c r="D128" s="217">
        <v>45533</v>
      </c>
      <c r="E128" s="216">
        <v>2106.25</v>
      </c>
      <c r="F128" s="216">
        <v>2112.65</v>
      </c>
      <c r="G128" s="218">
        <v>2091.4500000000003</v>
      </c>
      <c r="H128" s="218">
        <v>2076.65</v>
      </c>
      <c r="I128" s="218">
        <v>2055.4500000000003</v>
      </c>
      <c r="J128" s="218">
        <v>2127.4500000000003</v>
      </c>
      <c r="K128" s="218">
        <v>2148.65</v>
      </c>
      <c r="L128" s="218">
        <v>2163.4500000000003</v>
      </c>
      <c r="M128" s="219">
        <v>2133.85</v>
      </c>
      <c r="N128" s="219">
        <v>2097.85</v>
      </c>
      <c r="O128" s="219">
        <v>14019475</v>
      </c>
      <c r="P128" s="220">
        <v>-7.8799362386838701E-3</v>
      </c>
    </row>
    <row r="129" spans="1:16" ht="12.75" customHeight="1">
      <c r="A129" s="212">
        <v>119</v>
      </c>
      <c r="B129" s="224" t="s">
        <v>54</v>
      </c>
      <c r="C129" s="216" t="s">
        <v>166</v>
      </c>
      <c r="D129" s="217">
        <v>45533</v>
      </c>
      <c r="E129" s="216">
        <v>2725.75</v>
      </c>
      <c r="F129" s="216">
        <v>2736.6333333333332</v>
      </c>
      <c r="G129" s="218">
        <v>2707.4666666666662</v>
      </c>
      <c r="H129" s="218">
        <v>2689.1833333333329</v>
      </c>
      <c r="I129" s="218">
        <v>2660.016666666666</v>
      </c>
      <c r="J129" s="218">
        <v>2754.9166666666665</v>
      </c>
      <c r="K129" s="218">
        <v>2784.0833333333335</v>
      </c>
      <c r="L129" s="218">
        <v>2802.3666666666668</v>
      </c>
      <c r="M129" s="219">
        <v>2765.8</v>
      </c>
      <c r="N129" s="219">
        <v>2718.35</v>
      </c>
      <c r="O129" s="219">
        <v>14546700</v>
      </c>
      <c r="P129" s="220">
        <v>2.3618944412974411E-2</v>
      </c>
    </row>
    <row r="130" spans="1:16" ht="12.75" customHeight="1">
      <c r="A130" s="212">
        <v>120</v>
      </c>
      <c r="B130" s="224" t="s">
        <v>66</v>
      </c>
      <c r="C130" s="216" t="s">
        <v>167</v>
      </c>
      <c r="D130" s="217">
        <v>45533</v>
      </c>
      <c r="E130" s="216">
        <v>298.45</v>
      </c>
      <c r="F130" s="216">
        <v>298.73333333333335</v>
      </c>
      <c r="G130" s="218">
        <v>293.7166666666667</v>
      </c>
      <c r="H130" s="218">
        <v>288.98333333333335</v>
      </c>
      <c r="I130" s="218">
        <v>283.9666666666667</v>
      </c>
      <c r="J130" s="218">
        <v>303.4666666666667</v>
      </c>
      <c r="K130" s="218">
        <v>308.48333333333335</v>
      </c>
      <c r="L130" s="218">
        <v>313.2166666666667</v>
      </c>
      <c r="M130" s="219">
        <v>303.75</v>
      </c>
      <c r="N130" s="219">
        <v>294</v>
      </c>
      <c r="O130" s="219">
        <v>42508000</v>
      </c>
      <c r="P130" s="220">
        <v>8.349938324319196E-3</v>
      </c>
    </row>
    <row r="131" spans="1:16" ht="12.75" customHeight="1">
      <c r="A131" s="212">
        <v>121</v>
      </c>
      <c r="B131" s="224" t="s">
        <v>66</v>
      </c>
      <c r="C131" s="216" t="s">
        <v>168</v>
      </c>
      <c r="D131" s="217">
        <v>45533</v>
      </c>
      <c r="E131" s="216">
        <v>209.19</v>
      </c>
      <c r="F131" s="216">
        <v>207.37</v>
      </c>
      <c r="G131" s="218">
        <v>204.84</v>
      </c>
      <c r="H131" s="218">
        <v>200.49</v>
      </c>
      <c r="I131" s="218">
        <v>197.96</v>
      </c>
      <c r="J131" s="218">
        <v>211.72</v>
      </c>
      <c r="K131" s="218">
        <v>214.24999999999997</v>
      </c>
      <c r="L131" s="218">
        <v>218.6</v>
      </c>
      <c r="M131" s="219">
        <v>209.9</v>
      </c>
      <c r="N131" s="219">
        <v>203.02</v>
      </c>
      <c r="O131" s="219">
        <v>72162000</v>
      </c>
      <c r="P131" s="220">
        <v>-2.4811481391388956E-2</v>
      </c>
    </row>
    <row r="132" spans="1:16" ht="12.75" customHeight="1">
      <c r="A132" s="212">
        <v>122</v>
      </c>
      <c r="B132" s="224" t="s">
        <v>57</v>
      </c>
      <c r="C132" s="216" t="s">
        <v>169</v>
      </c>
      <c r="D132" s="217">
        <v>45533</v>
      </c>
      <c r="E132" s="216">
        <v>637.5</v>
      </c>
      <c r="F132" s="216">
        <v>640.7166666666667</v>
      </c>
      <c r="G132" s="218">
        <v>631.88333333333344</v>
      </c>
      <c r="H132" s="218">
        <v>626.26666666666677</v>
      </c>
      <c r="I132" s="218">
        <v>617.43333333333351</v>
      </c>
      <c r="J132" s="218">
        <v>646.33333333333337</v>
      </c>
      <c r="K132" s="218">
        <v>655.16666666666663</v>
      </c>
      <c r="L132" s="218">
        <v>660.7833333333333</v>
      </c>
      <c r="M132" s="219">
        <v>649.54999999999995</v>
      </c>
      <c r="N132" s="219">
        <v>635.1</v>
      </c>
      <c r="O132" s="219">
        <v>13298400</v>
      </c>
      <c r="P132" s="220">
        <v>4.9829480863963625E-2</v>
      </c>
    </row>
    <row r="133" spans="1:16" ht="12.75" customHeight="1">
      <c r="A133" s="212">
        <v>123</v>
      </c>
      <c r="B133" s="224" t="s">
        <v>54</v>
      </c>
      <c r="C133" s="216" t="s">
        <v>170</v>
      </c>
      <c r="D133" s="217">
        <v>45533</v>
      </c>
      <c r="E133" s="216">
        <v>12326.15</v>
      </c>
      <c r="F133" s="216">
        <v>12293.116666666667</v>
      </c>
      <c r="G133" s="218">
        <v>12181.033333333333</v>
      </c>
      <c r="H133" s="218">
        <v>12035.916666666666</v>
      </c>
      <c r="I133" s="218">
        <v>11923.833333333332</v>
      </c>
      <c r="J133" s="218">
        <v>12438.233333333334</v>
      </c>
      <c r="K133" s="218">
        <v>12550.316666666666</v>
      </c>
      <c r="L133" s="218">
        <v>12695.433333333334</v>
      </c>
      <c r="M133" s="219">
        <v>12405.2</v>
      </c>
      <c r="N133" s="219">
        <v>12148</v>
      </c>
      <c r="O133" s="219">
        <v>3118250</v>
      </c>
      <c r="P133" s="220">
        <v>-2.9895127254124568E-3</v>
      </c>
    </row>
    <row r="134" spans="1:16" ht="12.75" customHeight="1">
      <c r="A134" s="212">
        <v>124</v>
      </c>
      <c r="B134" s="224" t="s">
        <v>57</v>
      </c>
      <c r="C134" s="216" t="s">
        <v>883</v>
      </c>
      <c r="D134" s="217">
        <v>45533</v>
      </c>
      <c r="E134" s="216">
        <v>1423.05</v>
      </c>
      <c r="F134" s="216">
        <v>1432.6833333333334</v>
      </c>
      <c r="G134" s="218">
        <v>1409.9166666666667</v>
      </c>
      <c r="H134" s="218">
        <v>1396.7833333333333</v>
      </c>
      <c r="I134" s="218">
        <v>1374.0166666666667</v>
      </c>
      <c r="J134" s="218">
        <v>1445.8166666666668</v>
      </c>
      <c r="K134" s="218">
        <v>1468.5833333333333</v>
      </c>
      <c r="L134" s="218">
        <v>1481.7166666666669</v>
      </c>
      <c r="M134" s="219">
        <v>1455.45</v>
      </c>
      <c r="N134" s="219">
        <v>1419.55</v>
      </c>
      <c r="O134" s="219">
        <v>10572100</v>
      </c>
      <c r="P134" s="220">
        <v>9.6263119192459383E-3</v>
      </c>
    </row>
    <row r="135" spans="1:16" ht="12.75" customHeight="1">
      <c r="A135" s="212">
        <v>125</v>
      </c>
      <c r="B135" s="224" t="s">
        <v>85</v>
      </c>
      <c r="C135" s="216" t="s">
        <v>172</v>
      </c>
      <c r="D135" s="217">
        <v>45533</v>
      </c>
      <c r="E135" s="216">
        <v>4432.6000000000004</v>
      </c>
      <c r="F135" s="216">
        <v>4421.4833333333336</v>
      </c>
      <c r="G135" s="218">
        <v>4368.9666666666672</v>
      </c>
      <c r="H135" s="218">
        <v>4305.3333333333339</v>
      </c>
      <c r="I135" s="218">
        <v>4252.8166666666675</v>
      </c>
      <c r="J135" s="218">
        <v>4485.1166666666668</v>
      </c>
      <c r="K135" s="218">
        <v>4537.6333333333332</v>
      </c>
      <c r="L135" s="218">
        <v>4601.2666666666664</v>
      </c>
      <c r="M135" s="219">
        <v>4474</v>
      </c>
      <c r="N135" s="219">
        <v>4357.8500000000004</v>
      </c>
      <c r="O135" s="219">
        <v>2423600</v>
      </c>
      <c r="P135" s="220">
        <v>2.3988750103399784E-3</v>
      </c>
    </row>
    <row r="136" spans="1:16" ht="12.75" customHeight="1">
      <c r="A136" s="212">
        <v>126</v>
      </c>
      <c r="B136" s="224" t="s">
        <v>42</v>
      </c>
      <c r="C136" s="223" t="s">
        <v>173</v>
      </c>
      <c r="D136" s="217">
        <v>45533</v>
      </c>
      <c r="E136" s="216">
        <v>2042.35</v>
      </c>
      <c r="F136" s="216">
        <v>2058.85</v>
      </c>
      <c r="G136" s="218">
        <v>1997.6999999999998</v>
      </c>
      <c r="H136" s="218">
        <v>1953.05</v>
      </c>
      <c r="I136" s="218">
        <v>1891.8999999999999</v>
      </c>
      <c r="J136" s="218">
        <v>2103.5</v>
      </c>
      <c r="K136" s="218">
        <v>2164.6500000000005</v>
      </c>
      <c r="L136" s="218">
        <v>2209.2999999999997</v>
      </c>
      <c r="M136" s="219">
        <v>2120</v>
      </c>
      <c r="N136" s="219">
        <v>2014.2</v>
      </c>
      <c r="O136" s="219">
        <v>1583200</v>
      </c>
      <c r="P136" s="220">
        <v>1.6174582798459562E-2</v>
      </c>
    </row>
    <row r="137" spans="1:16" ht="12.75" customHeight="1">
      <c r="A137" s="212">
        <v>127</v>
      </c>
      <c r="B137" s="224" t="s">
        <v>66</v>
      </c>
      <c r="C137" s="223" t="s">
        <v>174</v>
      </c>
      <c r="D137" s="217">
        <v>45533</v>
      </c>
      <c r="E137" s="216">
        <v>1078.0999999999999</v>
      </c>
      <c r="F137" s="216">
        <v>1087.6333333333332</v>
      </c>
      <c r="G137" s="218">
        <v>1061.7166666666665</v>
      </c>
      <c r="H137" s="218">
        <v>1045.3333333333333</v>
      </c>
      <c r="I137" s="218">
        <v>1019.4166666666665</v>
      </c>
      <c r="J137" s="218">
        <v>1104.0166666666664</v>
      </c>
      <c r="K137" s="218">
        <v>1129.9333333333334</v>
      </c>
      <c r="L137" s="218">
        <v>1146.3166666666664</v>
      </c>
      <c r="M137" s="219">
        <v>1113.55</v>
      </c>
      <c r="N137" s="219">
        <v>1071.25</v>
      </c>
      <c r="O137" s="219">
        <v>3764000</v>
      </c>
      <c r="P137" s="220">
        <v>4.9988841776389202E-2</v>
      </c>
    </row>
    <row r="138" spans="1:16" ht="12.75" customHeight="1">
      <c r="A138" s="212">
        <v>128</v>
      </c>
      <c r="B138" s="224" t="s">
        <v>82</v>
      </c>
      <c r="C138" s="216" t="s">
        <v>175</v>
      </c>
      <c r="D138" s="217">
        <v>45533</v>
      </c>
      <c r="E138" s="216">
        <v>1816.75</v>
      </c>
      <c r="F138" s="216">
        <v>1805.2833333333335</v>
      </c>
      <c r="G138" s="218">
        <v>1783.5666666666671</v>
      </c>
      <c r="H138" s="218">
        <v>1750.3833333333334</v>
      </c>
      <c r="I138" s="218">
        <v>1728.666666666667</v>
      </c>
      <c r="J138" s="218">
        <v>1838.4666666666672</v>
      </c>
      <c r="K138" s="218">
        <v>1860.1833333333338</v>
      </c>
      <c r="L138" s="218">
        <v>1893.3666666666672</v>
      </c>
      <c r="M138" s="219">
        <v>1827</v>
      </c>
      <c r="N138" s="219">
        <v>1772.1</v>
      </c>
      <c r="O138" s="219">
        <v>2418400</v>
      </c>
      <c r="P138" s="220">
        <v>-9.0149155876085886E-3</v>
      </c>
    </row>
    <row r="139" spans="1:16" ht="12.75" customHeight="1">
      <c r="A139" s="212">
        <v>129</v>
      </c>
      <c r="B139" s="224" t="s">
        <v>54</v>
      </c>
      <c r="C139" s="216" t="s">
        <v>176</v>
      </c>
      <c r="D139" s="217">
        <v>45533</v>
      </c>
      <c r="E139" s="216">
        <v>188.14</v>
      </c>
      <c r="F139" s="216">
        <v>187.83</v>
      </c>
      <c r="G139" s="218">
        <v>185.77000000000004</v>
      </c>
      <c r="H139" s="218">
        <v>183.40000000000003</v>
      </c>
      <c r="I139" s="218">
        <v>181.34000000000006</v>
      </c>
      <c r="J139" s="218">
        <v>190.20000000000002</v>
      </c>
      <c r="K139" s="218">
        <v>192.26000000000002</v>
      </c>
      <c r="L139" s="218">
        <v>194.63</v>
      </c>
      <c r="M139" s="219">
        <v>189.89</v>
      </c>
      <c r="N139" s="219">
        <v>185.46</v>
      </c>
      <c r="O139" s="219">
        <v>139699600</v>
      </c>
      <c r="P139" s="220">
        <v>-4.7043350700591837E-3</v>
      </c>
    </row>
    <row r="140" spans="1:16" ht="12.75" customHeight="1">
      <c r="A140" s="212">
        <v>130</v>
      </c>
      <c r="B140" s="224" t="s">
        <v>85</v>
      </c>
      <c r="C140" s="221" t="s">
        <v>177</v>
      </c>
      <c r="D140" s="217">
        <v>45533</v>
      </c>
      <c r="E140" s="216">
        <v>2714.1</v>
      </c>
      <c r="F140" s="216">
        <v>2705.8666666666663</v>
      </c>
      <c r="G140" s="218">
        <v>2683.7833333333328</v>
      </c>
      <c r="H140" s="218">
        <v>2653.4666666666667</v>
      </c>
      <c r="I140" s="218">
        <v>2631.3833333333332</v>
      </c>
      <c r="J140" s="218">
        <v>2736.1833333333325</v>
      </c>
      <c r="K140" s="218">
        <v>2758.2666666666655</v>
      </c>
      <c r="L140" s="218">
        <v>2788.5833333333321</v>
      </c>
      <c r="M140" s="219">
        <v>2727.95</v>
      </c>
      <c r="N140" s="219">
        <v>2675.55</v>
      </c>
      <c r="O140" s="219">
        <v>4450325</v>
      </c>
      <c r="P140" s="220">
        <v>-3.0887076847047198E-4</v>
      </c>
    </row>
    <row r="141" spans="1:16" ht="12.75" customHeight="1">
      <c r="A141" s="212">
        <v>131</v>
      </c>
      <c r="B141" s="224" t="s">
        <v>54</v>
      </c>
      <c r="C141" s="216" t="s">
        <v>178</v>
      </c>
      <c r="D141" s="217">
        <v>45533</v>
      </c>
      <c r="E141" s="216">
        <v>137649.4</v>
      </c>
      <c r="F141" s="216">
        <v>136814.44999999998</v>
      </c>
      <c r="G141" s="218">
        <v>135634.94999999995</v>
      </c>
      <c r="H141" s="218">
        <v>133620.49999999997</v>
      </c>
      <c r="I141" s="218">
        <v>132440.99999999994</v>
      </c>
      <c r="J141" s="218">
        <v>138828.89999999997</v>
      </c>
      <c r="K141" s="218">
        <v>140008.40000000002</v>
      </c>
      <c r="L141" s="218">
        <v>142022.84999999998</v>
      </c>
      <c r="M141" s="219">
        <v>137993.95000000001</v>
      </c>
      <c r="N141" s="219">
        <v>134800</v>
      </c>
      <c r="O141" s="219">
        <v>66145</v>
      </c>
      <c r="P141" s="220">
        <v>-1.017583239805462E-2</v>
      </c>
    </row>
    <row r="142" spans="1:16" ht="12.75" customHeight="1">
      <c r="A142" s="212">
        <v>132</v>
      </c>
      <c r="B142" s="224" t="s">
        <v>66</v>
      </c>
      <c r="C142" s="216" t="s">
        <v>179</v>
      </c>
      <c r="D142" s="217">
        <v>45533</v>
      </c>
      <c r="E142" s="216">
        <v>1898.2</v>
      </c>
      <c r="F142" s="216">
        <v>1894.6499999999999</v>
      </c>
      <c r="G142" s="218">
        <v>1878.2999999999997</v>
      </c>
      <c r="H142" s="218">
        <v>1858.3999999999999</v>
      </c>
      <c r="I142" s="218">
        <v>1842.0499999999997</v>
      </c>
      <c r="J142" s="218">
        <v>1914.5499999999997</v>
      </c>
      <c r="K142" s="218">
        <v>1930.8999999999996</v>
      </c>
      <c r="L142" s="218">
        <v>1950.7999999999997</v>
      </c>
      <c r="M142" s="219">
        <v>1911</v>
      </c>
      <c r="N142" s="219">
        <v>1874.75</v>
      </c>
      <c r="O142" s="219">
        <v>4723400</v>
      </c>
      <c r="P142" s="220">
        <v>2.3477535454653795E-2</v>
      </c>
    </row>
    <row r="143" spans="1:16" ht="12.75" customHeight="1">
      <c r="A143" s="212">
        <v>133</v>
      </c>
      <c r="B143" s="224" t="s">
        <v>129</v>
      </c>
      <c r="C143" s="216" t="s">
        <v>180</v>
      </c>
      <c r="D143" s="217">
        <v>45533</v>
      </c>
      <c r="E143" s="216">
        <v>174.88</v>
      </c>
      <c r="F143" s="216">
        <v>174.30999999999997</v>
      </c>
      <c r="G143" s="218">
        <v>170.16999999999996</v>
      </c>
      <c r="H143" s="218">
        <v>165.45999999999998</v>
      </c>
      <c r="I143" s="218">
        <v>161.31999999999996</v>
      </c>
      <c r="J143" s="218">
        <v>179.01999999999995</v>
      </c>
      <c r="K143" s="218">
        <v>183.16</v>
      </c>
      <c r="L143" s="218">
        <v>187.86999999999995</v>
      </c>
      <c r="M143" s="219">
        <v>178.45</v>
      </c>
      <c r="N143" s="219">
        <v>169.6</v>
      </c>
      <c r="O143" s="219">
        <v>72641250</v>
      </c>
      <c r="P143" s="220">
        <v>0.1622367552648947</v>
      </c>
    </row>
    <row r="144" spans="1:16" ht="12.75" customHeight="1">
      <c r="A144" s="212">
        <v>134</v>
      </c>
      <c r="B144" s="224" t="s">
        <v>85</v>
      </c>
      <c r="C144" s="216" t="s">
        <v>181</v>
      </c>
      <c r="D144" s="217">
        <v>45533</v>
      </c>
      <c r="E144" s="216">
        <v>7193.35</v>
      </c>
      <c r="F144" s="216">
        <v>7196.45</v>
      </c>
      <c r="G144" s="218">
        <v>7101.9</v>
      </c>
      <c r="H144" s="218">
        <v>7010.45</v>
      </c>
      <c r="I144" s="218">
        <v>6915.9</v>
      </c>
      <c r="J144" s="218">
        <v>7287.9</v>
      </c>
      <c r="K144" s="218">
        <v>7382.4500000000007</v>
      </c>
      <c r="L144" s="218">
        <v>7473.9</v>
      </c>
      <c r="M144" s="219">
        <v>7291</v>
      </c>
      <c r="N144" s="219">
        <v>7105</v>
      </c>
      <c r="O144" s="219">
        <v>1312050</v>
      </c>
      <c r="P144" s="220">
        <v>8.2997118155619595E-3</v>
      </c>
    </row>
    <row r="145" spans="1:16" ht="12.75" customHeight="1">
      <c r="A145" s="212">
        <v>135</v>
      </c>
      <c r="B145" s="224" t="s">
        <v>837</v>
      </c>
      <c r="C145" s="216" t="s">
        <v>182</v>
      </c>
      <c r="D145" s="217">
        <v>45533</v>
      </c>
      <c r="E145" s="216">
        <v>3481.35</v>
      </c>
      <c r="F145" s="216">
        <v>3501.7333333333336</v>
      </c>
      <c r="G145" s="218">
        <v>3444.6166666666672</v>
      </c>
      <c r="H145" s="218">
        <v>3407.8833333333337</v>
      </c>
      <c r="I145" s="218">
        <v>3350.7666666666673</v>
      </c>
      <c r="J145" s="218">
        <v>3538.4666666666672</v>
      </c>
      <c r="K145" s="218">
        <v>3595.5833333333339</v>
      </c>
      <c r="L145" s="218">
        <v>3632.3166666666671</v>
      </c>
      <c r="M145" s="219">
        <v>3558.85</v>
      </c>
      <c r="N145" s="219">
        <v>3465</v>
      </c>
      <c r="O145" s="219">
        <v>2013550</v>
      </c>
      <c r="P145" s="220">
        <v>5.958191362003868E-2</v>
      </c>
    </row>
    <row r="146" spans="1:16" ht="12.75" customHeight="1">
      <c r="A146" s="212">
        <v>136</v>
      </c>
      <c r="B146" s="224" t="s">
        <v>57</v>
      </c>
      <c r="C146" s="216" t="s">
        <v>183</v>
      </c>
      <c r="D146" s="217">
        <v>45533</v>
      </c>
      <c r="E146" s="216">
        <v>2480.5500000000002</v>
      </c>
      <c r="F146" s="216">
        <v>2490.5833333333335</v>
      </c>
      <c r="G146" s="218">
        <v>2468.416666666667</v>
      </c>
      <c r="H146" s="218">
        <v>2456.2833333333333</v>
      </c>
      <c r="I146" s="218">
        <v>2434.1166666666668</v>
      </c>
      <c r="J146" s="218">
        <v>2502.7166666666672</v>
      </c>
      <c r="K146" s="218">
        <v>2524.8833333333341</v>
      </c>
      <c r="L146" s="218">
        <v>2537.0166666666673</v>
      </c>
      <c r="M146" s="219">
        <v>2512.75</v>
      </c>
      <c r="N146" s="219">
        <v>2478.4499999999998</v>
      </c>
      <c r="O146" s="219">
        <v>6448600</v>
      </c>
      <c r="P146" s="220">
        <v>1.1989579736982519E-2</v>
      </c>
    </row>
    <row r="147" spans="1:16" ht="12.75" customHeight="1">
      <c r="A147" s="212">
        <v>137</v>
      </c>
      <c r="B147" s="224" t="s">
        <v>129</v>
      </c>
      <c r="C147" s="216" t="s">
        <v>184</v>
      </c>
      <c r="D147" s="217">
        <v>45533</v>
      </c>
      <c r="E147" s="216">
        <v>229.54</v>
      </c>
      <c r="F147" s="216">
        <v>225.85666666666665</v>
      </c>
      <c r="G147" s="218">
        <v>220.93333333333331</v>
      </c>
      <c r="H147" s="218">
        <v>212.32666666666665</v>
      </c>
      <c r="I147" s="218">
        <v>207.40333333333331</v>
      </c>
      <c r="J147" s="218">
        <v>234.46333333333331</v>
      </c>
      <c r="K147" s="218">
        <v>239.38666666666666</v>
      </c>
      <c r="L147" s="218">
        <v>247.99333333333331</v>
      </c>
      <c r="M147" s="219">
        <v>230.78</v>
      </c>
      <c r="N147" s="219">
        <v>217.25</v>
      </c>
      <c r="O147" s="219">
        <v>94405500</v>
      </c>
      <c r="P147" s="220">
        <v>2.5216243952499634E-2</v>
      </c>
    </row>
    <row r="148" spans="1:16" ht="12.75" customHeight="1">
      <c r="A148" s="212">
        <v>138</v>
      </c>
      <c r="B148" s="224" t="s">
        <v>185</v>
      </c>
      <c r="C148" s="216" t="s">
        <v>186</v>
      </c>
      <c r="D148" s="217">
        <v>45533</v>
      </c>
      <c r="E148" s="216">
        <v>402.55</v>
      </c>
      <c r="F148" s="216">
        <v>405.13333333333338</v>
      </c>
      <c r="G148" s="218">
        <v>399.06666666666678</v>
      </c>
      <c r="H148" s="218">
        <v>395.58333333333337</v>
      </c>
      <c r="I148" s="218">
        <v>389.51666666666677</v>
      </c>
      <c r="J148" s="218">
        <v>408.61666666666679</v>
      </c>
      <c r="K148" s="218">
        <v>414.68333333333339</v>
      </c>
      <c r="L148" s="218">
        <v>418.1666666666668</v>
      </c>
      <c r="M148" s="219">
        <v>411.2</v>
      </c>
      <c r="N148" s="219">
        <v>401.65</v>
      </c>
      <c r="O148" s="219">
        <v>88795500</v>
      </c>
      <c r="P148" s="220">
        <v>2.1589065681841716E-2</v>
      </c>
    </row>
    <row r="149" spans="1:16" ht="12.75" customHeight="1">
      <c r="A149" s="212">
        <v>139</v>
      </c>
      <c r="B149" s="224" t="s">
        <v>105</v>
      </c>
      <c r="C149" s="216" t="s">
        <v>187</v>
      </c>
      <c r="D149" s="217">
        <v>45533</v>
      </c>
      <c r="E149" s="216">
        <v>1822.25</v>
      </c>
      <c r="F149" s="216">
        <v>1807.4166666666667</v>
      </c>
      <c r="G149" s="218">
        <v>1779.8333333333335</v>
      </c>
      <c r="H149" s="218">
        <v>1737.4166666666667</v>
      </c>
      <c r="I149" s="218">
        <v>1709.8333333333335</v>
      </c>
      <c r="J149" s="218">
        <v>1849.8333333333335</v>
      </c>
      <c r="K149" s="218">
        <v>1877.416666666667</v>
      </c>
      <c r="L149" s="218">
        <v>1919.8333333333335</v>
      </c>
      <c r="M149" s="219">
        <v>1835</v>
      </c>
      <c r="N149" s="219">
        <v>1765</v>
      </c>
      <c r="O149" s="219">
        <v>7040600</v>
      </c>
      <c r="P149" s="220">
        <v>-1.1693033310405818E-2</v>
      </c>
    </row>
    <row r="150" spans="1:16" ht="12.75" customHeight="1">
      <c r="A150" s="212">
        <v>140</v>
      </c>
      <c r="B150" s="224" t="s">
        <v>85</v>
      </c>
      <c r="C150" s="221" t="s">
        <v>188</v>
      </c>
      <c r="D150" s="217">
        <v>45533</v>
      </c>
      <c r="E150" s="216">
        <v>10763</v>
      </c>
      <c r="F150" s="216">
        <v>10677.883333333333</v>
      </c>
      <c r="G150" s="218">
        <v>10555.766666666666</v>
      </c>
      <c r="H150" s="218">
        <v>10348.533333333333</v>
      </c>
      <c r="I150" s="218">
        <v>10226.416666666666</v>
      </c>
      <c r="J150" s="218">
        <v>10885.116666666667</v>
      </c>
      <c r="K150" s="218">
        <v>11007.233333333332</v>
      </c>
      <c r="L150" s="218">
        <v>11214.466666666667</v>
      </c>
      <c r="M150" s="219">
        <v>10800</v>
      </c>
      <c r="N150" s="219">
        <v>10470.65</v>
      </c>
      <c r="O150" s="219">
        <v>1780300</v>
      </c>
      <c r="P150" s="220">
        <v>1.9134447633519049E-3</v>
      </c>
    </row>
    <row r="151" spans="1:16" ht="12.75" customHeight="1">
      <c r="A151" s="212">
        <v>141</v>
      </c>
      <c r="B151" s="224" t="s">
        <v>82</v>
      </c>
      <c r="C151" s="223" t="s">
        <v>189</v>
      </c>
      <c r="D151" s="217">
        <v>45533</v>
      </c>
      <c r="E151" s="216">
        <v>340.25</v>
      </c>
      <c r="F151" s="216">
        <v>336.7</v>
      </c>
      <c r="G151" s="218">
        <v>329.79999999999995</v>
      </c>
      <c r="H151" s="218">
        <v>319.34999999999997</v>
      </c>
      <c r="I151" s="218">
        <v>312.44999999999993</v>
      </c>
      <c r="J151" s="218">
        <v>347.15</v>
      </c>
      <c r="K151" s="218">
        <v>354.04999999999995</v>
      </c>
      <c r="L151" s="218">
        <v>364.5</v>
      </c>
      <c r="M151" s="219">
        <v>343.6</v>
      </c>
      <c r="N151" s="219">
        <v>326.25</v>
      </c>
      <c r="O151" s="219">
        <v>130898075</v>
      </c>
      <c r="P151" s="220">
        <v>5.2599804956579621E-2</v>
      </c>
    </row>
    <row r="152" spans="1:16" ht="12.75" customHeight="1">
      <c r="A152" s="212">
        <v>142</v>
      </c>
      <c r="B152" s="224" t="s">
        <v>45</v>
      </c>
      <c r="C152" s="216" t="s">
        <v>190</v>
      </c>
      <c r="D152" s="217">
        <v>45533</v>
      </c>
      <c r="E152" s="216">
        <v>40516.35</v>
      </c>
      <c r="F152" s="216">
        <v>40285.833333333336</v>
      </c>
      <c r="G152" s="218">
        <v>39691.666666666672</v>
      </c>
      <c r="H152" s="218">
        <v>38866.983333333337</v>
      </c>
      <c r="I152" s="218">
        <v>38272.816666666673</v>
      </c>
      <c r="J152" s="218">
        <v>41110.51666666667</v>
      </c>
      <c r="K152" s="218">
        <v>41704.683333333342</v>
      </c>
      <c r="L152" s="218">
        <v>42529.366666666669</v>
      </c>
      <c r="M152" s="219">
        <v>40880</v>
      </c>
      <c r="N152" s="219">
        <v>39461.15</v>
      </c>
      <c r="O152" s="219">
        <v>188820</v>
      </c>
      <c r="P152" s="220">
        <v>-2.5847392044575142E-2</v>
      </c>
    </row>
    <row r="153" spans="1:16" ht="12.75" customHeight="1">
      <c r="A153" s="212">
        <v>143</v>
      </c>
      <c r="B153" s="224" t="s">
        <v>42</v>
      </c>
      <c r="C153" s="216" t="s">
        <v>191</v>
      </c>
      <c r="D153" s="217">
        <v>45533</v>
      </c>
      <c r="E153" s="216">
        <v>989.9</v>
      </c>
      <c r="F153" s="216">
        <v>990.56666666666661</v>
      </c>
      <c r="G153" s="218">
        <v>964.43333333333317</v>
      </c>
      <c r="H153" s="218">
        <v>938.96666666666658</v>
      </c>
      <c r="I153" s="218">
        <v>912.83333333333314</v>
      </c>
      <c r="J153" s="218">
        <v>1016.0333333333332</v>
      </c>
      <c r="K153" s="218">
        <v>1042.1666666666665</v>
      </c>
      <c r="L153" s="218">
        <v>1067.6333333333332</v>
      </c>
      <c r="M153" s="219">
        <v>1016.7</v>
      </c>
      <c r="N153" s="219">
        <v>965.1</v>
      </c>
      <c r="O153" s="219">
        <v>11383500</v>
      </c>
      <c r="P153" s="220">
        <v>-1.1187890753537348E-3</v>
      </c>
    </row>
    <row r="154" spans="1:16" ht="12.75" customHeight="1">
      <c r="A154" s="212">
        <v>144</v>
      </c>
      <c r="B154" s="224" t="s">
        <v>85</v>
      </c>
      <c r="C154" s="216" t="s">
        <v>192</v>
      </c>
      <c r="D154" s="217">
        <v>45533</v>
      </c>
      <c r="E154" s="216">
        <v>4694.5</v>
      </c>
      <c r="F154" s="216">
        <v>4685.333333333333</v>
      </c>
      <c r="G154" s="218">
        <v>4617.2666666666664</v>
      </c>
      <c r="H154" s="218">
        <v>4540.0333333333338</v>
      </c>
      <c r="I154" s="218">
        <v>4471.9666666666672</v>
      </c>
      <c r="J154" s="218">
        <v>4762.5666666666657</v>
      </c>
      <c r="K154" s="218">
        <v>4830.6333333333332</v>
      </c>
      <c r="L154" s="218">
        <v>4907.866666666665</v>
      </c>
      <c r="M154" s="219">
        <v>4753.3999999999996</v>
      </c>
      <c r="N154" s="219">
        <v>4608.1000000000004</v>
      </c>
      <c r="O154" s="219">
        <v>2448600</v>
      </c>
      <c r="P154" s="220">
        <v>-1.0026683916875556E-2</v>
      </c>
    </row>
    <row r="155" spans="1:16" ht="12.75" customHeight="1">
      <c r="A155" s="212">
        <v>145</v>
      </c>
      <c r="B155" s="224" t="s">
        <v>82</v>
      </c>
      <c r="C155" s="221" t="s">
        <v>193</v>
      </c>
      <c r="D155" s="217">
        <v>45533</v>
      </c>
      <c r="E155" s="216">
        <v>374.1</v>
      </c>
      <c r="F155" s="216">
        <v>371.83333333333331</v>
      </c>
      <c r="G155" s="218">
        <v>367.26666666666665</v>
      </c>
      <c r="H155" s="218">
        <v>360.43333333333334</v>
      </c>
      <c r="I155" s="218">
        <v>355.86666666666667</v>
      </c>
      <c r="J155" s="218">
        <v>378.66666666666663</v>
      </c>
      <c r="K155" s="218">
        <v>383.23333333333335</v>
      </c>
      <c r="L155" s="218">
        <v>390.06666666666661</v>
      </c>
      <c r="M155" s="219">
        <v>376.4</v>
      </c>
      <c r="N155" s="219">
        <v>365</v>
      </c>
      <c r="O155" s="219">
        <v>25953000</v>
      </c>
      <c r="P155" s="220">
        <v>7.3358174196553327E-3</v>
      </c>
    </row>
    <row r="156" spans="1:16" ht="12.75" customHeight="1">
      <c r="A156" s="212">
        <v>146</v>
      </c>
      <c r="B156" s="224" t="s">
        <v>66</v>
      </c>
      <c r="C156" s="216" t="s">
        <v>194</v>
      </c>
      <c r="D156" s="217">
        <v>45533</v>
      </c>
      <c r="E156" s="216">
        <v>496.75</v>
      </c>
      <c r="F156" s="216">
        <v>497.5333333333333</v>
      </c>
      <c r="G156" s="218">
        <v>490.76666666666659</v>
      </c>
      <c r="H156" s="218">
        <v>484.7833333333333</v>
      </c>
      <c r="I156" s="218">
        <v>478.01666666666659</v>
      </c>
      <c r="J156" s="218">
        <v>503.51666666666659</v>
      </c>
      <c r="K156" s="218">
        <v>510.28333333333325</v>
      </c>
      <c r="L156" s="218">
        <v>516.26666666666665</v>
      </c>
      <c r="M156" s="219">
        <v>504.3</v>
      </c>
      <c r="N156" s="219">
        <v>491.55</v>
      </c>
      <c r="O156" s="219">
        <v>51949300</v>
      </c>
      <c r="P156" s="220">
        <v>-1.9979520990984242E-3</v>
      </c>
    </row>
    <row r="157" spans="1:16" ht="12.75" customHeight="1">
      <c r="A157" s="212">
        <v>147</v>
      </c>
      <c r="B157" s="224" t="s">
        <v>57</v>
      </c>
      <c r="C157" s="216" t="s">
        <v>195</v>
      </c>
      <c r="D157" s="217">
        <v>45533</v>
      </c>
      <c r="E157" s="216">
        <v>3055.25</v>
      </c>
      <c r="F157" s="216">
        <v>3077.0666666666671</v>
      </c>
      <c r="G157" s="218">
        <v>3024.8833333333341</v>
      </c>
      <c r="H157" s="218">
        <v>2994.5166666666669</v>
      </c>
      <c r="I157" s="218">
        <v>2942.3333333333339</v>
      </c>
      <c r="J157" s="218">
        <v>3107.4333333333343</v>
      </c>
      <c r="K157" s="218">
        <v>3159.6166666666677</v>
      </c>
      <c r="L157" s="218">
        <v>3189.9833333333345</v>
      </c>
      <c r="M157" s="219">
        <v>3129.25</v>
      </c>
      <c r="N157" s="219">
        <v>3046.7</v>
      </c>
      <c r="O157" s="219">
        <v>2782750</v>
      </c>
      <c r="P157" s="220">
        <v>5.4271642356506916E-2</v>
      </c>
    </row>
    <row r="158" spans="1:16" ht="12.75" customHeight="1">
      <c r="A158" s="212">
        <v>148</v>
      </c>
      <c r="B158" s="224" t="s">
        <v>837</v>
      </c>
      <c r="C158" s="216" t="s">
        <v>196</v>
      </c>
      <c r="D158" s="217">
        <v>45533</v>
      </c>
      <c r="E158" s="216">
        <v>4444.3999999999996</v>
      </c>
      <c r="F158" s="216">
        <v>4448.7666666666664</v>
      </c>
      <c r="G158" s="218">
        <v>4372.5333333333328</v>
      </c>
      <c r="H158" s="218">
        <v>4300.6666666666661</v>
      </c>
      <c r="I158" s="218">
        <v>4224.4333333333325</v>
      </c>
      <c r="J158" s="218">
        <v>4520.6333333333332</v>
      </c>
      <c r="K158" s="218">
        <v>4596.8666666666668</v>
      </c>
      <c r="L158" s="218">
        <v>4668.7333333333336</v>
      </c>
      <c r="M158" s="219">
        <v>4525</v>
      </c>
      <c r="N158" s="219">
        <v>4376.8999999999996</v>
      </c>
      <c r="O158" s="219">
        <v>2004250</v>
      </c>
      <c r="P158" s="220">
        <v>3.4051334967109506E-2</v>
      </c>
    </row>
    <row r="159" spans="1:16" ht="12.75" customHeight="1">
      <c r="A159" s="212">
        <v>149</v>
      </c>
      <c r="B159" s="224" t="s">
        <v>61</v>
      </c>
      <c r="C159" s="216" t="s">
        <v>197</v>
      </c>
      <c r="D159" s="217">
        <v>45533</v>
      </c>
      <c r="E159" s="216">
        <v>115.16</v>
      </c>
      <c r="F159" s="216">
        <v>115.17</v>
      </c>
      <c r="G159" s="218">
        <v>114.15</v>
      </c>
      <c r="H159" s="218">
        <v>113.14</v>
      </c>
      <c r="I159" s="218">
        <v>112.12</v>
      </c>
      <c r="J159" s="218">
        <v>116.18</v>
      </c>
      <c r="K159" s="218">
        <v>117.20000000000002</v>
      </c>
      <c r="L159" s="218">
        <v>118.21000000000001</v>
      </c>
      <c r="M159" s="219">
        <v>116.19</v>
      </c>
      <c r="N159" s="219">
        <v>114.16</v>
      </c>
      <c r="O159" s="219">
        <v>285240000</v>
      </c>
      <c r="P159" s="220">
        <v>-1.1149014061069972E-2</v>
      </c>
    </row>
    <row r="160" spans="1:16" ht="12.75" customHeight="1">
      <c r="A160" s="212">
        <v>150</v>
      </c>
      <c r="B160" s="224" t="s">
        <v>40</v>
      </c>
      <c r="C160" s="216" t="s">
        <v>198</v>
      </c>
      <c r="D160" s="217">
        <v>45533</v>
      </c>
      <c r="E160" s="216">
        <v>6614.3</v>
      </c>
      <c r="F160" s="216">
        <v>6628.0999999999995</v>
      </c>
      <c r="G160" s="218">
        <v>6566.1999999999989</v>
      </c>
      <c r="H160" s="218">
        <v>6518.0999999999995</v>
      </c>
      <c r="I160" s="218">
        <v>6456.1999999999989</v>
      </c>
      <c r="J160" s="218">
        <v>6676.1999999999989</v>
      </c>
      <c r="K160" s="218">
        <v>6738.0999999999985</v>
      </c>
      <c r="L160" s="218">
        <v>6786.1999999999989</v>
      </c>
      <c r="M160" s="219">
        <v>6690</v>
      </c>
      <c r="N160" s="219">
        <v>6580</v>
      </c>
      <c r="O160" s="219">
        <v>3073000</v>
      </c>
      <c r="P160" s="220">
        <v>2.7029285207001714E-2</v>
      </c>
    </row>
    <row r="161" spans="1:16" ht="12.75" customHeight="1">
      <c r="A161" s="212">
        <v>151</v>
      </c>
      <c r="B161" s="224" t="s">
        <v>185</v>
      </c>
      <c r="C161" s="223" t="s">
        <v>199</v>
      </c>
      <c r="D161" s="217">
        <v>45533</v>
      </c>
      <c r="E161" s="216">
        <v>338.95</v>
      </c>
      <c r="F161" s="216">
        <v>339.93333333333334</v>
      </c>
      <c r="G161" s="218">
        <v>337.36666666666667</v>
      </c>
      <c r="H161" s="218">
        <v>335.78333333333336</v>
      </c>
      <c r="I161" s="218">
        <v>333.2166666666667</v>
      </c>
      <c r="J161" s="218">
        <v>341.51666666666665</v>
      </c>
      <c r="K161" s="218">
        <v>344.08333333333337</v>
      </c>
      <c r="L161" s="218">
        <v>345.66666666666663</v>
      </c>
      <c r="M161" s="219">
        <v>342.5</v>
      </c>
      <c r="N161" s="219">
        <v>338.35</v>
      </c>
      <c r="O161" s="219">
        <v>70722000</v>
      </c>
      <c r="P161" s="220">
        <v>1.4249574061644897E-2</v>
      </c>
    </row>
    <row r="162" spans="1:16" ht="12.75" customHeight="1">
      <c r="A162" s="212">
        <v>152</v>
      </c>
      <c r="B162" s="224" t="s">
        <v>200</v>
      </c>
      <c r="C162" s="216" t="s">
        <v>201</v>
      </c>
      <c r="D162" s="217">
        <v>45533</v>
      </c>
      <c r="E162" s="216">
        <v>1480.5</v>
      </c>
      <c r="F162" s="216">
        <v>1490.2833333333335</v>
      </c>
      <c r="G162" s="218">
        <v>1465.4666666666672</v>
      </c>
      <c r="H162" s="218">
        <v>1450.4333333333336</v>
      </c>
      <c r="I162" s="218">
        <v>1425.6166666666672</v>
      </c>
      <c r="J162" s="218">
        <v>1505.3166666666671</v>
      </c>
      <c r="K162" s="218">
        <v>1530.1333333333332</v>
      </c>
      <c r="L162" s="218">
        <v>1545.166666666667</v>
      </c>
      <c r="M162" s="219">
        <v>1515.1</v>
      </c>
      <c r="N162" s="219">
        <v>1475.25</v>
      </c>
      <c r="O162" s="219">
        <v>4448510</v>
      </c>
      <c r="P162" s="220">
        <v>8.6747877445551864E-3</v>
      </c>
    </row>
    <row r="163" spans="1:16" ht="12.75" customHeight="1">
      <c r="A163" s="212">
        <v>153</v>
      </c>
      <c r="B163" s="224" t="s">
        <v>47</v>
      </c>
      <c r="C163" s="216" t="s">
        <v>202</v>
      </c>
      <c r="D163" s="217">
        <v>45533</v>
      </c>
      <c r="E163" s="216">
        <v>801.9</v>
      </c>
      <c r="F163" s="216">
        <v>801.93333333333339</v>
      </c>
      <c r="G163" s="218">
        <v>795.66666666666674</v>
      </c>
      <c r="H163" s="218">
        <v>789.43333333333339</v>
      </c>
      <c r="I163" s="218">
        <v>783.16666666666674</v>
      </c>
      <c r="J163" s="218">
        <v>808.16666666666674</v>
      </c>
      <c r="K163" s="218">
        <v>814.43333333333339</v>
      </c>
      <c r="L163" s="218">
        <v>820.66666666666674</v>
      </c>
      <c r="M163" s="219">
        <v>808.2</v>
      </c>
      <c r="N163" s="219">
        <v>795.7</v>
      </c>
      <c r="O163" s="219">
        <v>9324500</v>
      </c>
      <c r="P163" s="220">
        <v>-4.0853381752156154E-3</v>
      </c>
    </row>
    <row r="164" spans="1:16" ht="12.75" customHeight="1">
      <c r="A164" s="212">
        <v>154</v>
      </c>
      <c r="B164" s="224" t="s">
        <v>61</v>
      </c>
      <c r="C164" s="216" t="s">
        <v>203</v>
      </c>
      <c r="D164" s="217">
        <v>45533</v>
      </c>
      <c r="E164" s="216">
        <v>216.59</v>
      </c>
      <c r="F164" s="216">
        <v>216.87666666666667</v>
      </c>
      <c r="G164" s="218">
        <v>213.96333333333334</v>
      </c>
      <c r="H164" s="218">
        <v>211.33666666666667</v>
      </c>
      <c r="I164" s="218">
        <v>208.42333333333335</v>
      </c>
      <c r="J164" s="218">
        <v>219.50333333333333</v>
      </c>
      <c r="K164" s="218">
        <v>222.41666666666663</v>
      </c>
      <c r="L164" s="218">
        <v>225.04333333333332</v>
      </c>
      <c r="M164" s="219">
        <v>219.79</v>
      </c>
      <c r="N164" s="219">
        <v>214.25</v>
      </c>
      <c r="O164" s="219">
        <v>71115000</v>
      </c>
      <c r="P164" s="220">
        <v>-6.6003143006809848E-3</v>
      </c>
    </row>
    <row r="165" spans="1:16" ht="12.75" customHeight="1">
      <c r="A165" s="212">
        <v>155</v>
      </c>
      <c r="B165" s="224" t="s">
        <v>66</v>
      </c>
      <c r="C165" s="216" t="s">
        <v>204</v>
      </c>
      <c r="D165" s="217">
        <v>45533</v>
      </c>
      <c r="E165" s="216">
        <v>580.85</v>
      </c>
      <c r="F165" s="216">
        <v>581.63333333333333</v>
      </c>
      <c r="G165" s="218">
        <v>575.7166666666667</v>
      </c>
      <c r="H165" s="218">
        <v>570.58333333333337</v>
      </c>
      <c r="I165" s="218">
        <v>564.66666666666674</v>
      </c>
      <c r="J165" s="218">
        <v>586.76666666666665</v>
      </c>
      <c r="K165" s="218">
        <v>592.68333333333339</v>
      </c>
      <c r="L165" s="218">
        <v>597.81666666666661</v>
      </c>
      <c r="M165" s="219">
        <v>587.54999999999995</v>
      </c>
      <c r="N165" s="219">
        <v>576.5</v>
      </c>
      <c r="O165" s="219">
        <v>50198000</v>
      </c>
      <c r="P165" s="220">
        <v>1.8173704920692871E-2</v>
      </c>
    </row>
    <row r="166" spans="1:16" ht="12.75" customHeight="1">
      <c r="A166" s="212">
        <v>156</v>
      </c>
      <c r="B166" s="224" t="s">
        <v>82</v>
      </c>
      <c r="C166" s="216" t="s">
        <v>205</v>
      </c>
      <c r="D166" s="217">
        <v>45533</v>
      </c>
      <c r="E166" s="216">
        <v>2920.3</v>
      </c>
      <c r="F166" s="216">
        <v>2926.65</v>
      </c>
      <c r="G166" s="218">
        <v>2907.9</v>
      </c>
      <c r="H166" s="218">
        <v>2895.5</v>
      </c>
      <c r="I166" s="218">
        <v>2876.75</v>
      </c>
      <c r="J166" s="218">
        <v>2939.05</v>
      </c>
      <c r="K166" s="218">
        <v>2957.8</v>
      </c>
      <c r="L166" s="218">
        <v>2970.2000000000003</v>
      </c>
      <c r="M166" s="219">
        <v>2945.4</v>
      </c>
      <c r="N166" s="219">
        <v>2914.25</v>
      </c>
      <c r="O166" s="219">
        <v>45706750</v>
      </c>
      <c r="P166" s="220">
        <v>2.9060473703170029E-2</v>
      </c>
    </row>
    <row r="167" spans="1:16" ht="12.75" customHeight="1">
      <c r="A167" s="212">
        <v>157</v>
      </c>
      <c r="B167" s="224" t="s">
        <v>129</v>
      </c>
      <c r="C167" s="216" t="s">
        <v>206</v>
      </c>
      <c r="D167" s="217">
        <v>45533</v>
      </c>
      <c r="E167" s="216">
        <v>131.32</v>
      </c>
      <c r="F167" s="216">
        <v>130.28666666666666</v>
      </c>
      <c r="G167" s="218">
        <v>127.72333333333333</v>
      </c>
      <c r="H167" s="218">
        <v>124.12666666666667</v>
      </c>
      <c r="I167" s="218">
        <v>121.56333333333333</v>
      </c>
      <c r="J167" s="218">
        <v>133.88333333333333</v>
      </c>
      <c r="K167" s="218">
        <v>136.44666666666666</v>
      </c>
      <c r="L167" s="218">
        <v>140.04333333333332</v>
      </c>
      <c r="M167" s="219">
        <v>132.85</v>
      </c>
      <c r="N167" s="219">
        <v>126.69</v>
      </c>
      <c r="O167" s="219">
        <v>147152000</v>
      </c>
      <c r="P167" s="220">
        <v>-4.9847616095872724E-2</v>
      </c>
    </row>
    <row r="168" spans="1:16" ht="12.75" customHeight="1">
      <c r="A168" s="212">
        <v>158</v>
      </c>
      <c r="B168" s="224" t="s">
        <v>66</v>
      </c>
      <c r="C168" s="216" t="s">
        <v>207</v>
      </c>
      <c r="D168" s="217">
        <v>45533</v>
      </c>
      <c r="E168" s="216">
        <v>695.65</v>
      </c>
      <c r="F168" s="216">
        <v>697.5333333333333</v>
      </c>
      <c r="G168" s="218">
        <v>693.21666666666658</v>
      </c>
      <c r="H168" s="218">
        <v>690.7833333333333</v>
      </c>
      <c r="I168" s="218">
        <v>686.46666666666658</v>
      </c>
      <c r="J168" s="218">
        <v>699.96666666666658</v>
      </c>
      <c r="K168" s="218">
        <v>704.28333333333319</v>
      </c>
      <c r="L168" s="218">
        <v>706.71666666666658</v>
      </c>
      <c r="M168" s="219">
        <v>701.85</v>
      </c>
      <c r="N168" s="219">
        <v>695.1</v>
      </c>
      <c r="O168" s="219">
        <v>26920000</v>
      </c>
      <c r="P168" s="220">
        <v>3.1038392009069462E-2</v>
      </c>
    </row>
    <row r="169" spans="1:16" ht="12.75" customHeight="1">
      <c r="A169" s="212">
        <v>159</v>
      </c>
      <c r="B169" s="224" t="s">
        <v>66</v>
      </c>
      <c r="C169" s="221" t="s">
        <v>208</v>
      </c>
      <c r="D169" s="217">
        <v>45533</v>
      </c>
      <c r="E169" s="216">
        <v>1706.95</v>
      </c>
      <c r="F169" s="216">
        <v>1711.3</v>
      </c>
      <c r="G169" s="218">
        <v>1690.6499999999999</v>
      </c>
      <c r="H169" s="218">
        <v>1674.35</v>
      </c>
      <c r="I169" s="218">
        <v>1653.6999999999998</v>
      </c>
      <c r="J169" s="218">
        <v>1727.6</v>
      </c>
      <c r="K169" s="218">
        <v>1748.25</v>
      </c>
      <c r="L169" s="218">
        <v>1764.55</v>
      </c>
      <c r="M169" s="219">
        <v>1731.95</v>
      </c>
      <c r="N169" s="219">
        <v>1695</v>
      </c>
      <c r="O169" s="219">
        <v>6621000</v>
      </c>
      <c r="P169" s="220">
        <v>-1.1879843864909204E-3</v>
      </c>
    </row>
    <row r="170" spans="1:16" ht="12.75" customHeight="1">
      <c r="A170" s="212">
        <v>160</v>
      </c>
      <c r="B170" s="224" t="s">
        <v>61</v>
      </c>
      <c r="C170" s="216" t="s">
        <v>209</v>
      </c>
      <c r="D170" s="217">
        <v>45533</v>
      </c>
      <c r="E170" s="216">
        <v>816</v>
      </c>
      <c r="F170" s="216">
        <v>818.6</v>
      </c>
      <c r="G170" s="218">
        <v>810.6</v>
      </c>
      <c r="H170" s="218">
        <v>805.2</v>
      </c>
      <c r="I170" s="218">
        <v>797.2</v>
      </c>
      <c r="J170" s="218">
        <v>824</v>
      </c>
      <c r="K170" s="218">
        <v>832</v>
      </c>
      <c r="L170" s="218">
        <v>837.4</v>
      </c>
      <c r="M170" s="219">
        <v>826.6</v>
      </c>
      <c r="N170" s="219">
        <v>813.2</v>
      </c>
      <c r="O170" s="219">
        <v>91323000</v>
      </c>
      <c r="P170" s="220">
        <v>1.2851545928680159E-2</v>
      </c>
    </row>
    <row r="171" spans="1:16" ht="12.75" customHeight="1">
      <c r="A171" s="212">
        <v>161</v>
      </c>
      <c r="B171" s="224" t="s">
        <v>47</v>
      </c>
      <c r="C171" s="216" t="s">
        <v>210</v>
      </c>
      <c r="D171" s="217">
        <v>45533</v>
      </c>
      <c r="E171" s="216">
        <v>24445.65</v>
      </c>
      <c r="F171" s="216">
        <v>24373.233333333334</v>
      </c>
      <c r="G171" s="218">
        <v>24226.466666666667</v>
      </c>
      <c r="H171" s="218">
        <v>24007.283333333333</v>
      </c>
      <c r="I171" s="218">
        <v>23860.516666666666</v>
      </c>
      <c r="J171" s="218">
        <v>24592.416666666668</v>
      </c>
      <c r="K171" s="218">
        <v>24739.183333333338</v>
      </c>
      <c r="L171" s="218">
        <v>24958.366666666669</v>
      </c>
      <c r="M171" s="219">
        <v>24520</v>
      </c>
      <c r="N171" s="219">
        <v>24154.05</v>
      </c>
      <c r="O171" s="219">
        <v>318025</v>
      </c>
      <c r="P171" s="220">
        <v>-2.1009696783130676E-2</v>
      </c>
    </row>
    <row r="172" spans="1:16" ht="12.75" customHeight="1">
      <c r="A172" s="212">
        <v>162</v>
      </c>
      <c r="B172" s="224" t="s">
        <v>40</v>
      </c>
      <c r="C172" s="216" t="s">
        <v>211</v>
      </c>
      <c r="D172" s="217">
        <v>45533</v>
      </c>
      <c r="E172" s="216">
        <v>6935.2</v>
      </c>
      <c r="F172" s="216">
        <v>6920.4666666666672</v>
      </c>
      <c r="G172" s="218">
        <v>6778.9333333333343</v>
      </c>
      <c r="H172" s="218">
        <v>6622.666666666667</v>
      </c>
      <c r="I172" s="218">
        <v>6481.1333333333341</v>
      </c>
      <c r="J172" s="218">
        <v>7076.7333333333345</v>
      </c>
      <c r="K172" s="218">
        <v>7218.2666666666673</v>
      </c>
      <c r="L172" s="218">
        <v>7374.5333333333347</v>
      </c>
      <c r="M172" s="219">
        <v>7062</v>
      </c>
      <c r="N172" s="219">
        <v>6764.2</v>
      </c>
      <c r="O172" s="219">
        <v>2558850</v>
      </c>
      <c r="P172" s="220">
        <v>-8.3194496694792286E-2</v>
      </c>
    </row>
    <row r="173" spans="1:16" ht="12.75" customHeight="1">
      <c r="A173" s="212">
        <v>163</v>
      </c>
      <c r="B173" s="224" t="s">
        <v>45</v>
      </c>
      <c r="C173" s="216" t="s">
        <v>212</v>
      </c>
      <c r="D173" s="217">
        <v>45533</v>
      </c>
      <c r="E173" s="216">
        <v>2573.5500000000002</v>
      </c>
      <c r="F173" s="216">
        <v>2566.8833333333332</v>
      </c>
      <c r="G173" s="218">
        <v>2539.8166666666666</v>
      </c>
      <c r="H173" s="218">
        <v>2506.0833333333335</v>
      </c>
      <c r="I173" s="218">
        <v>2479.0166666666669</v>
      </c>
      <c r="J173" s="218">
        <v>2600.6166666666663</v>
      </c>
      <c r="K173" s="218">
        <v>2627.6833333333329</v>
      </c>
      <c r="L173" s="218">
        <v>2661.4166666666661</v>
      </c>
      <c r="M173" s="219">
        <v>2593.9499999999998</v>
      </c>
      <c r="N173" s="219">
        <v>2533.15</v>
      </c>
      <c r="O173" s="219">
        <v>5170500</v>
      </c>
      <c r="P173" s="220">
        <v>3.6276572589421754E-4</v>
      </c>
    </row>
    <row r="174" spans="1:16" ht="12.75" customHeight="1">
      <c r="A174" s="212">
        <v>164</v>
      </c>
      <c r="B174" s="224" t="s">
        <v>66</v>
      </c>
      <c r="C174" s="216" t="s">
        <v>213</v>
      </c>
      <c r="D174" s="217">
        <v>45533</v>
      </c>
      <c r="E174" s="216">
        <v>2982.1</v>
      </c>
      <c r="F174" s="216">
        <v>2978.7333333333331</v>
      </c>
      <c r="G174" s="218">
        <v>2938.0166666666664</v>
      </c>
      <c r="H174" s="218">
        <v>2893.9333333333334</v>
      </c>
      <c r="I174" s="218">
        <v>2853.2166666666667</v>
      </c>
      <c r="J174" s="218">
        <v>3022.8166666666662</v>
      </c>
      <c r="K174" s="218">
        <v>3063.5333333333324</v>
      </c>
      <c r="L174" s="218">
        <v>3107.6166666666659</v>
      </c>
      <c r="M174" s="219">
        <v>3019.45</v>
      </c>
      <c r="N174" s="219">
        <v>2934.65</v>
      </c>
      <c r="O174" s="219">
        <v>6668100</v>
      </c>
      <c r="P174" s="220">
        <v>-1.5589707250099651E-2</v>
      </c>
    </row>
    <row r="175" spans="1:16" ht="12.75" customHeight="1">
      <c r="A175" s="212">
        <v>165</v>
      </c>
      <c r="B175" s="224" t="s">
        <v>42</v>
      </c>
      <c r="C175" s="216" t="s">
        <v>214</v>
      </c>
      <c r="D175" s="217">
        <v>45533</v>
      </c>
      <c r="E175" s="216">
        <v>1733.95</v>
      </c>
      <c r="F175" s="216">
        <v>1737.3666666666668</v>
      </c>
      <c r="G175" s="218">
        <v>1726.6333333333337</v>
      </c>
      <c r="H175" s="218">
        <v>1719.3166666666668</v>
      </c>
      <c r="I175" s="218">
        <v>1708.5833333333337</v>
      </c>
      <c r="J175" s="218">
        <v>1744.6833333333336</v>
      </c>
      <c r="K175" s="218">
        <v>1755.4166666666667</v>
      </c>
      <c r="L175" s="218">
        <v>1762.7333333333336</v>
      </c>
      <c r="M175" s="219">
        <v>1748.1</v>
      </c>
      <c r="N175" s="219">
        <v>1730.05</v>
      </c>
      <c r="O175" s="219">
        <v>15663900</v>
      </c>
      <c r="P175" s="220">
        <v>-1.1201696825081195E-2</v>
      </c>
    </row>
    <row r="176" spans="1:16" ht="12.75" customHeight="1">
      <c r="A176" s="212">
        <v>166</v>
      </c>
      <c r="B176" s="224" t="s">
        <v>200</v>
      </c>
      <c r="C176" s="216" t="s">
        <v>215</v>
      </c>
      <c r="D176" s="217">
        <v>45533</v>
      </c>
      <c r="E176" s="216">
        <v>815.15</v>
      </c>
      <c r="F176" s="216">
        <v>841.86666666666667</v>
      </c>
      <c r="G176" s="218">
        <v>783.68333333333339</v>
      </c>
      <c r="H176" s="218">
        <v>752.2166666666667</v>
      </c>
      <c r="I176" s="218">
        <v>694.03333333333342</v>
      </c>
      <c r="J176" s="218">
        <v>873.33333333333337</v>
      </c>
      <c r="K176" s="218">
        <v>931.51666666666654</v>
      </c>
      <c r="L176" s="218">
        <v>962.98333333333335</v>
      </c>
      <c r="M176" s="219">
        <v>900.05</v>
      </c>
      <c r="N176" s="219">
        <v>810.4</v>
      </c>
      <c r="O176" s="219">
        <v>11004000</v>
      </c>
      <c r="P176" s="220">
        <v>0.40214067278287463</v>
      </c>
    </row>
    <row r="177" spans="1:16" ht="12.75" customHeight="1">
      <c r="A177" s="212">
        <v>167</v>
      </c>
      <c r="B177" s="224" t="s">
        <v>42</v>
      </c>
      <c r="C177" s="216" t="s">
        <v>216</v>
      </c>
      <c r="D177" s="217">
        <v>45533</v>
      </c>
      <c r="E177" s="216">
        <v>826.75</v>
      </c>
      <c r="F177" s="216">
        <v>831.31666666666661</v>
      </c>
      <c r="G177" s="218">
        <v>820.43333333333317</v>
      </c>
      <c r="H177" s="218">
        <v>814.11666666666656</v>
      </c>
      <c r="I177" s="218">
        <v>803.23333333333312</v>
      </c>
      <c r="J177" s="218">
        <v>837.63333333333321</v>
      </c>
      <c r="K177" s="218">
        <v>848.51666666666665</v>
      </c>
      <c r="L177" s="218">
        <v>854.83333333333326</v>
      </c>
      <c r="M177" s="219">
        <v>842.2</v>
      </c>
      <c r="N177" s="219">
        <v>825</v>
      </c>
      <c r="O177" s="219">
        <v>5927000</v>
      </c>
      <c r="P177" s="220">
        <v>-6.2035132141161575E-2</v>
      </c>
    </row>
    <row r="178" spans="1:16" ht="12.75" customHeight="1">
      <c r="A178" s="212">
        <v>168</v>
      </c>
      <c r="B178" s="224" t="s">
        <v>837</v>
      </c>
      <c r="C178" s="223" t="s">
        <v>217</v>
      </c>
      <c r="D178" s="217">
        <v>45533</v>
      </c>
      <c r="E178" s="216">
        <v>1050</v>
      </c>
      <c r="F178" s="216">
        <v>1047.6499999999999</v>
      </c>
      <c r="G178" s="218">
        <v>1034.6999999999998</v>
      </c>
      <c r="H178" s="218">
        <v>1019.3999999999999</v>
      </c>
      <c r="I178" s="218">
        <v>1006.4499999999998</v>
      </c>
      <c r="J178" s="218">
        <v>1062.9499999999998</v>
      </c>
      <c r="K178" s="218">
        <v>1075.9000000000001</v>
      </c>
      <c r="L178" s="218">
        <v>1091.1999999999998</v>
      </c>
      <c r="M178" s="219">
        <v>1060.5999999999999</v>
      </c>
      <c r="N178" s="219">
        <v>1032.3499999999999</v>
      </c>
      <c r="O178" s="219">
        <v>9403350</v>
      </c>
      <c r="P178" s="220">
        <v>-5.0049467496944651E-3</v>
      </c>
    </row>
    <row r="179" spans="1:16" ht="12.75" customHeight="1">
      <c r="A179" s="212">
        <v>169</v>
      </c>
      <c r="B179" s="224" t="s">
        <v>77</v>
      </c>
      <c r="C179" s="216" t="s">
        <v>218</v>
      </c>
      <c r="D179" s="217">
        <v>45533</v>
      </c>
      <c r="E179" s="216">
        <v>1889.25</v>
      </c>
      <c r="F179" s="216">
        <v>1884.2333333333333</v>
      </c>
      <c r="G179" s="218">
        <v>1864.4666666666667</v>
      </c>
      <c r="H179" s="218">
        <v>1839.6833333333334</v>
      </c>
      <c r="I179" s="218">
        <v>1819.9166666666667</v>
      </c>
      <c r="J179" s="218">
        <v>1909.0166666666667</v>
      </c>
      <c r="K179" s="218">
        <v>1928.7833333333335</v>
      </c>
      <c r="L179" s="218">
        <v>1953.5666666666666</v>
      </c>
      <c r="M179" s="219">
        <v>1904</v>
      </c>
      <c r="N179" s="219">
        <v>1859.45</v>
      </c>
      <c r="O179" s="219">
        <v>6800000</v>
      </c>
      <c r="P179" s="220">
        <v>-7.2992700729927005E-3</v>
      </c>
    </row>
    <row r="180" spans="1:16" ht="12.75" customHeight="1">
      <c r="A180" s="212">
        <v>170</v>
      </c>
      <c r="B180" s="224" t="s">
        <v>57</v>
      </c>
      <c r="C180" s="222" t="s">
        <v>219</v>
      </c>
      <c r="D180" s="217">
        <v>45533</v>
      </c>
      <c r="E180" s="216">
        <v>1172.55</v>
      </c>
      <c r="F180" s="216">
        <v>1176.1833333333334</v>
      </c>
      <c r="G180" s="218">
        <v>1166.3666666666668</v>
      </c>
      <c r="H180" s="218">
        <v>1160.1833333333334</v>
      </c>
      <c r="I180" s="218">
        <v>1150.3666666666668</v>
      </c>
      <c r="J180" s="218">
        <v>1182.3666666666668</v>
      </c>
      <c r="K180" s="218">
        <v>1192.1833333333334</v>
      </c>
      <c r="L180" s="218">
        <v>1198.3666666666668</v>
      </c>
      <c r="M180" s="219">
        <v>1186</v>
      </c>
      <c r="N180" s="219">
        <v>1170</v>
      </c>
      <c r="O180" s="219">
        <v>11663568</v>
      </c>
      <c r="P180" s="220">
        <v>9.2329545454545459E-3</v>
      </c>
    </row>
    <row r="181" spans="1:16" ht="12.75" customHeight="1">
      <c r="A181" s="212">
        <v>171</v>
      </c>
      <c r="B181" s="224" t="s">
        <v>54</v>
      </c>
      <c r="C181" s="216" t="s">
        <v>220</v>
      </c>
      <c r="D181" s="217">
        <v>45533</v>
      </c>
      <c r="E181" s="216">
        <v>1068.5999999999999</v>
      </c>
      <c r="F181" s="216">
        <v>1064.7166666666665</v>
      </c>
      <c r="G181" s="218">
        <v>1055.083333333333</v>
      </c>
      <c r="H181" s="218">
        <v>1041.5666666666666</v>
      </c>
      <c r="I181" s="218">
        <v>1031.9333333333332</v>
      </c>
      <c r="J181" s="218">
        <v>1078.2333333333329</v>
      </c>
      <c r="K181" s="218">
        <v>1087.8666666666666</v>
      </c>
      <c r="L181" s="218">
        <v>1101.3833333333328</v>
      </c>
      <c r="M181" s="219">
        <v>1074.3499999999999</v>
      </c>
      <c r="N181" s="219">
        <v>1051.2</v>
      </c>
      <c r="O181" s="219">
        <v>66860750</v>
      </c>
      <c r="P181" s="220">
        <v>2.8895227293886636E-2</v>
      </c>
    </row>
    <row r="182" spans="1:16" ht="12.75" customHeight="1">
      <c r="A182" s="212">
        <v>172</v>
      </c>
      <c r="B182" s="224" t="s">
        <v>185</v>
      </c>
      <c r="C182" s="216" t="s">
        <v>221</v>
      </c>
      <c r="D182" s="217">
        <v>45533</v>
      </c>
      <c r="E182" s="216">
        <v>419.65</v>
      </c>
      <c r="F182" s="216">
        <v>418.4666666666667</v>
      </c>
      <c r="G182" s="218">
        <v>412.88333333333338</v>
      </c>
      <c r="H182" s="218">
        <v>406.11666666666667</v>
      </c>
      <c r="I182" s="218">
        <v>400.53333333333336</v>
      </c>
      <c r="J182" s="218">
        <v>425.23333333333341</v>
      </c>
      <c r="K182" s="218">
        <v>430.81666666666666</v>
      </c>
      <c r="L182" s="218">
        <v>437.58333333333343</v>
      </c>
      <c r="M182" s="219">
        <v>424.05</v>
      </c>
      <c r="N182" s="219">
        <v>411.7</v>
      </c>
      <c r="O182" s="219">
        <v>99382950</v>
      </c>
      <c r="P182" s="220">
        <v>9.9046573839083607E-3</v>
      </c>
    </row>
    <row r="183" spans="1:16" ht="12.75" customHeight="1">
      <c r="A183" s="212">
        <v>173</v>
      </c>
      <c r="B183" s="224" t="s">
        <v>129</v>
      </c>
      <c r="C183" s="216" t="s">
        <v>222</v>
      </c>
      <c r="D183" s="217">
        <v>45533</v>
      </c>
      <c r="E183" s="216">
        <v>152.63</v>
      </c>
      <c r="F183" s="216">
        <v>152.38</v>
      </c>
      <c r="G183" s="218">
        <v>150.66</v>
      </c>
      <c r="H183" s="218">
        <v>148.69</v>
      </c>
      <c r="I183" s="218">
        <v>146.97</v>
      </c>
      <c r="J183" s="218">
        <v>154.35</v>
      </c>
      <c r="K183" s="218">
        <v>156.07000000000002</v>
      </c>
      <c r="L183" s="218">
        <v>158.04</v>
      </c>
      <c r="M183" s="219">
        <v>154.1</v>
      </c>
      <c r="N183" s="219">
        <v>150.41</v>
      </c>
      <c r="O183" s="219">
        <v>288882000</v>
      </c>
      <c r="P183" s="220">
        <v>-6.4691862444671436E-3</v>
      </c>
    </row>
    <row r="184" spans="1:16" ht="12.75" customHeight="1">
      <c r="A184" s="212">
        <v>174</v>
      </c>
      <c r="B184" s="224" t="s">
        <v>85</v>
      </c>
      <c r="C184" s="216" t="s">
        <v>223</v>
      </c>
      <c r="D184" s="217">
        <v>45533</v>
      </c>
      <c r="E184" s="216">
        <v>4204.75</v>
      </c>
      <c r="F184" s="216">
        <v>4218.1333333333332</v>
      </c>
      <c r="G184" s="218">
        <v>4182.4666666666662</v>
      </c>
      <c r="H184" s="218">
        <v>4160.1833333333334</v>
      </c>
      <c r="I184" s="218">
        <v>4124.5166666666664</v>
      </c>
      <c r="J184" s="218">
        <v>4240.4166666666661</v>
      </c>
      <c r="K184" s="218">
        <v>4276.0833333333339</v>
      </c>
      <c r="L184" s="218">
        <v>4298.3666666666659</v>
      </c>
      <c r="M184" s="219">
        <v>4253.8</v>
      </c>
      <c r="N184" s="219">
        <v>4195.8500000000004</v>
      </c>
      <c r="O184" s="219">
        <v>13645625</v>
      </c>
      <c r="P184" s="220">
        <v>-1.3575645803716653E-3</v>
      </c>
    </row>
    <row r="185" spans="1:16" ht="12.75" customHeight="1">
      <c r="A185" s="212">
        <v>175</v>
      </c>
      <c r="B185" s="224" t="s">
        <v>85</v>
      </c>
      <c r="C185" s="216" t="s">
        <v>224</v>
      </c>
      <c r="D185" s="217">
        <v>45533</v>
      </c>
      <c r="E185" s="216">
        <v>1514.25</v>
      </c>
      <c r="F185" s="216">
        <v>1512.0333333333335</v>
      </c>
      <c r="G185" s="218">
        <v>1496.2166666666672</v>
      </c>
      <c r="H185" s="218">
        <v>1478.1833333333336</v>
      </c>
      <c r="I185" s="218">
        <v>1462.3666666666672</v>
      </c>
      <c r="J185" s="218">
        <v>1530.0666666666671</v>
      </c>
      <c r="K185" s="218">
        <v>1545.8833333333332</v>
      </c>
      <c r="L185" s="218">
        <v>1563.916666666667</v>
      </c>
      <c r="M185" s="219">
        <v>1527.85</v>
      </c>
      <c r="N185" s="219">
        <v>1494</v>
      </c>
      <c r="O185" s="219">
        <v>12931200</v>
      </c>
      <c r="P185" s="220">
        <v>-2.7700081205449787E-2</v>
      </c>
    </row>
    <row r="186" spans="1:16" ht="12.75" customHeight="1">
      <c r="A186" s="212">
        <v>176</v>
      </c>
      <c r="B186" s="224" t="s">
        <v>57</v>
      </c>
      <c r="C186" s="216" t="s">
        <v>225</v>
      </c>
      <c r="D186" s="217">
        <v>45533</v>
      </c>
      <c r="E186" s="216">
        <v>3325.5</v>
      </c>
      <c r="F186" s="216">
        <v>3326.8166666666671</v>
      </c>
      <c r="G186" s="218">
        <v>3303.733333333334</v>
      </c>
      <c r="H186" s="218">
        <v>3281.9666666666672</v>
      </c>
      <c r="I186" s="218">
        <v>3258.8833333333341</v>
      </c>
      <c r="J186" s="218">
        <v>3348.5833333333339</v>
      </c>
      <c r="K186" s="218">
        <v>3371.666666666667</v>
      </c>
      <c r="L186" s="218">
        <v>3393.4333333333338</v>
      </c>
      <c r="M186" s="219">
        <v>3349.9</v>
      </c>
      <c r="N186" s="219">
        <v>3305.05</v>
      </c>
      <c r="O186" s="219">
        <v>9912525</v>
      </c>
      <c r="P186" s="220">
        <v>-1.3944015040735325E-2</v>
      </c>
    </row>
    <row r="187" spans="1:16" ht="12.75" customHeight="1">
      <c r="A187" s="212">
        <v>177</v>
      </c>
      <c r="B187" s="224" t="s">
        <v>42</v>
      </c>
      <c r="C187" s="216" t="s">
        <v>226</v>
      </c>
      <c r="D187" s="217">
        <v>45533</v>
      </c>
      <c r="E187" s="216">
        <v>3336.55</v>
      </c>
      <c r="F187" s="216">
        <v>3329.35</v>
      </c>
      <c r="G187" s="218">
        <v>3309.7</v>
      </c>
      <c r="H187" s="218">
        <v>3282.85</v>
      </c>
      <c r="I187" s="218">
        <v>3263.2</v>
      </c>
      <c r="J187" s="218">
        <v>3356.2</v>
      </c>
      <c r="K187" s="218">
        <v>3375.8500000000004</v>
      </c>
      <c r="L187" s="218">
        <v>3402.7</v>
      </c>
      <c r="M187" s="219">
        <v>3349</v>
      </c>
      <c r="N187" s="219">
        <v>3302.5</v>
      </c>
      <c r="O187" s="219">
        <v>1918500</v>
      </c>
      <c r="P187" s="220">
        <v>1.7232237539766701E-2</v>
      </c>
    </row>
    <row r="188" spans="1:16" ht="12.75" customHeight="1">
      <c r="A188" s="212">
        <v>178</v>
      </c>
      <c r="B188" s="224" t="s">
        <v>45</v>
      </c>
      <c r="C188" s="216" t="s">
        <v>227</v>
      </c>
      <c r="D188" s="217">
        <v>45533</v>
      </c>
      <c r="E188" s="216">
        <v>6389.9</v>
      </c>
      <c r="F188" s="216">
        <v>6373.6833333333334</v>
      </c>
      <c r="G188" s="218">
        <v>6303.4666666666672</v>
      </c>
      <c r="H188" s="218">
        <v>6217.0333333333338</v>
      </c>
      <c r="I188" s="218">
        <v>6146.8166666666675</v>
      </c>
      <c r="J188" s="218">
        <v>6460.1166666666668</v>
      </c>
      <c r="K188" s="218">
        <v>6530.3333333333321</v>
      </c>
      <c r="L188" s="218">
        <v>6616.7666666666664</v>
      </c>
      <c r="M188" s="219">
        <v>6443.9</v>
      </c>
      <c r="N188" s="219">
        <v>6287.25</v>
      </c>
      <c r="O188" s="219">
        <v>3430600</v>
      </c>
      <c r="P188" s="220">
        <v>-4.0820891349326177E-2</v>
      </c>
    </row>
    <row r="189" spans="1:16" ht="12.75" customHeight="1">
      <c r="A189" s="212">
        <v>179</v>
      </c>
      <c r="B189" s="224" t="s">
        <v>54</v>
      </c>
      <c r="C189" s="216" t="s">
        <v>228</v>
      </c>
      <c r="D189" s="217">
        <v>45533</v>
      </c>
      <c r="E189" s="216">
        <v>2579.9499999999998</v>
      </c>
      <c r="F189" s="216">
        <v>2571.0166666666664</v>
      </c>
      <c r="G189" s="218">
        <v>2555.0333333333328</v>
      </c>
      <c r="H189" s="218">
        <v>2530.1166666666663</v>
      </c>
      <c r="I189" s="218">
        <v>2514.1333333333328</v>
      </c>
      <c r="J189" s="218">
        <v>2595.9333333333329</v>
      </c>
      <c r="K189" s="218">
        <v>2611.9166666666665</v>
      </c>
      <c r="L189" s="218">
        <v>2636.833333333333</v>
      </c>
      <c r="M189" s="219">
        <v>2587</v>
      </c>
      <c r="N189" s="219">
        <v>2546.1</v>
      </c>
      <c r="O189" s="219">
        <v>5316500</v>
      </c>
      <c r="P189" s="220">
        <v>-4.4566784637567174E-3</v>
      </c>
    </row>
    <row r="190" spans="1:16" ht="12.75" customHeight="1">
      <c r="A190" s="212">
        <v>180</v>
      </c>
      <c r="B190" s="224" t="s">
        <v>57</v>
      </c>
      <c r="C190" s="216" t="s">
        <v>229</v>
      </c>
      <c r="D190" s="217">
        <v>45533</v>
      </c>
      <c r="E190" s="216">
        <v>1928.35</v>
      </c>
      <c r="F190" s="216">
        <v>1928.5666666666666</v>
      </c>
      <c r="G190" s="218">
        <v>1907.7833333333333</v>
      </c>
      <c r="H190" s="218">
        <v>1887.2166666666667</v>
      </c>
      <c r="I190" s="218">
        <v>1866.4333333333334</v>
      </c>
      <c r="J190" s="218">
        <v>1949.1333333333332</v>
      </c>
      <c r="K190" s="218">
        <v>1969.9166666666665</v>
      </c>
      <c r="L190" s="218">
        <v>1990.4833333333331</v>
      </c>
      <c r="M190" s="219">
        <v>1949.35</v>
      </c>
      <c r="N190" s="219">
        <v>1908</v>
      </c>
      <c r="O190" s="219">
        <v>2406000</v>
      </c>
      <c r="P190" s="220">
        <v>6.1893609902977584E-3</v>
      </c>
    </row>
    <row r="191" spans="1:16" ht="12.75" customHeight="1">
      <c r="A191" s="212">
        <v>181</v>
      </c>
      <c r="B191" s="224" t="s">
        <v>47</v>
      </c>
      <c r="C191" s="216" t="s">
        <v>230</v>
      </c>
      <c r="D191" s="217">
        <v>45533</v>
      </c>
      <c r="E191" s="216">
        <v>11319.65</v>
      </c>
      <c r="F191" s="216">
        <v>11310.933333333334</v>
      </c>
      <c r="G191" s="218">
        <v>11212.366666666669</v>
      </c>
      <c r="H191" s="218">
        <v>11105.083333333334</v>
      </c>
      <c r="I191" s="218">
        <v>11006.516666666668</v>
      </c>
      <c r="J191" s="218">
        <v>11418.216666666669</v>
      </c>
      <c r="K191" s="218">
        <v>11516.783333333335</v>
      </c>
      <c r="L191" s="218">
        <v>11624.066666666669</v>
      </c>
      <c r="M191" s="219">
        <v>11409.5</v>
      </c>
      <c r="N191" s="219">
        <v>11203.65</v>
      </c>
      <c r="O191" s="219">
        <v>2224700</v>
      </c>
      <c r="P191" s="220">
        <v>-1.1420191965872734E-2</v>
      </c>
    </row>
    <row r="192" spans="1:16" ht="12.75" customHeight="1">
      <c r="A192" s="212">
        <v>182</v>
      </c>
      <c r="B192" s="224" t="s">
        <v>837</v>
      </c>
      <c r="C192" s="216" t="s">
        <v>231</v>
      </c>
      <c r="D192" s="217">
        <v>45533</v>
      </c>
      <c r="E192" s="216">
        <v>566.54999999999995</v>
      </c>
      <c r="F192" s="216">
        <v>561.91666666666663</v>
      </c>
      <c r="G192" s="218">
        <v>552.63333333333321</v>
      </c>
      <c r="H192" s="218">
        <v>538.71666666666658</v>
      </c>
      <c r="I192" s="218">
        <v>529.43333333333317</v>
      </c>
      <c r="J192" s="218">
        <v>575.83333333333326</v>
      </c>
      <c r="K192" s="218">
        <v>585.11666666666679</v>
      </c>
      <c r="L192" s="218">
        <v>599.0333333333333</v>
      </c>
      <c r="M192" s="219">
        <v>571.20000000000005</v>
      </c>
      <c r="N192" s="219">
        <v>548</v>
      </c>
      <c r="O192" s="219">
        <v>36208900</v>
      </c>
      <c r="P192" s="220">
        <v>-5.8890713112998783E-3</v>
      </c>
    </row>
    <row r="193" spans="1:16" ht="12.75" customHeight="1">
      <c r="A193" s="212">
        <v>183</v>
      </c>
      <c r="B193" s="224" t="s">
        <v>129</v>
      </c>
      <c r="C193" s="216" t="s">
        <v>232</v>
      </c>
      <c r="D193" s="217">
        <v>45533</v>
      </c>
      <c r="E193" s="216">
        <v>433.65</v>
      </c>
      <c r="F193" s="216">
        <v>432.73333333333335</v>
      </c>
      <c r="G193" s="218">
        <v>427.4666666666667</v>
      </c>
      <c r="H193" s="218">
        <v>421.28333333333336</v>
      </c>
      <c r="I193" s="218">
        <v>416.01666666666671</v>
      </c>
      <c r="J193" s="218">
        <v>438.91666666666669</v>
      </c>
      <c r="K193" s="218">
        <v>444.18333333333334</v>
      </c>
      <c r="L193" s="218">
        <v>450.36666666666667</v>
      </c>
      <c r="M193" s="219">
        <v>438</v>
      </c>
      <c r="N193" s="219">
        <v>426.55</v>
      </c>
      <c r="O193" s="219">
        <v>159413000</v>
      </c>
      <c r="P193" s="220">
        <v>8.145454545454546E-3</v>
      </c>
    </row>
    <row r="194" spans="1:16" ht="12.75" customHeight="1">
      <c r="A194" s="212">
        <v>184</v>
      </c>
      <c r="B194" s="224" t="s">
        <v>40</v>
      </c>
      <c r="C194" s="216" t="s">
        <v>233</v>
      </c>
      <c r="D194" s="217">
        <v>45533</v>
      </c>
      <c r="E194" s="216">
        <v>1588.4</v>
      </c>
      <c r="F194" s="216">
        <v>1549.3666666666668</v>
      </c>
      <c r="G194" s="218">
        <v>1500.7833333333335</v>
      </c>
      <c r="H194" s="218">
        <v>1413.1666666666667</v>
      </c>
      <c r="I194" s="218">
        <v>1364.5833333333335</v>
      </c>
      <c r="J194" s="218">
        <v>1636.9833333333336</v>
      </c>
      <c r="K194" s="218">
        <v>1685.5666666666666</v>
      </c>
      <c r="L194" s="218">
        <v>1773.1833333333336</v>
      </c>
      <c r="M194" s="219">
        <v>1597.95</v>
      </c>
      <c r="N194" s="219">
        <v>1461.75</v>
      </c>
      <c r="O194" s="219">
        <v>10869000</v>
      </c>
      <c r="P194" s="220">
        <v>0.203574513321374</v>
      </c>
    </row>
    <row r="195" spans="1:16" ht="12.75" customHeight="1">
      <c r="A195" s="212">
        <v>185</v>
      </c>
      <c r="B195" s="224" t="s">
        <v>85</v>
      </c>
      <c r="C195" s="216" t="s">
        <v>234</v>
      </c>
      <c r="D195" s="217">
        <v>45533</v>
      </c>
      <c r="E195" s="216">
        <v>490.95</v>
      </c>
      <c r="F195" s="216">
        <v>492.15000000000003</v>
      </c>
      <c r="G195" s="218">
        <v>488.30000000000007</v>
      </c>
      <c r="H195" s="218">
        <v>485.65000000000003</v>
      </c>
      <c r="I195" s="218">
        <v>481.80000000000007</v>
      </c>
      <c r="J195" s="218">
        <v>494.80000000000007</v>
      </c>
      <c r="K195" s="218">
        <v>498.65000000000009</v>
      </c>
      <c r="L195" s="218">
        <v>501.30000000000007</v>
      </c>
      <c r="M195" s="219">
        <v>496</v>
      </c>
      <c r="N195" s="219">
        <v>489.5</v>
      </c>
      <c r="O195" s="219">
        <v>55402500</v>
      </c>
      <c r="P195" s="220">
        <v>2.04166206210631E-2</v>
      </c>
    </row>
    <row r="196" spans="1:16" ht="12.75" customHeight="1">
      <c r="A196" s="212">
        <v>186</v>
      </c>
      <c r="B196" s="224" t="s">
        <v>42</v>
      </c>
      <c r="C196" s="216" t="s">
        <v>236</v>
      </c>
      <c r="D196" s="217">
        <v>45533</v>
      </c>
      <c r="E196" s="216">
        <v>1255.6500000000001</v>
      </c>
      <c r="F196" s="216">
        <v>1262.6333333333334</v>
      </c>
      <c r="G196" s="218">
        <v>1227.416666666667</v>
      </c>
      <c r="H196" s="218">
        <v>1199.1833333333336</v>
      </c>
      <c r="I196" s="218">
        <v>1163.9666666666672</v>
      </c>
      <c r="J196" s="218">
        <v>1290.8666666666668</v>
      </c>
      <c r="K196" s="218">
        <v>1326.0833333333335</v>
      </c>
      <c r="L196" s="218">
        <v>1354.3166666666666</v>
      </c>
      <c r="M196" s="219">
        <v>1297.8499999999999</v>
      </c>
      <c r="N196" s="219">
        <v>1234.4000000000001</v>
      </c>
      <c r="O196" s="219">
        <v>20025000</v>
      </c>
      <c r="P196" s="220">
        <v>4.2105756170671166E-2</v>
      </c>
    </row>
    <row r="197" spans="1:16" ht="12.75" customHeight="1">
      <c r="A197" s="212"/>
      <c r="B197" s="224"/>
      <c r="C197" s="216"/>
      <c r="D197" s="217"/>
      <c r="E197" s="216"/>
      <c r="F197" s="216"/>
      <c r="G197" s="218"/>
      <c r="H197" s="218"/>
      <c r="I197" s="218"/>
      <c r="J197" s="218"/>
      <c r="K197" s="218"/>
      <c r="L197" s="218"/>
      <c r="M197" s="219"/>
      <c r="N197" s="219"/>
      <c r="O197" s="219"/>
      <c r="P197" s="220"/>
    </row>
    <row r="198" spans="1:16" ht="12.75" customHeight="1">
      <c r="A198" s="212"/>
      <c r="B198" s="43"/>
      <c r="C198" s="206"/>
      <c r="D198" s="207"/>
      <c r="E198" s="208"/>
      <c r="F198" s="208"/>
      <c r="G198" s="209"/>
      <c r="H198" s="209"/>
      <c r="I198" s="209"/>
      <c r="J198" s="209"/>
      <c r="K198" s="209"/>
      <c r="L198" s="209"/>
      <c r="M198" s="206"/>
      <c r="N198" s="206"/>
      <c r="O198" s="210"/>
      <c r="P198" s="211"/>
    </row>
    <row r="199" spans="1:16" ht="12.75" customHeight="1">
      <c r="A199" s="206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6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6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6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6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6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6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6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6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6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4" t="s">
        <v>16</v>
      </c>
      <c r="B8" s="326"/>
      <c r="C8" s="329" t="s">
        <v>20</v>
      </c>
      <c r="D8" s="329" t="s">
        <v>21</v>
      </c>
      <c r="E8" s="321" t="s">
        <v>22</v>
      </c>
      <c r="F8" s="322"/>
      <c r="G8" s="323"/>
      <c r="H8" s="321" t="s">
        <v>23</v>
      </c>
      <c r="I8" s="322"/>
      <c r="J8" s="323"/>
      <c r="K8" s="26"/>
      <c r="L8" s="48"/>
      <c r="M8" s="48"/>
      <c r="N8" s="1"/>
      <c r="O8" s="1"/>
    </row>
    <row r="9" spans="1:15" ht="36" customHeight="1">
      <c r="A9" s="325"/>
      <c r="B9" s="328"/>
      <c r="C9" s="328"/>
      <c r="D9" s="32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24347</v>
      </c>
      <c r="D10" s="34">
        <v>24343.966666666664</v>
      </c>
      <c r="E10" s="34">
        <v>24215.133333333328</v>
      </c>
      <c r="F10" s="34">
        <v>24083.266666666663</v>
      </c>
      <c r="G10" s="34">
        <v>23954.433333333327</v>
      </c>
      <c r="H10" s="34">
        <v>24475.833333333328</v>
      </c>
      <c r="I10" s="34">
        <v>24604.666666666664</v>
      </c>
      <c r="J10" s="34">
        <v>24736.533333333329</v>
      </c>
      <c r="K10" s="34">
        <v>24472.799999999999</v>
      </c>
      <c r="L10" s="34">
        <v>24212.1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50577.95</v>
      </c>
      <c r="D11" s="34">
        <v>50519.299999999996</v>
      </c>
      <c r="E11" s="34">
        <v>50207.899999999994</v>
      </c>
      <c r="F11" s="34">
        <v>49837.85</v>
      </c>
      <c r="G11" s="34">
        <v>49526.45</v>
      </c>
      <c r="H11" s="34">
        <v>50889.349999999991</v>
      </c>
      <c r="I11" s="34">
        <v>51200.75</v>
      </c>
      <c r="J11" s="34">
        <v>51570.799999999988</v>
      </c>
      <c r="K11" s="34">
        <v>50830.7</v>
      </c>
      <c r="L11" s="34">
        <v>50149.25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7397.75</v>
      </c>
      <c r="D12" s="36">
        <v>7389.916666666667</v>
      </c>
      <c r="E12" s="36">
        <v>7336.1333333333341</v>
      </c>
      <c r="F12" s="36">
        <v>7274.5166666666673</v>
      </c>
      <c r="G12" s="36">
        <v>7220.7333333333345</v>
      </c>
      <c r="H12" s="36">
        <v>7451.5333333333338</v>
      </c>
      <c r="I12" s="36">
        <v>7505.3166666666666</v>
      </c>
      <c r="J12" s="36">
        <v>7566.9333333333334</v>
      </c>
      <c r="K12" s="36">
        <v>7443.7</v>
      </c>
      <c r="L12" s="36">
        <v>7328.3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9119.85</v>
      </c>
      <c r="D13" s="36">
        <v>9120.5</v>
      </c>
      <c r="E13" s="36">
        <v>9076.15</v>
      </c>
      <c r="F13" s="36">
        <v>9032.4499999999989</v>
      </c>
      <c r="G13" s="36">
        <v>8988.0999999999985</v>
      </c>
      <c r="H13" s="36">
        <v>9164.2000000000007</v>
      </c>
      <c r="I13" s="36">
        <v>9208.5499999999993</v>
      </c>
      <c r="J13" s="36">
        <v>9252.2500000000018</v>
      </c>
      <c r="K13" s="36">
        <v>9164.85</v>
      </c>
      <c r="L13" s="36">
        <v>9076.7999999999993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39109.5</v>
      </c>
      <c r="D14" s="36">
        <v>39062.133333333331</v>
      </c>
      <c r="E14" s="36">
        <v>38795.21666666666</v>
      </c>
      <c r="F14" s="36">
        <v>38480.933333333327</v>
      </c>
      <c r="G14" s="36">
        <v>38214.016666666656</v>
      </c>
      <c r="H14" s="36">
        <v>39376.416666666664</v>
      </c>
      <c r="I14" s="36">
        <v>39643.333333333336</v>
      </c>
      <c r="J14" s="36">
        <v>39957.616666666669</v>
      </c>
      <c r="K14" s="36">
        <v>39329.050000000003</v>
      </c>
      <c r="L14" s="36">
        <v>38747.85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11270.05</v>
      </c>
      <c r="D15" s="36">
        <v>11253.133333333333</v>
      </c>
      <c r="E15" s="36">
        <v>11168.016666666666</v>
      </c>
      <c r="F15" s="36">
        <v>11065.983333333334</v>
      </c>
      <c r="G15" s="36">
        <v>10980.866666666667</v>
      </c>
      <c r="H15" s="36">
        <v>11355.166666666666</v>
      </c>
      <c r="I15" s="36">
        <v>11440.283333333331</v>
      </c>
      <c r="J15" s="36">
        <v>11542.316666666666</v>
      </c>
      <c r="K15" s="36">
        <v>11338.25</v>
      </c>
      <c r="L15" s="36">
        <v>11151.1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16196.75</v>
      </c>
      <c r="D16" s="36">
        <v>16147.116666666667</v>
      </c>
      <c r="E16" s="36">
        <v>16063.533333333333</v>
      </c>
      <c r="F16" s="36">
        <v>15930.316666666666</v>
      </c>
      <c r="G16" s="36">
        <v>15846.733333333332</v>
      </c>
      <c r="H16" s="36">
        <v>16280.333333333334</v>
      </c>
      <c r="I16" s="36">
        <v>16363.916666666666</v>
      </c>
      <c r="J16" s="36">
        <v>16497.133333333335</v>
      </c>
      <c r="K16" s="36">
        <v>16230.7</v>
      </c>
      <c r="L16" s="36">
        <v>16013.9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7674.7</v>
      </c>
      <c r="D17" s="36">
        <v>7765.166666666667</v>
      </c>
      <c r="E17" s="36">
        <v>7540.3833333333341</v>
      </c>
      <c r="F17" s="36">
        <v>7406.0666666666675</v>
      </c>
      <c r="G17" s="36">
        <v>7181.2833333333347</v>
      </c>
      <c r="H17" s="36">
        <v>7899.4833333333336</v>
      </c>
      <c r="I17" s="36">
        <v>8124.2666666666664</v>
      </c>
      <c r="J17" s="36">
        <v>8258.5833333333321</v>
      </c>
      <c r="K17" s="31">
        <v>7989.95</v>
      </c>
      <c r="L17" s="31">
        <v>7630.85</v>
      </c>
      <c r="M17" s="31">
        <v>4.9923299999999999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2313.6</v>
      </c>
      <c r="D18" s="36">
        <v>2315.5</v>
      </c>
      <c r="E18" s="36">
        <v>2291</v>
      </c>
      <c r="F18" s="36">
        <v>2268.4</v>
      </c>
      <c r="G18" s="36">
        <v>2243.9</v>
      </c>
      <c r="H18" s="36">
        <v>2338.1</v>
      </c>
      <c r="I18" s="36">
        <v>2362.6</v>
      </c>
      <c r="J18" s="36">
        <v>2385.1999999999998</v>
      </c>
      <c r="K18" s="31">
        <v>2340</v>
      </c>
      <c r="L18" s="31">
        <v>2292.9</v>
      </c>
      <c r="M18" s="31">
        <v>6.0527100000000003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1432.9</v>
      </c>
      <c r="D19" s="36">
        <v>1431.8</v>
      </c>
      <c r="E19" s="36">
        <v>1416.1</v>
      </c>
      <c r="F19" s="36">
        <v>1399.3</v>
      </c>
      <c r="G19" s="36">
        <v>1383.6</v>
      </c>
      <c r="H19" s="36">
        <v>1448.6</v>
      </c>
      <c r="I19" s="36">
        <v>1464.3000000000002</v>
      </c>
      <c r="J19" s="36">
        <v>1481.1</v>
      </c>
      <c r="K19" s="31">
        <v>1447.5</v>
      </c>
      <c r="L19" s="31">
        <v>1415</v>
      </c>
      <c r="M19" s="31">
        <v>2.3997299999999999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609.75</v>
      </c>
      <c r="D20" s="36">
        <v>612.1</v>
      </c>
      <c r="E20" s="36">
        <v>602.80000000000007</v>
      </c>
      <c r="F20" s="36">
        <v>595.85</v>
      </c>
      <c r="G20" s="36">
        <v>586.55000000000007</v>
      </c>
      <c r="H20" s="36">
        <v>619.05000000000007</v>
      </c>
      <c r="I20" s="36">
        <v>628.35</v>
      </c>
      <c r="J20" s="36">
        <v>635.30000000000007</v>
      </c>
      <c r="K20" s="31">
        <v>621.4</v>
      </c>
      <c r="L20" s="31">
        <v>605.15</v>
      </c>
      <c r="M20" s="31">
        <v>57.075040000000001</v>
      </c>
      <c r="N20" s="1"/>
      <c r="O20" s="1"/>
    </row>
    <row r="21" spans="1:15" ht="12.75" customHeight="1">
      <c r="A21" s="51">
        <v>12</v>
      </c>
      <c r="B21" s="53" t="s">
        <v>822</v>
      </c>
      <c r="C21" s="31">
        <v>1063</v>
      </c>
      <c r="D21" s="36">
        <v>1060.6666666666667</v>
      </c>
      <c r="E21" s="36">
        <v>1038.3833333333334</v>
      </c>
      <c r="F21" s="36">
        <v>1013.7666666666667</v>
      </c>
      <c r="G21" s="36">
        <v>991.48333333333335</v>
      </c>
      <c r="H21" s="36">
        <v>1085.2833333333335</v>
      </c>
      <c r="I21" s="36">
        <v>1107.5666666666668</v>
      </c>
      <c r="J21" s="36">
        <v>1132.1833333333336</v>
      </c>
      <c r="K21" s="31">
        <v>1082.95</v>
      </c>
      <c r="L21" s="31">
        <v>1036.05</v>
      </c>
      <c r="M21" s="31">
        <v>63.686190000000003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3151.75</v>
      </c>
      <c r="D22" s="36">
        <v>3111.8666666666668</v>
      </c>
      <c r="E22" s="36">
        <v>3053.8833333333337</v>
      </c>
      <c r="F22" s="36">
        <v>2956.0166666666669</v>
      </c>
      <c r="G22" s="36">
        <v>2898.0333333333338</v>
      </c>
      <c r="H22" s="36">
        <v>3209.7333333333336</v>
      </c>
      <c r="I22" s="36">
        <v>3267.7166666666672</v>
      </c>
      <c r="J22" s="36">
        <v>3365.5833333333335</v>
      </c>
      <c r="K22" s="31">
        <v>3169.85</v>
      </c>
      <c r="L22" s="31">
        <v>3014</v>
      </c>
      <c r="M22" s="31">
        <v>103.07245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1798.3</v>
      </c>
      <c r="D23" s="36">
        <v>1760.6000000000001</v>
      </c>
      <c r="E23" s="36">
        <v>1705.2000000000003</v>
      </c>
      <c r="F23" s="36">
        <v>1612.1000000000001</v>
      </c>
      <c r="G23" s="36">
        <v>1556.7000000000003</v>
      </c>
      <c r="H23" s="36">
        <v>1853.7000000000003</v>
      </c>
      <c r="I23" s="36">
        <v>1909.1000000000004</v>
      </c>
      <c r="J23" s="36">
        <v>2002.2000000000003</v>
      </c>
      <c r="K23" s="31">
        <v>1816</v>
      </c>
      <c r="L23" s="31">
        <v>1667.5</v>
      </c>
      <c r="M23" s="31">
        <v>40.29054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1501.4</v>
      </c>
      <c r="D24" s="36">
        <v>1494.3333333333333</v>
      </c>
      <c r="E24" s="36">
        <v>1464.4166666666665</v>
      </c>
      <c r="F24" s="36">
        <v>1427.4333333333332</v>
      </c>
      <c r="G24" s="36">
        <v>1397.5166666666664</v>
      </c>
      <c r="H24" s="36">
        <v>1531.3166666666666</v>
      </c>
      <c r="I24" s="36">
        <v>1561.2333333333331</v>
      </c>
      <c r="J24" s="36">
        <v>1598.2166666666667</v>
      </c>
      <c r="K24" s="31">
        <v>1524.25</v>
      </c>
      <c r="L24" s="31">
        <v>1457.35</v>
      </c>
      <c r="M24" s="31">
        <v>92.305120000000002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691.5</v>
      </c>
      <c r="D25" s="36">
        <v>668.81666666666672</v>
      </c>
      <c r="E25" s="36">
        <v>642.68333333333339</v>
      </c>
      <c r="F25" s="36">
        <v>593.86666666666667</v>
      </c>
      <c r="G25" s="36">
        <v>567.73333333333335</v>
      </c>
      <c r="H25" s="36">
        <v>717.63333333333344</v>
      </c>
      <c r="I25" s="36">
        <v>743.76666666666688</v>
      </c>
      <c r="J25" s="36">
        <v>792.58333333333348</v>
      </c>
      <c r="K25" s="31">
        <v>694.95</v>
      </c>
      <c r="L25" s="31">
        <v>620</v>
      </c>
      <c r="M25" s="31">
        <v>280.39604000000003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834.25</v>
      </c>
      <c r="D26" s="36">
        <v>810.33333333333337</v>
      </c>
      <c r="E26" s="36">
        <v>776.26666666666677</v>
      </c>
      <c r="F26" s="36">
        <v>718.28333333333342</v>
      </c>
      <c r="G26" s="36">
        <v>684.21666666666681</v>
      </c>
      <c r="H26" s="36">
        <v>868.31666666666672</v>
      </c>
      <c r="I26" s="36">
        <v>902.38333333333333</v>
      </c>
      <c r="J26" s="36">
        <v>960.36666666666667</v>
      </c>
      <c r="K26" s="31">
        <v>844.4</v>
      </c>
      <c r="L26" s="31">
        <v>752.35</v>
      </c>
      <c r="M26" s="31">
        <v>55.250830000000001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369.1</v>
      </c>
      <c r="D27" s="36">
        <v>369.31666666666666</v>
      </c>
      <c r="E27" s="36">
        <v>359.7833333333333</v>
      </c>
      <c r="F27" s="36">
        <v>350.46666666666664</v>
      </c>
      <c r="G27" s="36">
        <v>340.93333333333328</v>
      </c>
      <c r="H27" s="36">
        <v>378.63333333333333</v>
      </c>
      <c r="I27" s="36">
        <v>388.16666666666674</v>
      </c>
      <c r="J27" s="36">
        <v>397.48333333333335</v>
      </c>
      <c r="K27" s="31">
        <v>378.85</v>
      </c>
      <c r="L27" s="31">
        <v>360</v>
      </c>
      <c r="M27" s="31">
        <v>129.93593999999999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212.59</v>
      </c>
      <c r="D28" s="36">
        <v>211.77333333333331</v>
      </c>
      <c r="E28" s="36">
        <v>209.22666666666663</v>
      </c>
      <c r="F28" s="36">
        <v>205.86333333333332</v>
      </c>
      <c r="G28" s="36">
        <v>203.31666666666663</v>
      </c>
      <c r="H28" s="36">
        <v>215.13666666666663</v>
      </c>
      <c r="I28" s="36">
        <v>217.68333333333331</v>
      </c>
      <c r="J28" s="36">
        <v>221.04666666666662</v>
      </c>
      <c r="K28" s="31">
        <v>214.32</v>
      </c>
      <c r="L28" s="31">
        <v>208.41</v>
      </c>
      <c r="M28" s="31">
        <v>34.536180000000002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321.8</v>
      </c>
      <c r="D29" s="36">
        <v>322.2833333333333</v>
      </c>
      <c r="E29" s="36">
        <v>319.31666666666661</v>
      </c>
      <c r="F29" s="36">
        <v>316.83333333333331</v>
      </c>
      <c r="G29" s="36">
        <v>313.86666666666662</v>
      </c>
      <c r="H29" s="36">
        <v>324.76666666666659</v>
      </c>
      <c r="I29" s="36">
        <v>327.73333333333329</v>
      </c>
      <c r="J29" s="36">
        <v>330.21666666666658</v>
      </c>
      <c r="K29" s="31">
        <v>325.25</v>
      </c>
      <c r="L29" s="31">
        <v>319.8</v>
      </c>
      <c r="M29" s="31">
        <v>18.281849999999999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5714.85</v>
      </c>
      <c r="D30" s="36">
        <v>5740.5999999999995</v>
      </c>
      <c r="E30" s="36">
        <v>5631.1999999999989</v>
      </c>
      <c r="F30" s="36">
        <v>5547.5499999999993</v>
      </c>
      <c r="G30" s="36">
        <v>5438.1499999999987</v>
      </c>
      <c r="H30" s="36">
        <v>5824.2499999999991</v>
      </c>
      <c r="I30" s="36">
        <v>5933.6499999999987</v>
      </c>
      <c r="J30" s="36">
        <v>6017.2999999999993</v>
      </c>
      <c r="K30" s="31">
        <v>5850</v>
      </c>
      <c r="L30" s="31">
        <v>5656.95</v>
      </c>
      <c r="M30" s="31">
        <v>2.84368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635.45000000000005</v>
      </c>
      <c r="D31" s="36">
        <v>631.4</v>
      </c>
      <c r="E31" s="36">
        <v>621.79999999999995</v>
      </c>
      <c r="F31" s="36">
        <v>608.15</v>
      </c>
      <c r="G31" s="36">
        <v>598.54999999999995</v>
      </c>
      <c r="H31" s="36">
        <v>645.04999999999995</v>
      </c>
      <c r="I31" s="36">
        <v>654.65000000000009</v>
      </c>
      <c r="J31" s="36">
        <v>668.3</v>
      </c>
      <c r="K31" s="31">
        <v>641</v>
      </c>
      <c r="L31" s="31">
        <v>617.75</v>
      </c>
      <c r="M31" s="31">
        <v>32.097180000000002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6502.4</v>
      </c>
      <c r="D32" s="36">
        <v>6505.083333333333</v>
      </c>
      <c r="E32" s="36">
        <v>6418.2666666666664</v>
      </c>
      <c r="F32" s="36">
        <v>6334.1333333333332</v>
      </c>
      <c r="G32" s="36">
        <v>6247.3166666666666</v>
      </c>
      <c r="H32" s="36">
        <v>6589.2166666666662</v>
      </c>
      <c r="I32" s="36">
        <v>6676.0333333333338</v>
      </c>
      <c r="J32" s="36">
        <v>6760.1666666666661</v>
      </c>
      <c r="K32" s="31">
        <v>6591.9</v>
      </c>
      <c r="L32" s="31">
        <v>6420.95</v>
      </c>
      <c r="M32" s="31">
        <v>2.3011400000000002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493.5</v>
      </c>
      <c r="D33" s="36">
        <v>492.7</v>
      </c>
      <c r="E33" s="36">
        <v>488</v>
      </c>
      <c r="F33" s="36">
        <v>482.5</v>
      </c>
      <c r="G33" s="36">
        <v>477.8</v>
      </c>
      <c r="H33" s="36">
        <v>498.2</v>
      </c>
      <c r="I33" s="36">
        <v>502.89999999999992</v>
      </c>
      <c r="J33" s="36">
        <v>508.4</v>
      </c>
      <c r="K33" s="31">
        <v>497.4</v>
      </c>
      <c r="L33" s="31">
        <v>487.2</v>
      </c>
      <c r="M33" s="31">
        <v>19.504740000000002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252.05</v>
      </c>
      <c r="D34" s="36">
        <v>251.81666666666669</v>
      </c>
      <c r="E34" s="36">
        <v>249.83333333333337</v>
      </c>
      <c r="F34" s="36">
        <v>247.61666666666667</v>
      </c>
      <c r="G34" s="36">
        <v>245.63333333333335</v>
      </c>
      <c r="H34" s="36">
        <v>254.03333333333339</v>
      </c>
      <c r="I34" s="36">
        <v>256.01666666666665</v>
      </c>
      <c r="J34" s="36">
        <v>258.23333333333341</v>
      </c>
      <c r="K34" s="31">
        <v>253.8</v>
      </c>
      <c r="L34" s="31">
        <v>249.6</v>
      </c>
      <c r="M34" s="31">
        <v>94.170060000000007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3053.2</v>
      </c>
      <c r="D35" s="36">
        <v>3046.9666666666667</v>
      </c>
      <c r="E35" s="36">
        <v>3009.9333333333334</v>
      </c>
      <c r="F35" s="36">
        <v>2966.6666666666665</v>
      </c>
      <c r="G35" s="36">
        <v>2929.6333333333332</v>
      </c>
      <c r="H35" s="36">
        <v>3090.2333333333336</v>
      </c>
      <c r="I35" s="36">
        <v>3127.2666666666673</v>
      </c>
      <c r="J35" s="36">
        <v>3170.5333333333338</v>
      </c>
      <c r="K35" s="31">
        <v>3084</v>
      </c>
      <c r="L35" s="31">
        <v>3003.7</v>
      </c>
      <c r="M35" s="31">
        <v>17.36881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1937.9</v>
      </c>
      <c r="D36" s="36">
        <v>1961.1499999999999</v>
      </c>
      <c r="E36" s="36">
        <v>1892.2999999999997</v>
      </c>
      <c r="F36" s="36">
        <v>1846.6999999999998</v>
      </c>
      <c r="G36" s="36">
        <v>1777.8499999999997</v>
      </c>
      <c r="H36" s="36">
        <v>2006.7499999999998</v>
      </c>
      <c r="I36" s="36">
        <v>2075.5999999999995</v>
      </c>
      <c r="J36" s="36">
        <v>2121.1999999999998</v>
      </c>
      <c r="K36" s="31">
        <v>2030</v>
      </c>
      <c r="L36" s="31">
        <v>1915.55</v>
      </c>
      <c r="M36" s="31">
        <v>17.680800000000001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1461.8</v>
      </c>
      <c r="D37" s="36">
        <v>1464.1333333333332</v>
      </c>
      <c r="E37" s="36">
        <v>1438.2666666666664</v>
      </c>
      <c r="F37" s="36">
        <v>1414.7333333333331</v>
      </c>
      <c r="G37" s="36">
        <v>1388.8666666666663</v>
      </c>
      <c r="H37" s="36">
        <v>1487.6666666666665</v>
      </c>
      <c r="I37" s="36">
        <v>1513.5333333333333</v>
      </c>
      <c r="J37" s="36">
        <v>1537.0666666666666</v>
      </c>
      <c r="K37" s="31">
        <v>1490</v>
      </c>
      <c r="L37" s="31">
        <v>1440.6</v>
      </c>
      <c r="M37" s="31">
        <v>24.59665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5013.8</v>
      </c>
      <c r="D38" s="36">
        <v>4999.7833333333328</v>
      </c>
      <c r="E38" s="36">
        <v>4974.5666666666657</v>
      </c>
      <c r="F38" s="36">
        <v>4935.333333333333</v>
      </c>
      <c r="G38" s="36">
        <v>4910.1166666666659</v>
      </c>
      <c r="H38" s="36">
        <v>5039.0166666666655</v>
      </c>
      <c r="I38" s="36">
        <v>5064.2333333333327</v>
      </c>
      <c r="J38" s="36">
        <v>5103.4666666666653</v>
      </c>
      <c r="K38" s="31">
        <v>5025</v>
      </c>
      <c r="L38" s="31">
        <v>4960.55</v>
      </c>
      <c r="M38" s="31">
        <v>1.6741200000000001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1164.3</v>
      </c>
      <c r="D39" s="36">
        <v>1156.4166666666665</v>
      </c>
      <c r="E39" s="36">
        <v>1143.7333333333331</v>
      </c>
      <c r="F39" s="36">
        <v>1123.1666666666665</v>
      </c>
      <c r="G39" s="36">
        <v>1110.4833333333331</v>
      </c>
      <c r="H39" s="36">
        <v>1176.9833333333331</v>
      </c>
      <c r="I39" s="36">
        <v>1189.6666666666665</v>
      </c>
      <c r="J39" s="36">
        <v>1210.2333333333331</v>
      </c>
      <c r="K39" s="31">
        <v>1169.0999999999999</v>
      </c>
      <c r="L39" s="31">
        <v>1135.8499999999999</v>
      </c>
      <c r="M39" s="31">
        <v>90.783839999999998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9710.85</v>
      </c>
      <c r="D40" s="36">
        <v>9692.2666666666682</v>
      </c>
      <c r="E40" s="36">
        <v>9633.5833333333358</v>
      </c>
      <c r="F40" s="36">
        <v>9556.3166666666675</v>
      </c>
      <c r="G40" s="36">
        <v>9497.633333333335</v>
      </c>
      <c r="H40" s="36">
        <v>9769.5333333333365</v>
      </c>
      <c r="I40" s="36">
        <v>9828.2166666666672</v>
      </c>
      <c r="J40" s="36">
        <v>9905.4833333333372</v>
      </c>
      <c r="K40" s="31">
        <v>9750.9500000000007</v>
      </c>
      <c r="L40" s="31">
        <v>9615</v>
      </c>
      <c r="M40" s="31">
        <v>3.0769799999999998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6608.15</v>
      </c>
      <c r="D41" s="36">
        <v>6605.7333333333336</v>
      </c>
      <c r="E41" s="36">
        <v>6566.4666666666672</v>
      </c>
      <c r="F41" s="36">
        <v>6524.7833333333338</v>
      </c>
      <c r="G41" s="36">
        <v>6485.5166666666673</v>
      </c>
      <c r="H41" s="36">
        <v>6647.416666666667</v>
      </c>
      <c r="I41" s="36">
        <v>6686.6833333333334</v>
      </c>
      <c r="J41" s="36">
        <v>6728.3666666666668</v>
      </c>
      <c r="K41" s="31">
        <v>6645</v>
      </c>
      <c r="L41" s="31">
        <v>6564.05</v>
      </c>
      <c r="M41" s="31">
        <v>6.7488700000000001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1559</v>
      </c>
      <c r="D42" s="36">
        <v>1559.3166666666666</v>
      </c>
      <c r="E42" s="36">
        <v>1547.7833333333333</v>
      </c>
      <c r="F42" s="36">
        <v>1536.5666666666666</v>
      </c>
      <c r="G42" s="36">
        <v>1525.0333333333333</v>
      </c>
      <c r="H42" s="36">
        <v>1570.5333333333333</v>
      </c>
      <c r="I42" s="36">
        <v>1582.0666666666666</v>
      </c>
      <c r="J42" s="36">
        <v>1593.2833333333333</v>
      </c>
      <c r="K42" s="31">
        <v>1570.85</v>
      </c>
      <c r="L42" s="31">
        <v>1548.1</v>
      </c>
      <c r="M42" s="31">
        <v>11.25254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9374.0499999999993</v>
      </c>
      <c r="D43" s="36">
        <v>9391.2166666666672</v>
      </c>
      <c r="E43" s="36">
        <v>9304.2333333333336</v>
      </c>
      <c r="F43" s="36">
        <v>9234.4166666666661</v>
      </c>
      <c r="G43" s="36">
        <v>9147.4333333333325</v>
      </c>
      <c r="H43" s="36">
        <v>9461.0333333333347</v>
      </c>
      <c r="I43" s="36">
        <v>9548.0166666666682</v>
      </c>
      <c r="J43" s="36">
        <v>9617.8333333333358</v>
      </c>
      <c r="K43" s="31">
        <v>9478.2000000000007</v>
      </c>
      <c r="L43" s="31">
        <v>9321.4</v>
      </c>
      <c r="M43" s="31">
        <v>0.13983999999999999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2844.65</v>
      </c>
      <c r="D44" s="36">
        <v>2862.5333333333333</v>
      </c>
      <c r="E44" s="36">
        <v>2735.1666666666665</v>
      </c>
      <c r="F44" s="36">
        <v>2625.6833333333334</v>
      </c>
      <c r="G44" s="36">
        <v>2498.3166666666666</v>
      </c>
      <c r="H44" s="36">
        <v>2972.0166666666664</v>
      </c>
      <c r="I44" s="36">
        <v>3099.3833333333332</v>
      </c>
      <c r="J44" s="36">
        <v>3208.8666666666663</v>
      </c>
      <c r="K44" s="31">
        <v>2989.9</v>
      </c>
      <c r="L44" s="31">
        <v>2753.05</v>
      </c>
      <c r="M44" s="31">
        <v>17.03248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197.05</v>
      </c>
      <c r="D45" s="36">
        <v>197.81666666666669</v>
      </c>
      <c r="E45" s="36">
        <v>195.63333333333338</v>
      </c>
      <c r="F45" s="36">
        <v>194.2166666666667</v>
      </c>
      <c r="G45" s="36">
        <v>192.03333333333339</v>
      </c>
      <c r="H45" s="36">
        <v>199.23333333333338</v>
      </c>
      <c r="I45" s="36">
        <v>201.41666666666671</v>
      </c>
      <c r="J45" s="36">
        <v>202.83333333333337</v>
      </c>
      <c r="K45" s="31">
        <v>200</v>
      </c>
      <c r="L45" s="31">
        <v>196.4</v>
      </c>
      <c r="M45" s="31">
        <v>58.288609999999998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244.85</v>
      </c>
      <c r="D46" s="36">
        <v>244.76666666666665</v>
      </c>
      <c r="E46" s="36">
        <v>242.58333333333331</v>
      </c>
      <c r="F46" s="36">
        <v>240.31666666666666</v>
      </c>
      <c r="G46" s="36">
        <v>238.13333333333333</v>
      </c>
      <c r="H46" s="36">
        <v>247.0333333333333</v>
      </c>
      <c r="I46" s="36">
        <v>249.21666666666664</v>
      </c>
      <c r="J46" s="36">
        <v>251.48333333333329</v>
      </c>
      <c r="K46" s="31">
        <v>246.95</v>
      </c>
      <c r="L46" s="31">
        <v>242.5</v>
      </c>
      <c r="M46" s="31">
        <v>116.28883999999999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117.98</v>
      </c>
      <c r="D47" s="36">
        <v>118.32666666666667</v>
      </c>
      <c r="E47" s="36">
        <v>117.15333333333334</v>
      </c>
      <c r="F47" s="36">
        <v>116.32666666666667</v>
      </c>
      <c r="G47" s="36">
        <v>115.15333333333334</v>
      </c>
      <c r="H47" s="36">
        <v>119.15333333333334</v>
      </c>
      <c r="I47" s="36">
        <v>120.32666666666665</v>
      </c>
      <c r="J47" s="36">
        <v>121.15333333333334</v>
      </c>
      <c r="K47" s="31">
        <v>119.5</v>
      </c>
      <c r="L47" s="31">
        <v>117.5</v>
      </c>
      <c r="M47" s="31">
        <v>44.329689999999999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1418.8</v>
      </c>
      <c r="D48" s="36">
        <v>1425.5833333333333</v>
      </c>
      <c r="E48" s="36">
        <v>1408.8166666666666</v>
      </c>
      <c r="F48" s="36">
        <v>1398.8333333333333</v>
      </c>
      <c r="G48" s="36">
        <v>1382.0666666666666</v>
      </c>
      <c r="H48" s="36">
        <v>1435.5666666666666</v>
      </c>
      <c r="I48" s="36">
        <v>1452.3333333333335</v>
      </c>
      <c r="J48" s="36">
        <v>1462.3166666666666</v>
      </c>
      <c r="K48" s="31">
        <v>1442.35</v>
      </c>
      <c r="L48" s="31">
        <v>1415.6</v>
      </c>
      <c r="M48" s="31">
        <v>2.6632199999999999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526.04999999999995</v>
      </c>
      <c r="D49" s="36">
        <v>531.2833333333333</v>
      </c>
      <c r="E49" s="36">
        <v>516.51666666666665</v>
      </c>
      <c r="F49" s="36">
        <v>506.98333333333335</v>
      </c>
      <c r="G49" s="36">
        <v>492.2166666666667</v>
      </c>
      <c r="H49" s="36">
        <v>540.81666666666661</v>
      </c>
      <c r="I49" s="36">
        <v>555.58333333333326</v>
      </c>
      <c r="J49" s="36">
        <v>565.11666666666656</v>
      </c>
      <c r="K49" s="31">
        <v>546.04999999999995</v>
      </c>
      <c r="L49" s="31">
        <v>521.75</v>
      </c>
      <c r="M49" s="31">
        <v>21.82696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1343.95</v>
      </c>
      <c r="D50" s="36">
        <v>1308.75</v>
      </c>
      <c r="E50" s="36">
        <v>1257.55</v>
      </c>
      <c r="F50" s="36">
        <v>1171.1499999999999</v>
      </c>
      <c r="G50" s="36">
        <v>1119.9499999999998</v>
      </c>
      <c r="H50" s="36">
        <v>1395.15</v>
      </c>
      <c r="I50" s="36">
        <v>1446.35</v>
      </c>
      <c r="J50" s="36">
        <v>1532.7500000000002</v>
      </c>
      <c r="K50" s="31">
        <v>1359.95</v>
      </c>
      <c r="L50" s="31">
        <v>1222.3499999999999</v>
      </c>
      <c r="M50" s="31">
        <v>44.548839999999998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301.39999999999998</v>
      </c>
      <c r="D51" s="36">
        <v>301.09999999999997</v>
      </c>
      <c r="E51" s="36">
        <v>298.54999999999995</v>
      </c>
      <c r="F51" s="36">
        <v>295.7</v>
      </c>
      <c r="G51" s="36">
        <v>293.14999999999998</v>
      </c>
      <c r="H51" s="36">
        <v>303.94999999999993</v>
      </c>
      <c r="I51" s="36">
        <v>306.5</v>
      </c>
      <c r="J51" s="36">
        <v>309.34999999999991</v>
      </c>
      <c r="K51" s="31">
        <v>303.64999999999998</v>
      </c>
      <c r="L51" s="31">
        <v>298.25</v>
      </c>
      <c r="M51" s="31">
        <v>153.61378999999999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1593.55</v>
      </c>
      <c r="D52" s="36">
        <v>1596.3500000000001</v>
      </c>
      <c r="E52" s="36">
        <v>1562.7500000000002</v>
      </c>
      <c r="F52" s="36">
        <v>1531.95</v>
      </c>
      <c r="G52" s="36">
        <v>1498.3500000000001</v>
      </c>
      <c r="H52" s="36">
        <v>1627.1500000000003</v>
      </c>
      <c r="I52" s="36">
        <v>1660.7500000000002</v>
      </c>
      <c r="J52" s="36">
        <v>1691.5500000000004</v>
      </c>
      <c r="K52" s="31">
        <v>1629.95</v>
      </c>
      <c r="L52" s="31">
        <v>1565.55</v>
      </c>
      <c r="M52" s="31">
        <v>16.515740000000001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298.7</v>
      </c>
      <c r="D53" s="36">
        <v>299.29999999999995</v>
      </c>
      <c r="E53" s="36">
        <v>295.94999999999993</v>
      </c>
      <c r="F53" s="36">
        <v>293.2</v>
      </c>
      <c r="G53" s="36">
        <v>289.84999999999997</v>
      </c>
      <c r="H53" s="36">
        <v>302.0499999999999</v>
      </c>
      <c r="I53" s="36">
        <v>305.39999999999992</v>
      </c>
      <c r="J53" s="36">
        <v>308.14999999999986</v>
      </c>
      <c r="K53" s="31">
        <v>302.64999999999998</v>
      </c>
      <c r="L53" s="31">
        <v>296.55</v>
      </c>
      <c r="M53" s="31">
        <v>118.27603999999999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333.4</v>
      </c>
      <c r="D54" s="36">
        <v>333.4666666666667</v>
      </c>
      <c r="E54" s="36">
        <v>330.13333333333338</v>
      </c>
      <c r="F54" s="36">
        <v>326.86666666666667</v>
      </c>
      <c r="G54" s="36">
        <v>323.53333333333336</v>
      </c>
      <c r="H54" s="36">
        <v>336.73333333333341</v>
      </c>
      <c r="I54" s="36">
        <v>340.06666666666666</v>
      </c>
      <c r="J54" s="36">
        <v>343.33333333333343</v>
      </c>
      <c r="K54" s="31">
        <v>336.8</v>
      </c>
      <c r="L54" s="31">
        <v>330.2</v>
      </c>
      <c r="M54" s="31">
        <v>122.53716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1458.6</v>
      </c>
      <c r="D55" s="36">
        <v>1460.3666666666668</v>
      </c>
      <c r="E55" s="36">
        <v>1443.2333333333336</v>
      </c>
      <c r="F55" s="36">
        <v>1427.8666666666668</v>
      </c>
      <c r="G55" s="36">
        <v>1410.7333333333336</v>
      </c>
      <c r="H55" s="36">
        <v>1475.7333333333336</v>
      </c>
      <c r="I55" s="36">
        <v>1492.8666666666668</v>
      </c>
      <c r="J55" s="36">
        <v>1508.2333333333336</v>
      </c>
      <c r="K55" s="31">
        <v>1477.5</v>
      </c>
      <c r="L55" s="31">
        <v>1445</v>
      </c>
      <c r="M55" s="31">
        <v>40.282260000000001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337.85</v>
      </c>
      <c r="D56" s="36">
        <v>336.7</v>
      </c>
      <c r="E56" s="36">
        <v>331.4</v>
      </c>
      <c r="F56" s="36">
        <v>324.95</v>
      </c>
      <c r="G56" s="36">
        <v>319.64999999999998</v>
      </c>
      <c r="H56" s="36">
        <v>343.15</v>
      </c>
      <c r="I56" s="36">
        <v>348.45000000000005</v>
      </c>
      <c r="J56" s="36">
        <v>354.9</v>
      </c>
      <c r="K56" s="31">
        <v>342</v>
      </c>
      <c r="L56" s="31">
        <v>330.25</v>
      </c>
      <c r="M56" s="31">
        <v>42.815219999999997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31598</v>
      </c>
      <c r="D57" s="36">
        <v>31554.966666666664</v>
      </c>
      <c r="E57" s="36">
        <v>31119.983333333326</v>
      </c>
      <c r="F57" s="36">
        <v>30641.966666666664</v>
      </c>
      <c r="G57" s="36">
        <v>30206.983333333326</v>
      </c>
      <c r="H57" s="36">
        <v>32032.983333333326</v>
      </c>
      <c r="I57" s="36">
        <v>32467.966666666664</v>
      </c>
      <c r="J57" s="36">
        <v>32945.983333333323</v>
      </c>
      <c r="K57" s="31">
        <v>31989.95</v>
      </c>
      <c r="L57" s="31">
        <v>31076.95</v>
      </c>
      <c r="M57" s="31">
        <v>0.36237000000000003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5645.75</v>
      </c>
      <c r="D58" s="36">
        <v>5681.75</v>
      </c>
      <c r="E58" s="36">
        <v>5589</v>
      </c>
      <c r="F58" s="36">
        <v>5532.25</v>
      </c>
      <c r="G58" s="36">
        <v>5439.5</v>
      </c>
      <c r="H58" s="36">
        <v>5738.5</v>
      </c>
      <c r="I58" s="36">
        <v>5831.25</v>
      </c>
      <c r="J58" s="36">
        <v>5888</v>
      </c>
      <c r="K58" s="31">
        <v>5774.5</v>
      </c>
      <c r="L58" s="31">
        <v>5625</v>
      </c>
      <c r="M58" s="31">
        <v>6.2219300000000004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705.85</v>
      </c>
      <c r="D59" s="36">
        <v>706.35</v>
      </c>
      <c r="E59" s="36">
        <v>695.95</v>
      </c>
      <c r="F59" s="36">
        <v>686.05000000000007</v>
      </c>
      <c r="G59" s="36">
        <v>675.65000000000009</v>
      </c>
      <c r="H59" s="36">
        <v>716.25</v>
      </c>
      <c r="I59" s="36">
        <v>726.64999999999986</v>
      </c>
      <c r="J59" s="36">
        <v>736.55</v>
      </c>
      <c r="K59" s="31">
        <v>716.75</v>
      </c>
      <c r="L59" s="31">
        <v>696.45</v>
      </c>
      <c r="M59" s="31">
        <v>13.042529999999999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109.55</v>
      </c>
      <c r="D60" s="36">
        <v>109.57000000000001</v>
      </c>
      <c r="E60" s="36">
        <v>108.38000000000001</v>
      </c>
      <c r="F60" s="36">
        <v>107.21000000000001</v>
      </c>
      <c r="G60" s="36">
        <v>106.02000000000001</v>
      </c>
      <c r="H60" s="36">
        <v>110.74000000000001</v>
      </c>
      <c r="I60" s="36">
        <v>111.93</v>
      </c>
      <c r="J60" s="36">
        <v>113.10000000000001</v>
      </c>
      <c r="K60" s="31">
        <v>110.76</v>
      </c>
      <c r="L60" s="31">
        <v>108.4</v>
      </c>
      <c r="M60" s="31">
        <v>222.38177999999999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1348.75</v>
      </c>
      <c r="D61" s="36">
        <v>1345.1833333333332</v>
      </c>
      <c r="E61" s="36">
        <v>1336.4166666666663</v>
      </c>
      <c r="F61" s="36">
        <v>1324.083333333333</v>
      </c>
      <c r="G61" s="36">
        <v>1315.3166666666662</v>
      </c>
      <c r="H61" s="36">
        <v>1357.5166666666664</v>
      </c>
      <c r="I61" s="36">
        <v>1366.2833333333333</v>
      </c>
      <c r="J61" s="36">
        <v>1378.6166666666666</v>
      </c>
      <c r="K61" s="31">
        <v>1353.95</v>
      </c>
      <c r="L61" s="31">
        <v>1332.85</v>
      </c>
      <c r="M61" s="31">
        <v>6.0150600000000001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1586.25</v>
      </c>
      <c r="D62" s="36">
        <v>1583.4333333333334</v>
      </c>
      <c r="E62" s="36">
        <v>1573.8666666666668</v>
      </c>
      <c r="F62" s="36">
        <v>1561.4833333333333</v>
      </c>
      <c r="G62" s="36">
        <v>1551.9166666666667</v>
      </c>
      <c r="H62" s="36">
        <v>1595.8166666666668</v>
      </c>
      <c r="I62" s="36">
        <v>1605.3833333333334</v>
      </c>
      <c r="J62" s="36">
        <v>1617.7666666666669</v>
      </c>
      <c r="K62" s="31">
        <v>1593</v>
      </c>
      <c r="L62" s="31">
        <v>1571.05</v>
      </c>
      <c r="M62" s="31">
        <v>17.315550000000002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523.95000000000005</v>
      </c>
      <c r="D63" s="36">
        <v>525.91666666666663</v>
      </c>
      <c r="E63" s="36">
        <v>521.33333333333326</v>
      </c>
      <c r="F63" s="36">
        <v>518.71666666666658</v>
      </c>
      <c r="G63" s="36">
        <v>514.13333333333321</v>
      </c>
      <c r="H63" s="36">
        <v>528.5333333333333</v>
      </c>
      <c r="I63" s="36">
        <v>533.11666666666656</v>
      </c>
      <c r="J63" s="36">
        <v>535.73333333333335</v>
      </c>
      <c r="K63" s="31">
        <v>530.5</v>
      </c>
      <c r="L63" s="31">
        <v>523.29999999999995</v>
      </c>
      <c r="M63" s="31">
        <v>52.387360000000001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5874.55</v>
      </c>
      <c r="D64" s="36">
        <v>5846.5166666666664</v>
      </c>
      <c r="E64" s="36">
        <v>5794.0333333333328</v>
      </c>
      <c r="F64" s="36">
        <v>5713.5166666666664</v>
      </c>
      <c r="G64" s="36">
        <v>5661.0333333333328</v>
      </c>
      <c r="H64" s="36">
        <v>5927.0333333333328</v>
      </c>
      <c r="I64" s="36">
        <v>5979.5166666666664</v>
      </c>
      <c r="J64" s="36">
        <v>6060.0333333333328</v>
      </c>
      <c r="K64" s="31">
        <v>5899</v>
      </c>
      <c r="L64" s="31">
        <v>5766</v>
      </c>
      <c r="M64" s="31">
        <v>3.4168099999999999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3459.9</v>
      </c>
      <c r="D65" s="36">
        <v>3462.0166666666664</v>
      </c>
      <c r="E65" s="36">
        <v>3430.3833333333328</v>
      </c>
      <c r="F65" s="36">
        <v>3400.8666666666663</v>
      </c>
      <c r="G65" s="36">
        <v>3369.2333333333327</v>
      </c>
      <c r="H65" s="36">
        <v>3491.5333333333328</v>
      </c>
      <c r="I65" s="36">
        <v>3523.1666666666661</v>
      </c>
      <c r="J65" s="36">
        <v>3552.6833333333329</v>
      </c>
      <c r="K65" s="31">
        <v>3493.65</v>
      </c>
      <c r="L65" s="31">
        <v>3432.5</v>
      </c>
      <c r="M65" s="31">
        <v>3.0167600000000001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980.1</v>
      </c>
      <c r="D66" s="36">
        <v>973.13333333333333</v>
      </c>
      <c r="E66" s="36">
        <v>962.7166666666667</v>
      </c>
      <c r="F66" s="36">
        <v>945.33333333333337</v>
      </c>
      <c r="G66" s="36">
        <v>934.91666666666674</v>
      </c>
      <c r="H66" s="36">
        <v>990.51666666666665</v>
      </c>
      <c r="I66" s="36">
        <v>1000.9333333333334</v>
      </c>
      <c r="J66" s="36">
        <v>1018.3166666666666</v>
      </c>
      <c r="K66" s="31">
        <v>983.55</v>
      </c>
      <c r="L66" s="31">
        <v>955.75</v>
      </c>
      <c r="M66" s="31">
        <v>30.86835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1734.05</v>
      </c>
      <c r="D67" s="36">
        <v>1734.8166666666666</v>
      </c>
      <c r="E67" s="36">
        <v>1705.2333333333331</v>
      </c>
      <c r="F67" s="36">
        <v>1676.4166666666665</v>
      </c>
      <c r="G67" s="36">
        <v>1646.833333333333</v>
      </c>
      <c r="H67" s="36">
        <v>1763.6333333333332</v>
      </c>
      <c r="I67" s="36">
        <v>1793.2166666666667</v>
      </c>
      <c r="J67" s="36">
        <v>1822.0333333333333</v>
      </c>
      <c r="K67" s="31">
        <v>1764.4</v>
      </c>
      <c r="L67" s="31">
        <v>1706</v>
      </c>
      <c r="M67" s="31">
        <v>11.41141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431.5</v>
      </c>
      <c r="D68" s="36">
        <v>432.2166666666667</v>
      </c>
      <c r="E68" s="36">
        <v>427.98333333333341</v>
      </c>
      <c r="F68" s="36">
        <v>424.4666666666667</v>
      </c>
      <c r="G68" s="36">
        <v>420.23333333333341</v>
      </c>
      <c r="H68" s="36">
        <v>435.73333333333341</v>
      </c>
      <c r="I68" s="36">
        <v>439.96666666666675</v>
      </c>
      <c r="J68" s="36">
        <v>443.48333333333341</v>
      </c>
      <c r="K68" s="31">
        <v>436.45</v>
      </c>
      <c r="L68" s="31">
        <v>428.7</v>
      </c>
      <c r="M68" s="31">
        <v>18.721350000000001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3753.6</v>
      </c>
      <c r="D69" s="36">
        <v>3726.7333333333336</v>
      </c>
      <c r="E69" s="36">
        <v>3676.916666666667</v>
      </c>
      <c r="F69" s="36">
        <v>3600.2333333333336</v>
      </c>
      <c r="G69" s="36">
        <v>3550.416666666667</v>
      </c>
      <c r="H69" s="36">
        <v>3803.416666666667</v>
      </c>
      <c r="I69" s="36">
        <v>3853.2333333333336</v>
      </c>
      <c r="J69" s="36">
        <v>3929.916666666667</v>
      </c>
      <c r="K69" s="31">
        <v>3776.55</v>
      </c>
      <c r="L69" s="31">
        <v>3650.05</v>
      </c>
      <c r="M69" s="31">
        <v>7.1637599999999999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835.45</v>
      </c>
      <c r="D70" s="36">
        <v>832.9</v>
      </c>
      <c r="E70" s="36">
        <v>825</v>
      </c>
      <c r="F70" s="36">
        <v>814.55000000000007</v>
      </c>
      <c r="G70" s="36">
        <v>806.65000000000009</v>
      </c>
      <c r="H70" s="36">
        <v>843.34999999999991</v>
      </c>
      <c r="I70" s="36">
        <v>851.24999999999977</v>
      </c>
      <c r="J70" s="36">
        <v>861.69999999999982</v>
      </c>
      <c r="K70" s="31">
        <v>840.8</v>
      </c>
      <c r="L70" s="31">
        <v>822.45</v>
      </c>
      <c r="M70" s="31">
        <v>16.971360000000001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620.35</v>
      </c>
      <c r="D71" s="36">
        <v>621.11666666666667</v>
      </c>
      <c r="E71" s="36">
        <v>614.98333333333335</v>
      </c>
      <c r="F71" s="36">
        <v>609.61666666666667</v>
      </c>
      <c r="G71" s="36">
        <v>603.48333333333335</v>
      </c>
      <c r="H71" s="36">
        <v>626.48333333333335</v>
      </c>
      <c r="I71" s="36">
        <v>632.61666666666679</v>
      </c>
      <c r="J71" s="36">
        <v>637.98333333333335</v>
      </c>
      <c r="K71" s="31">
        <v>627.25</v>
      </c>
      <c r="L71" s="31">
        <v>615.75</v>
      </c>
      <c r="M71" s="31">
        <v>11.39283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1745</v>
      </c>
      <c r="D72" s="36">
        <v>1741.7166666666665</v>
      </c>
      <c r="E72" s="36">
        <v>1729.4333333333329</v>
      </c>
      <c r="F72" s="36">
        <v>1713.8666666666666</v>
      </c>
      <c r="G72" s="36">
        <v>1701.583333333333</v>
      </c>
      <c r="H72" s="36">
        <v>1757.2833333333328</v>
      </c>
      <c r="I72" s="36">
        <v>1769.5666666666662</v>
      </c>
      <c r="J72" s="36">
        <v>1785.1333333333328</v>
      </c>
      <c r="K72" s="31">
        <v>1754</v>
      </c>
      <c r="L72" s="31">
        <v>1726.15</v>
      </c>
      <c r="M72" s="31">
        <v>5.0477100000000004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3015.65</v>
      </c>
      <c r="D73" s="36">
        <v>3034.8666666666668</v>
      </c>
      <c r="E73" s="36">
        <v>2981.2833333333338</v>
      </c>
      <c r="F73" s="36">
        <v>2946.916666666667</v>
      </c>
      <c r="G73" s="36">
        <v>2893.3333333333339</v>
      </c>
      <c r="H73" s="36">
        <v>3069.2333333333336</v>
      </c>
      <c r="I73" s="36">
        <v>3122.8166666666666</v>
      </c>
      <c r="J73" s="36">
        <v>3157.1833333333334</v>
      </c>
      <c r="K73" s="31">
        <v>3088.45</v>
      </c>
      <c r="L73" s="31">
        <v>3000.5</v>
      </c>
      <c r="M73" s="31">
        <v>4.0421100000000001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404.6</v>
      </c>
      <c r="D74" s="36">
        <v>405.23333333333335</v>
      </c>
      <c r="E74" s="36">
        <v>398.4666666666667</v>
      </c>
      <c r="F74" s="36">
        <v>392.33333333333337</v>
      </c>
      <c r="G74" s="36">
        <v>385.56666666666672</v>
      </c>
      <c r="H74" s="36">
        <v>411.36666666666667</v>
      </c>
      <c r="I74" s="36">
        <v>418.13333333333333</v>
      </c>
      <c r="J74" s="36">
        <v>424.26666666666665</v>
      </c>
      <c r="K74" s="31">
        <v>412</v>
      </c>
      <c r="L74" s="31">
        <v>399.1</v>
      </c>
      <c r="M74" s="31">
        <v>27.15447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171.46</v>
      </c>
      <c r="D75" s="36">
        <v>170.76</v>
      </c>
      <c r="E75" s="36">
        <v>168.61999999999998</v>
      </c>
      <c r="F75" s="36">
        <v>165.77999999999997</v>
      </c>
      <c r="G75" s="36">
        <v>163.63999999999996</v>
      </c>
      <c r="H75" s="36">
        <v>173.6</v>
      </c>
      <c r="I75" s="36">
        <v>175.73999999999998</v>
      </c>
      <c r="J75" s="36">
        <v>178.58</v>
      </c>
      <c r="K75" s="31">
        <v>172.9</v>
      </c>
      <c r="L75" s="31">
        <v>167.92</v>
      </c>
      <c r="M75" s="31">
        <v>41.118020000000001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4891</v>
      </c>
      <c r="D76" s="36">
        <v>4857.8499999999995</v>
      </c>
      <c r="E76" s="36">
        <v>4810.6999999999989</v>
      </c>
      <c r="F76" s="36">
        <v>4730.3999999999996</v>
      </c>
      <c r="G76" s="36">
        <v>4683.2499999999991</v>
      </c>
      <c r="H76" s="36">
        <v>4938.1499999999987</v>
      </c>
      <c r="I76" s="36">
        <v>4985.2999999999984</v>
      </c>
      <c r="J76" s="36">
        <v>5065.5999999999985</v>
      </c>
      <c r="K76" s="31">
        <v>4905</v>
      </c>
      <c r="L76" s="31">
        <v>4777.55</v>
      </c>
      <c r="M76" s="31">
        <v>4.3127000000000004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11664.25</v>
      </c>
      <c r="D77" s="36">
        <v>11708.050000000001</v>
      </c>
      <c r="E77" s="36">
        <v>11516.100000000002</v>
      </c>
      <c r="F77" s="36">
        <v>11367.95</v>
      </c>
      <c r="G77" s="36">
        <v>11176.000000000002</v>
      </c>
      <c r="H77" s="36">
        <v>11856.200000000003</v>
      </c>
      <c r="I77" s="36">
        <v>12048.150000000003</v>
      </c>
      <c r="J77" s="36">
        <v>12196.300000000003</v>
      </c>
      <c r="K77" s="31">
        <v>11900</v>
      </c>
      <c r="L77" s="31">
        <v>11559.9</v>
      </c>
      <c r="M77" s="31">
        <v>4.8967099999999997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3227.1</v>
      </c>
      <c r="D78" s="36">
        <v>3193.5333333333333</v>
      </c>
      <c r="E78" s="36">
        <v>3137.0666666666666</v>
      </c>
      <c r="F78" s="36">
        <v>3047.0333333333333</v>
      </c>
      <c r="G78" s="36">
        <v>2990.5666666666666</v>
      </c>
      <c r="H78" s="36">
        <v>3283.5666666666666</v>
      </c>
      <c r="I78" s="36">
        <v>3340.0333333333328</v>
      </c>
      <c r="J78" s="36">
        <v>3430.0666666666666</v>
      </c>
      <c r="K78" s="31">
        <v>3250</v>
      </c>
      <c r="L78" s="31">
        <v>3103.5</v>
      </c>
      <c r="M78" s="31">
        <v>3.3351700000000002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6886.55</v>
      </c>
      <c r="D79" s="36">
        <v>6929.95</v>
      </c>
      <c r="E79" s="36">
        <v>6829.9</v>
      </c>
      <c r="F79" s="36">
        <v>6773.25</v>
      </c>
      <c r="G79" s="36">
        <v>6673.2</v>
      </c>
      <c r="H79" s="36">
        <v>6986.5999999999995</v>
      </c>
      <c r="I79" s="36">
        <v>7086.6500000000005</v>
      </c>
      <c r="J79" s="36">
        <v>7143.2999999999993</v>
      </c>
      <c r="K79" s="31">
        <v>7030</v>
      </c>
      <c r="L79" s="31">
        <v>6873.3</v>
      </c>
      <c r="M79" s="31">
        <v>3.70655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4808.8</v>
      </c>
      <c r="D80" s="36">
        <v>4818.0666666666666</v>
      </c>
      <c r="E80" s="36">
        <v>4784.083333333333</v>
      </c>
      <c r="F80" s="36">
        <v>4759.3666666666668</v>
      </c>
      <c r="G80" s="36">
        <v>4725.3833333333332</v>
      </c>
      <c r="H80" s="36">
        <v>4842.7833333333328</v>
      </c>
      <c r="I80" s="36">
        <v>4876.7666666666664</v>
      </c>
      <c r="J80" s="36">
        <v>4901.4833333333327</v>
      </c>
      <c r="K80" s="31">
        <v>4852.05</v>
      </c>
      <c r="L80" s="31">
        <v>4793.3500000000004</v>
      </c>
      <c r="M80" s="31">
        <v>7.3863000000000003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3714.35</v>
      </c>
      <c r="D81" s="36">
        <v>3700.6666666666665</v>
      </c>
      <c r="E81" s="36">
        <v>3668.6833333333329</v>
      </c>
      <c r="F81" s="36">
        <v>3623.0166666666664</v>
      </c>
      <c r="G81" s="36">
        <v>3591.0333333333328</v>
      </c>
      <c r="H81" s="36">
        <v>3746.333333333333</v>
      </c>
      <c r="I81" s="36">
        <v>3778.3166666666666</v>
      </c>
      <c r="J81" s="36">
        <v>3823.9833333333331</v>
      </c>
      <c r="K81" s="31">
        <v>3732.65</v>
      </c>
      <c r="L81" s="31">
        <v>3655</v>
      </c>
      <c r="M81" s="31">
        <v>1.68767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194.59</v>
      </c>
      <c r="D82" s="36">
        <v>193.16666666666666</v>
      </c>
      <c r="E82" s="36">
        <v>189.73333333333332</v>
      </c>
      <c r="F82" s="36">
        <v>184.87666666666667</v>
      </c>
      <c r="G82" s="36">
        <v>181.44333333333333</v>
      </c>
      <c r="H82" s="36">
        <v>198.02333333333331</v>
      </c>
      <c r="I82" s="36">
        <v>201.45666666666665</v>
      </c>
      <c r="J82" s="36">
        <v>206.3133333333333</v>
      </c>
      <c r="K82" s="31">
        <v>196.6</v>
      </c>
      <c r="L82" s="31">
        <v>188.31</v>
      </c>
      <c r="M82" s="31">
        <v>75.873019999999997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201.24</v>
      </c>
      <c r="D83" s="36">
        <v>199.31333333333336</v>
      </c>
      <c r="E83" s="36">
        <v>196.92666666666673</v>
      </c>
      <c r="F83" s="36">
        <v>192.61333333333337</v>
      </c>
      <c r="G83" s="36">
        <v>190.22666666666674</v>
      </c>
      <c r="H83" s="36">
        <v>203.62666666666672</v>
      </c>
      <c r="I83" s="36">
        <v>206.01333333333332</v>
      </c>
      <c r="J83" s="36">
        <v>210.32666666666671</v>
      </c>
      <c r="K83" s="31">
        <v>201.7</v>
      </c>
      <c r="L83" s="31">
        <v>195</v>
      </c>
      <c r="M83" s="31">
        <v>147.10865000000001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993.2</v>
      </c>
      <c r="D84" s="36">
        <v>993.36666666666667</v>
      </c>
      <c r="E84" s="36">
        <v>962.93333333333339</v>
      </c>
      <c r="F84" s="36">
        <v>932.66666666666674</v>
      </c>
      <c r="G84" s="36">
        <v>902.23333333333346</v>
      </c>
      <c r="H84" s="36">
        <v>1023.6333333333333</v>
      </c>
      <c r="I84" s="36">
        <v>1054.0666666666666</v>
      </c>
      <c r="J84" s="36">
        <v>1084.3333333333333</v>
      </c>
      <c r="K84" s="31">
        <v>1023.8</v>
      </c>
      <c r="L84" s="31">
        <v>963.1</v>
      </c>
      <c r="M84" s="31">
        <v>4.37561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499.45</v>
      </c>
      <c r="D85" s="36">
        <v>496.2833333333333</v>
      </c>
      <c r="E85" s="36">
        <v>489.16666666666663</v>
      </c>
      <c r="F85" s="36">
        <v>478.88333333333333</v>
      </c>
      <c r="G85" s="36">
        <v>471.76666666666665</v>
      </c>
      <c r="H85" s="36">
        <v>506.56666666666661</v>
      </c>
      <c r="I85" s="36">
        <v>513.68333333333328</v>
      </c>
      <c r="J85" s="36">
        <v>523.96666666666658</v>
      </c>
      <c r="K85" s="31">
        <v>503.4</v>
      </c>
      <c r="L85" s="31">
        <v>486</v>
      </c>
      <c r="M85" s="31">
        <v>12.2729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231.9</v>
      </c>
      <c r="D86" s="36">
        <v>230.72000000000003</v>
      </c>
      <c r="E86" s="36">
        <v>226.54000000000005</v>
      </c>
      <c r="F86" s="36">
        <v>221.18000000000004</v>
      </c>
      <c r="G86" s="36">
        <v>217.00000000000006</v>
      </c>
      <c r="H86" s="36">
        <v>236.08000000000004</v>
      </c>
      <c r="I86" s="36">
        <v>240.26</v>
      </c>
      <c r="J86" s="36">
        <v>245.62000000000003</v>
      </c>
      <c r="K86" s="31">
        <v>234.9</v>
      </c>
      <c r="L86" s="31">
        <v>225.36</v>
      </c>
      <c r="M86" s="31">
        <v>203.62324000000001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2037.95</v>
      </c>
      <c r="D87" s="36">
        <v>2047.9833333333333</v>
      </c>
      <c r="E87" s="36">
        <v>2010.9666666666667</v>
      </c>
      <c r="F87" s="36">
        <v>1983.9833333333333</v>
      </c>
      <c r="G87" s="36">
        <v>1946.9666666666667</v>
      </c>
      <c r="H87" s="36">
        <v>2074.9666666666667</v>
      </c>
      <c r="I87" s="36">
        <v>2111.9833333333336</v>
      </c>
      <c r="J87" s="36">
        <v>2138.9666666666667</v>
      </c>
      <c r="K87" s="31">
        <v>2085</v>
      </c>
      <c r="L87" s="31">
        <v>2021</v>
      </c>
      <c r="M87" s="31">
        <v>1.3092299999999999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1392.6</v>
      </c>
      <c r="D88" s="36">
        <v>1409.2</v>
      </c>
      <c r="E88" s="36">
        <v>1373.4</v>
      </c>
      <c r="F88" s="36">
        <v>1354.2</v>
      </c>
      <c r="G88" s="36">
        <v>1318.4</v>
      </c>
      <c r="H88" s="36">
        <v>1428.4</v>
      </c>
      <c r="I88" s="36">
        <v>1464.1999999999998</v>
      </c>
      <c r="J88" s="36">
        <v>1483.4</v>
      </c>
      <c r="K88" s="31">
        <v>1445</v>
      </c>
      <c r="L88" s="31">
        <v>1390</v>
      </c>
      <c r="M88" s="31">
        <v>17.752369999999999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2939.55</v>
      </c>
      <c r="D89" s="36">
        <v>2925.3666666666668</v>
      </c>
      <c r="E89" s="36">
        <v>2885.2333333333336</v>
      </c>
      <c r="F89" s="36">
        <v>2830.916666666667</v>
      </c>
      <c r="G89" s="36">
        <v>2790.7833333333338</v>
      </c>
      <c r="H89" s="36">
        <v>2979.6833333333334</v>
      </c>
      <c r="I89" s="36">
        <v>3019.8166666666666</v>
      </c>
      <c r="J89" s="36">
        <v>3074.1333333333332</v>
      </c>
      <c r="K89" s="31">
        <v>2965.5</v>
      </c>
      <c r="L89" s="31">
        <v>2871.05</v>
      </c>
      <c r="M89" s="31">
        <v>8.6088100000000001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2571.1</v>
      </c>
      <c r="D90" s="36">
        <v>2582.3833333333337</v>
      </c>
      <c r="E90" s="36">
        <v>2543.7666666666673</v>
      </c>
      <c r="F90" s="36">
        <v>2516.4333333333338</v>
      </c>
      <c r="G90" s="36">
        <v>2477.8166666666675</v>
      </c>
      <c r="H90" s="36">
        <v>2609.7166666666672</v>
      </c>
      <c r="I90" s="36">
        <v>2648.333333333333</v>
      </c>
      <c r="J90" s="36">
        <v>2675.666666666667</v>
      </c>
      <c r="K90" s="31">
        <v>2621</v>
      </c>
      <c r="L90" s="31">
        <v>2555.0500000000002</v>
      </c>
      <c r="M90" s="31">
        <v>18.272300000000001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3393.4</v>
      </c>
      <c r="D91" s="36">
        <v>3388.5166666666664</v>
      </c>
      <c r="E91" s="36">
        <v>3353.8833333333328</v>
      </c>
      <c r="F91" s="36">
        <v>3314.3666666666663</v>
      </c>
      <c r="G91" s="36">
        <v>3279.7333333333327</v>
      </c>
      <c r="H91" s="36">
        <v>3428.0333333333328</v>
      </c>
      <c r="I91" s="36">
        <v>3462.6666666666661</v>
      </c>
      <c r="J91" s="36">
        <v>3502.1833333333329</v>
      </c>
      <c r="K91" s="31">
        <v>3423.15</v>
      </c>
      <c r="L91" s="31">
        <v>3349</v>
      </c>
      <c r="M91" s="31">
        <v>0.43235000000000001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618.9</v>
      </c>
      <c r="D92" s="36">
        <v>614.4666666666667</v>
      </c>
      <c r="E92" s="36">
        <v>608.33333333333337</v>
      </c>
      <c r="F92" s="36">
        <v>597.76666666666665</v>
      </c>
      <c r="G92" s="36">
        <v>591.63333333333333</v>
      </c>
      <c r="H92" s="36">
        <v>625.03333333333342</v>
      </c>
      <c r="I92" s="36">
        <v>631.16666666666663</v>
      </c>
      <c r="J92" s="36">
        <v>641.73333333333346</v>
      </c>
      <c r="K92" s="31">
        <v>620.6</v>
      </c>
      <c r="L92" s="31">
        <v>603.9</v>
      </c>
      <c r="M92" s="31">
        <v>8.9250299999999996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1585.25</v>
      </c>
      <c r="D93" s="36">
        <v>1586.5333333333335</v>
      </c>
      <c r="E93" s="36">
        <v>1572.5666666666671</v>
      </c>
      <c r="F93" s="36">
        <v>1559.8833333333334</v>
      </c>
      <c r="G93" s="36">
        <v>1545.916666666667</v>
      </c>
      <c r="H93" s="36">
        <v>1599.2166666666672</v>
      </c>
      <c r="I93" s="36">
        <v>1613.1833333333338</v>
      </c>
      <c r="J93" s="36">
        <v>1625.8666666666672</v>
      </c>
      <c r="K93" s="31">
        <v>1600.5</v>
      </c>
      <c r="L93" s="31">
        <v>1573.85</v>
      </c>
      <c r="M93" s="31">
        <v>12.73739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4208.1000000000004</v>
      </c>
      <c r="D94" s="36">
        <v>4164.95</v>
      </c>
      <c r="E94" s="36">
        <v>4113.1499999999996</v>
      </c>
      <c r="F94" s="36">
        <v>4018.2</v>
      </c>
      <c r="G94" s="36">
        <v>3966.3999999999996</v>
      </c>
      <c r="H94" s="36">
        <v>4259.8999999999996</v>
      </c>
      <c r="I94" s="36">
        <v>4311.7000000000007</v>
      </c>
      <c r="J94" s="36">
        <v>4406.6499999999996</v>
      </c>
      <c r="K94" s="31">
        <v>4216.75</v>
      </c>
      <c r="L94" s="31">
        <v>4070</v>
      </c>
      <c r="M94" s="31">
        <v>4.2017300000000004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1660.1</v>
      </c>
      <c r="D95" s="36">
        <v>1661.1333333333332</v>
      </c>
      <c r="E95" s="36">
        <v>1646.3166666666664</v>
      </c>
      <c r="F95" s="36">
        <v>1632.5333333333331</v>
      </c>
      <c r="G95" s="36">
        <v>1617.7166666666662</v>
      </c>
      <c r="H95" s="36">
        <v>1674.9166666666665</v>
      </c>
      <c r="I95" s="36">
        <v>1689.7333333333331</v>
      </c>
      <c r="J95" s="36">
        <v>1703.5166666666667</v>
      </c>
      <c r="K95" s="31">
        <v>1675.95</v>
      </c>
      <c r="L95" s="31">
        <v>1647.35</v>
      </c>
      <c r="M95" s="31">
        <v>196.58098000000001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702.45</v>
      </c>
      <c r="D96" s="36">
        <v>702.76666666666677</v>
      </c>
      <c r="E96" s="36">
        <v>691.88333333333355</v>
      </c>
      <c r="F96" s="36">
        <v>681.31666666666683</v>
      </c>
      <c r="G96" s="36">
        <v>670.43333333333362</v>
      </c>
      <c r="H96" s="36">
        <v>713.33333333333348</v>
      </c>
      <c r="I96" s="36">
        <v>724.2166666666667</v>
      </c>
      <c r="J96" s="36">
        <v>734.78333333333342</v>
      </c>
      <c r="K96" s="31">
        <v>713.65</v>
      </c>
      <c r="L96" s="31">
        <v>692.2</v>
      </c>
      <c r="M96" s="31">
        <v>37.234169999999999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1810.05</v>
      </c>
      <c r="D97" s="36">
        <v>1807.3333333333333</v>
      </c>
      <c r="E97" s="36">
        <v>1793.2666666666664</v>
      </c>
      <c r="F97" s="36">
        <v>1776.4833333333331</v>
      </c>
      <c r="G97" s="36">
        <v>1762.4166666666663</v>
      </c>
      <c r="H97" s="36">
        <v>1824.1166666666666</v>
      </c>
      <c r="I97" s="36">
        <v>1838.1833333333336</v>
      </c>
      <c r="J97" s="36">
        <v>1854.9666666666667</v>
      </c>
      <c r="K97" s="31">
        <v>1821.4</v>
      </c>
      <c r="L97" s="31">
        <v>1790.55</v>
      </c>
      <c r="M97" s="31">
        <v>6.1818799999999996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5311.85</v>
      </c>
      <c r="D98" s="36">
        <v>5273.95</v>
      </c>
      <c r="E98" s="36">
        <v>5222.8999999999996</v>
      </c>
      <c r="F98" s="36">
        <v>5133.95</v>
      </c>
      <c r="G98" s="36">
        <v>5082.8999999999996</v>
      </c>
      <c r="H98" s="36">
        <v>5362.9</v>
      </c>
      <c r="I98" s="36">
        <v>5413.9500000000007</v>
      </c>
      <c r="J98" s="36">
        <v>5502.9</v>
      </c>
      <c r="K98" s="31">
        <v>5325</v>
      </c>
      <c r="L98" s="31">
        <v>5185</v>
      </c>
      <c r="M98" s="31">
        <v>5.69618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629.35</v>
      </c>
      <c r="D99" s="36">
        <v>626.75</v>
      </c>
      <c r="E99" s="36">
        <v>619.1</v>
      </c>
      <c r="F99" s="36">
        <v>608.85</v>
      </c>
      <c r="G99" s="36">
        <v>601.20000000000005</v>
      </c>
      <c r="H99" s="36">
        <v>637</v>
      </c>
      <c r="I99" s="36">
        <v>644.65000000000009</v>
      </c>
      <c r="J99" s="36">
        <v>654.9</v>
      </c>
      <c r="K99" s="31">
        <v>634.4</v>
      </c>
      <c r="L99" s="31">
        <v>616.5</v>
      </c>
      <c r="M99" s="31">
        <v>35.864490000000004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4726.55</v>
      </c>
      <c r="D100" s="36">
        <v>4722.7833333333338</v>
      </c>
      <c r="E100" s="36">
        <v>4685.8666666666677</v>
      </c>
      <c r="F100" s="36">
        <v>4645.1833333333343</v>
      </c>
      <c r="G100" s="36">
        <v>4608.2666666666682</v>
      </c>
      <c r="H100" s="36">
        <v>4763.4666666666672</v>
      </c>
      <c r="I100" s="36">
        <v>4800.3833333333332</v>
      </c>
      <c r="J100" s="36">
        <v>4841.0666666666666</v>
      </c>
      <c r="K100" s="31">
        <v>4759.7</v>
      </c>
      <c r="L100" s="31">
        <v>4682.1000000000004</v>
      </c>
      <c r="M100" s="31">
        <v>10.307079999999999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379.7</v>
      </c>
      <c r="D101" s="36">
        <v>377.90000000000003</v>
      </c>
      <c r="E101" s="36">
        <v>372.30000000000007</v>
      </c>
      <c r="F101" s="36">
        <v>364.90000000000003</v>
      </c>
      <c r="G101" s="36">
        <v>359.30000000000007</v>
      </c>
      <c r="H101" s="36">
        <v>385.30000000000007</v>
      </c>
      <c r="I101" s="36">
        <v>390.90000000000009</v>
      </c>
      <c r="J101" s="36">
        <v>398.30000000000007</v>
      </c>
      <c r="K101" s="31">
        <v>383.5</v>
      </c>
      <c r="L101" s="31">
        <v>370.5</v>
      </c>
      <c r="M101" s="31">
        <v>103.70149000000001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2748.7</v>
      </c>
      <c r="D102" s="36">
        <v>2744.8333333333335</v>
      </c>
      <c r="E102" s="36">
        <v>2726.2666666666669</v>
      </c>
      <c r="F102" s="36">
        <v>2703.8333333333335</v>
      </c>
      <c r="G102" s="36">
        <v>2685.2666666666669</v>
      </c>
      <c r="H102" s="36">
        <v>2767.2666666666669</v>
      </c>
      <c r="I102" s="36">
        <v>2785.8333333333335</v>
      </c>
      <c r="J102" s="36">
        <v>2808.2666666666669</v>
      </c>
      <c r="K102" s="31">
        <v>2763.4</v>
      </c>
      <c r="L102" s="31">
        <v>2722.4</v>
      </c>
      <c r="M102" s="31">
        <v>12.971780000000001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1172.8</v>
      </c>
      <c r="D103" s="36">
        <v>1169.0166666666667</v>
      </c>
      <c r="E103" s="36">
        <v>1159.7833333333333</v>
      </c>
      <c r="F103" s="36">
        <v>1146.7666666666667</v>
      </c>
      <c r="G103" s="36">
        <v>1137.5333333333333</v>
      </c>
      <c r="H103" s="36">
        <v>1182.0333333333333</v>
      </c>
      <c r="I103" s="36">
        <v>1191.2666666666664</v>
      </c>
      <c r="J103" s="36">
        <v>1204.2833333333333</v>
      </c>
      <c r="K103" s="31">
        <v>1178.25</v>
      </c>
      <c r="L103" s="31">
        <v>1156</v>
      </c>
      <c r="M103" s="31">
        <v>108.60455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1951.45</v>
      </c>
      <c r="D104" s="36">
        <v>1959.8166666666666</v>
      </c>
      <c r="E104" s="36">
        <v>1934.6333333333332</v>
      </c>
      <c r="F104" s="36">
        <v>1917.8166666666666</v>
      </c>
      <c r="G104" s="36">
        <v>1892.6333333333332</v>
      </c>
      <c r="H104" s="36">
        <v>1976.6333333333332</v>
      </c>
      <c r="I104" s="36">
        <v>2001.8166666666666</v>
      </c>
      <c r="J104" s="36">
        <v>2018.6333333333332</v>
      </c>
      <c r="K104" s="31">
        <v>1985</v>
      </c>
      <c r="L104" s="31">
        <v>1943</v>
      </c>
      <c r="M104" s="31">
        <v>6.1131799999999998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728.75</v>
      </c>
      <c r="D105" s="36">
        <v>731.98333333333323</v>
      </c>
      <c r="E105" s="36">
        <v>722.96666666666647</v>
      </c>
      <c r="F105" s="36">
        <v>717.18333333333328</v>
      </c>
      <c r="G105" s="36">
        <v>708.16666666666652</v>
      </c>
      <c r="H105" s="36">
        <v>737.76666666666642</v>
      </c>
      <c r="I105" s="36">
        <v>746.78333333333308</v>
      </c>
      <c r="J105" s="36">
        <v>752.56666666666638</v>
      </c>
      <c r="K105" s="31">
        <v>741</v>
      </c>
      <c r="L105" s="31">
        <v>726.2</v>
      </c>
      <c r="M105" s="31">
        <v>13.76694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71.790000000000006</v>
      </c>
      <c r="D106" s="36">
        <v>72.076666666666668</v>
      </c>
      <c r="E106" s="36">
        <v>71.373333333333335</v>
      </c>
      <c r="F106" s="36">
        <v>70.956666666666663</v>
      </c>
      <c r="G106" s="36">
        <v>70.25333333333333</v>
      </c>
      <c r="H106" s="36">
        <v>72.493333333333339</v>
      </c>
      <c r="I106" s="36">
        <v>73.196666666666687</v>
      </c>
      <c r="J106" s="36">
        <v>73.613333333333344</v>
      </c>
      <c r="K106" s="31">
        <v>72.78</v>
      </c>
      <c r="L106" s="31">
        <v>71.66</v>
      </c>
      <c r="M106" s="31">
        <v>451.57967000000002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494.6</v>
      </c>
      <c r="D107" s="36">
        <v>495.5333333333333</v>
      </c>
      <c r="E107" s="36">
        <v>491.06666666666661</v>
      </c>
      <c r="F107" s="36">
        <v>487.5333333333333</v>
      </c>
      <c r="G107" s="36">
        <v>483.06666666666661</v>
      </c>
      <c r="H107" s="36">
        <v>499.06666666666661</v>
      </c>
      <c r="I107" s="36">
        <v>503.5333333333333</v>
      </c>
      <c r="J107" s="36">
        <v>507.06666666666661</v>
      </c>
      <c r="K107" s="31">
        <v>500</v>
      </c>
      <c r="L107" s="31">
        <v>492</v>
      </c>
      <c r="M107" s="31">
        <v>90.76097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558.35</v>
      </c>
      <c r="D108" s="36">
        <v>565.31666666666672</v>
      </c>
      <c r="E108" s="36">
        <v>549.03333333333342</v>
      </c>
      <c r="F108" s="36">
        <v>539.7166666666667</v>
      </c>
      <c r="G108" s="36">
        <v>523.43333333333339</v>
      </c>
      <c r="H108" s="36">
        <v>574.63333333333344</v>
      </c>
      <c r="I108" s="36">
        <v>590.91666666666674</v>
      </c>
      <c r="J108" s="36">
        <v>600.23333333333346</v>
      </c>
      <c r="K108" s="31">
        <v>581.6</v>
      </c>
      <c r="L108" s="31">
        <v>556</v>
      </c>
      <c r="M108" s="31">
        <v>12.594150000000001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617.15</v>
      </c>
      <c r="D109" s="36">
        <v>614.44999999999993</v>
      </c>
      <c r="E109" s="36">
        <v>607.94999999999982</v>
      </c>
      <c r="F109" s="36">
        <v>598.74999999999989</v>
      </c>
      <c r="G109" s="36">
        <v>592.24999999999977</v>
      </c>
      <c r="H109" s="36">
        <v>623.64999999999986</v>
      </c>
      <c r="I109" s="36">
        <v>630.15000000000009</v>
      </c>
      <c r="J109" s="36">
        <v>639.34999999999991</v>
      </c>
      <c r="K109" s="31">
        <v>620.95000000000005</v>
      </c>
      <c r="L109" s="31">
        <v>605.25</v>
      </c>
      <c r="M109" s="31">
        <v>29.38363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169.16</v>
      </c>
      <c r="D110" s="36">
        <v>169.31666666666663</v>
      </c>
      <c r="E110" s="36">
        <v>167.63333333333327</v>
      </c>
      <c r="F110" s="36">
        <v>166.10666666666663</v>
      </c>
      <c r="G110" s="36">
        <v>164.42333333333326</v>
      </c>
      <c r="H110" s="36">
        <v>170.84333333333328</v>
      </c>
      <c r="I110" s="36">
        <v>172.52666666666661</v>
      </c>
      <c r="J110" s="36">
        <v>174.05333333333328</v>
      </c>
      <c r="K110" s="31">
        <v>171</v>
      </c>
      <c r="L110" s="31">
        <v>167.79</v>
      </c>
      <c r="M110" s="31">
        <v>115.63339000000001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924.4</v>
      </c>
      <c r="D111" s="36">
        <v>924.23333333333323</v>
      </c>
      <c r="E111" s="36">
        <v>915.21666666666647</v>
      </c>
      <c r="F111" s="36">
        <v>906.03333333333319</v>
      </c>
      <c r="G111" s="36">
        <v>897.01666666666642</v>
      </c>
      <c r="H111" s="36">
        <v>933.41666666666652</v>
      </c>
      <c r="I111" s="36">
        <v>942.43333333333317</v>
      </c>
      <c r="J111" s="36">
        <v>951.61666666666656</v>
      </c>
      <c r="K111" s="31">
        <v>933.25</v>
      </c>
      <c r="L111" s="31">
        <v>915.05</v>
      </c>
      <c r="M111" s="31">
        <v>12.677060000000001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184.56</v>
      </c>
      <c r="D112" s="36">
        <v>183.93666666666664</v>
      </c>
      <c r="E112" s="36">
        <v>180.42333333333329</v>
      </c>
      <c r="F112" s="36">
        <v>176.28666666666666</v>
      </c>
      <c r="G112" s="36">
        <v>172.77333333333331</v>
      </c>
      <c r="H112" s="36">
        <v>188.07333333333327</v>
      </c>
      <c r="I112" s="36">
        <v>191.58666666666664</v>
      </c>
      <c r="J112" s="36">
        <v>195.72333333333324</v>
      </c>
      <c r="K112" s="31">
        <v>187.45</v>
      </c>
      <c r="L112" s="31">
        <v>179.8</v>
      </c>
      <c r="M112" s="31">
        <v>640.22632999999996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542.95000000000005</v>
      </c>
      <c r="D113" s="36">
        <v>540.48333333333335</v>
      </c>
      <c r="E113" s="36">
        <v>535.9666666666667</v>
      </c>
      <c r="F113" s="36">
        <v>528.98333333333335</v>
      </c>
      <c r="G113" s="36">
        <v>524.4666666666667</v>
      </c>
      <c r="H113" s="36">
        <v>547.4666666666667</v>
      </c>
      <c r="I113" s="36">
        <v>551.98333333333335</v>
      </c>
      <c r="J113" s="36">
        <v>558.9666666666667</v>
      </c>
      <c r="K113" s="31">
        <v>545</v>
      </c>
      <c r="L113" s="31">
        <v>533.5</v>
      </c>
      <c r="M113" s="31">
        <v>13.12776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415.9</v>
      </c>
      <c r="D114" s="36">
        <v>416.86666666666662</v>
      </c>
      <c r="E114" s="36">
        <v>412.73333333333323</v>
      </c>
      <c r="F114" s="36">
        <v>409.56666666666661</v>
      </c>
      <c r="G114" s="36">
        <v>405.43333333333322</v>
      </c>
      <c r="H114" s="36">
        <v>420.03333333333325</v>
      </c>
      <c r="I114" s="36">
        <v>424.16666666666657</v>
      </c>
      <c r="J114" s="36">
        <v>427.33333333333326</v>
      </c>
      <c r="K114" s="31">
        <v>421</v>
      </c>
      <c r="L114" s="31">
        <v>413.7</v>
      </c>
      <c r="M114" s="31">
        <v>47.430100000000003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1350.85</v>
      </c>
      <c r="D115" s="36">
        <v>1348.3666666666666</v>
      </c>
      <c r="E115" s="36">
        <v>1339.1333333333332</v>
      </c>
      <c r="F115" s="36">
        <v>1327.4166666666667</v>
      </c>
      <c r="G115" s="36">
        <v>1318.1833333333334</v>
      </c>
      <c r="H115" s="36">
        <v>1360.083333333333</v>
      </c>
      <c r="I115" s="36">
        <v>1369.3166666666662</v>
      </c>
      <c r="J115" s="36">
        <v>1381.0333333333328</v>
      </c>
      <c r="K115" s="31">
        <v>1357.6</v>
      </c>
      <c r="L115" s="31">
        <v>1336.65</v>
      </c>
      <c r="M115" s="31">
        <v>44.363419999999998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7178.7</v>
      </c>
      <c r="D116" s="36">
        <v>7182.9833333333336</v>
      </c>
      <c r="E116" s="36">
        <v>7065.9666666666672</v>
      </c>
      <c r="F116" s="36">
        <v>6953.2333333333336</v>
      </c>
      <c r="G116" s="36">
        <v>6836.2166666666672</v>
      </c>
      <c r="H116" s="36">
        <v>7295.7166666666672</v>
      </c>
      <c r="I116" s="36">
        <v>7412.7333333333336</v>
      </c>
      <c r="J116" s="36">
        <v>7525.4666666666672</v>
      </c>
      <c r="K116" s="31">
        <v>7300</v>
      </c>
      <c r="L116" s="31">
        <v>7070.25</v>
      </c>
      <c r="M116" s="31">
        <v>2.7461099999999998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1797.4</v>
      </c>
      <c r="D117" s="36">
        <v>1789.6666666666667</v>
      </c>
      <c r="E117" s="36">
        <v>1775.8333333333335</v>
      </c>
      <c r="F117" s="36">
        <v>1754.2666666666667</v>
      </c>
      <c r="G117" s="36">
        <v>1740.4333333333334</v>
      </c>
      <c r="H117" s="36">
        <v>1811.2333333333336</v>
      </c>
      <c r="I117" s="36">
        <v>1825.0666666666671</v>
      </c>
      <c r="J117" s="36">
        <v>1846.6333333333337</v>
      </c>
      <c r="K117" s="31">
        <v>1803.5</v>
      </c>
      <c r="L117" s="31">
        <v>1768.1</v>
      </c>
      <c r="M117" s="31">
        <v>43.153289999999998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4251.6499999999996</v>
      </c>
      <c r="D118" s="36">
        <v>4254.9000000000005</v>
      </c>
      <c r="E118" s="36">
        <v>4222.3000000000011</v>
      </c>
      <c r="F118" s="36">
        <v>4192.9500000000007</v>
      </c>
      <c r="G118" s="36">
        <v>4160.3500000000013</v>
      </c>
      <c r="H118" s="36">
        <v>4284.2500000000009</v>
      </c>
      <c r="I118" s="36">
        <v>4316.8500000000013</v>
      </c>
      <c r="J118" s="36">
        <v>4346.2000000000007</v>
      </c>
      <c r="K118" s="31">
        <v>4287.5</v>
      </c>
      <c r="L118" s="31">
        <v>4225.55</v>
      </c>
      <c r="M118" s="31">
        <v>17.36347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1381.95</v>
      </c>
      <c r="D119" s="36">
        <v>1375.05</v>
      </c>
      <c r="E119" s="36">
        <v>1360.1</v>
      </c>
      <c r="F119" s="36">
        <v>1338.25</v>
      </c>
      <c r="G119" s="36">
        <v>1323.3</v>
      </c>
      <c r="H119" s="36">
        <v>1396.8999999999999</v>
      </c>
      <c r="I119" s="36">
        <v>1411.8500000000001</v>
      </c>
      <c r="J119" s="36">
        <v>1433.6999999999998</v>
      </c>
      <c r="K119" s="31">
        <v>1390</v>
      </c>
      <c r="L119" s="31">
        <v>1353.2</v>
      </c>
      <c r="M119" s="31">
        <v>4.2130000000000001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689.1</v>
      </c>
      <c r="D120" s="36">
        <v>691.06666666666661</v>
      </c>
      <c r="E120" s="36">
        <v>680.13333333333321</v>
      </c>
      <c r="F120" s="36">
        <v>671.16666666666663</v>
      </c>
      <c r="G120" s="36">
        <v>660.23333333333323</v>
      </c>
      <c r="H120" s="36">
        <v>700.03333333333319</v>
      </c>
      <c r="I120" s="36">
        <v>710.96666666666658</v>
      </c>
      <c r="J120" s="36">
        <v>719.93333333333317</v>
      </c>
      <c r="K120" s="31">
        <v>702</v>
      </c>
      <c r="L120" s="31">
        <v>682.1</v>
      </c>
      <c r="M120" s="31">
        <v>21.43235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917.35</v>
      </c>
      <c r="D121" s="36">
        <v>913.88333333333333</v>
      </c>
      <c r="E121" s="36">
        <v>901.56666666666661</v>
      </c>
      <c r="F121" s="36">
        <v>885.7833333333333</v>
      </c>
      <c r="G121" s="36">
        <v>873.46666666666658</v>
      </c>
      <c r="H121" s="36">
        <v>929.66666666666663</v>
      </c>
      <c r="I121" s="36">
        <v>941.98333333333346</v>
      </c>
      <c r="J121" s="36">
        <v>957.76666666666665</v>
      </c>
      <c r="K121" s="31">
        <v>926.2</v>
      </c>
      <c r="L121" s="31">
        <v>898.1</v>
      </c>
      <c r="M121" s="31">
        <v>38.225270000000002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918.1</v>
      </c>
      <c r="D122" s="36">
        <v>913.63333333333333</v>
      </c>
      <c r="E122" s="36">
        <v>906.66666666666663</v>
      </c>
      <c r="F122" s="36">
        <v>895.23333333333335</v>
      </c>
      <c r="G122" s="36">
        <v>888.26666666666665</v>
      </c>
      <c r="H122" s="36">
        <v>925.06666666666661</v>
      </c>
      <c r="I122" s="36">
        <v>932.0333333333333</v>
      </c>
      <c r="J122" s="36">
        <v>943.46666666666658</v>
      </c>
      <c r="K122" s="31">
        <v>920.6</v>
      </c>
      <c r="L122" s="31">
        <v>902.2</v>
      </c>
      <c r="M122" s="31">
        <v>23.796579999999999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651.35</v>
      </c>
      <c r="D123" s="36">
        <v>637.18333333333328</v>
      </c>
      <c r="E123" s="36">
        <v>618.36666666666656</v>
      </c>
      <c r="F123" s="36">
        <v>585.38333333333333</v>
      </c>
      <c r="G123" s="36">
        <v>566.56666666666661</v>
      </c>
      <c r="H123" s="36">
        <v>670.16666666666652</v>
      </c>
      <c r="I123" s="36">
        <v>688.98333333333335</v>
      </c>
      <c r="J123" s="36">
        <v>721.96666666666647</v>
      </c>
      <c r="K123" s="31">
        <v>656</v>
      </c>
      <c r="L123" s="31">
        <v>604.20000000000005</v>
      </c>
      <c r="M123" s="31">
        <v>211.30766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1803.45</v>
      </c>
      <c r="D124" s="36">
        <v>1782.45</v>
      </c>
      <c r="E124" s="36">
        <v>1737</v>
      </c>
      <c r="F124" s="36">
        <v>1670.55</v>
      </c>
      <c r="G124" s="36">
        <v>1625.1</v>
      </c>
      <c r="H124" s="36">
        <v>1848.9</v>
      </c>
      <c r="I124" s="36">
        <v>1894.3500000000004</v>
      </c>
      <c r="J124" s="36">
        <v>1960.8000000000002</v>
      </c>
      <c r="K124" s="31">
        <v>1827.9</v>
      </c>
      <c r="L124" s="31">
        <v>1716</v>
      </c>
      <c r="M124" s="31">
        <v>11.575469999999999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1772.55</v>
      </c>
      <c r="D125" s="36">
        <v>1771.6166666666668</v>
      </c>
      <c r="E125" s="36">
        <v>1752.1833333333336</v>
      </c>
      <c r="F125" s="36">
        <v>1731.8166666666668</v>
      </c>
      <c r="G125" s="36">
        <v>1712.3833333333337</v>
      </c>
      <c r="H125" s="36">
        <v>1791.9833333333336</v>
      </c>
      <c r="I125" s="36">
        <v>1811.416666666667</v>
      </c>
      <c r="J125" s="36">
        <v>1831.7833333333335</v>
      </c>
      <c r="K125" s="31">
        <v>1791.05</v>
      </c>
      <c r="L125" s="31">
        <v>1751.25</v>
      </c>
      <c r="M125" s="31">
        <v>45.444429999999997</v>
      </c>
      <c r="N125" s="1"/>
      <c r="O125" s="1"/>
    </row>
    <row r="126" spans="1:15" ht="12.75" customHeight="1">
      <c r="A126" s="51">
        <v>117</v>
      </c>
      <c r="B126" s="53" t="s">
        <v>840</v>
      </c>
      <c r="C126" s="31">
        <v>168.02</v>
      </c>
      <c r="D126" s="36">
        <v>166.92666666666665</v>
      </c>
      <c r="E126" s="36">
        <v>165.1033333333333</v>
      </c>
      <c r="F126" s="36">
        <v>162.18666666666664</v>
      </c>
      <c r="G126" s="36">
        <v>160.36333333333329</v>
      </c>
      <c r="H126" s="36">
        <v>169.84333333333331</v>
      </c>
      <c r="I126" s="36">
        <v>171.66666666666663</v>
      </c>
      <c r="J126" s="36">
        <v>174.58333333333331</v>
      </c>
      <c r="K126" s="31">
        <v>168.75</v>
      </c>
      <c r="L126" s="31">
        <v>164.01</v>
      </c>
      <c r="M126" s="31">
        <v>39.990220000000001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4849.1000000000004</v>
      </c>
      <c r="D127" s="36">
        <v>4852.2333333333336</v>
      </c>
      <c r="E127" s="36">
        <v>4810.8666666666668</v>
      </c>
      <c r="F127" s="36">
        <v>4772.6333333333332</v>
      </c>
      <c r="G127" s="36">
        <v>4731.2666666666664</v>
      </c>
      <c r="H127" s="36">
        <v>4890.4666666666672</v>
      </c>
      <c r="I127" s="36">
        <v>4931.8333333333339</v>
      </c>
      <c r="J127" s="36">
        <v>4970.0666666666675</v>
      </c>
      <c r="K127" s="31">
        <v>4893.6000000000004</v>
      </c>
      <c r="L127" s="31">
        <v>4814</v>
      </c>
      <c r="M127" s="31">
        <v>0.60658000000000001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646.65</v>
      </c>
      <c r="D128" s="36">
        <v>640.7166666666667</v>
      </c>
      <c r="E128" s="36">
        <v>632.28333333333342</v>
      </c>
      <c r="F128" s="36">
        <v>617.91666666666674</v>
      </c>
      <c r="G128" s="36">
        <v>609.48333333333346</v>
      </c>
      <c r="H128" s="36">
        <v>655.08333333333337</v>
      </c>
      <c r="I128" s="36">
        <v>663.51666666666677</v>
      </c>
      <c r="J128" s="36">
        <v>677.88333333333333</v>
      </c>
      <c r="K128" s="31">
        <v>649.15</v>
      </c>
      <c r="L128" s="31">
        <v>626.35</v>
      </c>
      <c r="M128" s="31">
        <v>31.700340000000001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5400.45</v>
      </c>
      <c r="D129" s="36">
        <v>5385.2666666666673</v>
      </c>
      <c r="E129" s="36">
        <v>5335.0333333333347</v>
      </c>
      <c r="F129" s="36">
        <v>5269.6166666666677</v>
      </c>
      <c r="G129" s="36">
        <v>5219.383333333335</v>
      </c>
      <c r="H129" s="36">
        <v>5450.6833333333343</v>
      </c>
      <c r="I129" s="36">
        <v>5500.9166666666661</v>
      </c>
      <c r="J129" s="36">
        <v>5566.3333333333339</v>
      </c>
      <c r="K129" s="31">
        <v>5435.5</v>
      </c>
      <c r="L129" s="31">
        <v>5319.85</v>
      </c>
      <c r="M129" s="31">
        <v>2.04264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3571.95</v>
      </c>
      <c r="D130" s="36">
        <v>3581.9833333333336</v>
      </c>
      <c r="E130" s="36">
        <v>3552.9666666666672</v>
      </c>
      <c r="F130" s="36">
        <v>3533.9833333333336</v>
      </c>
      <c r="G130" s="36">
        <v>3504.9666666666672</v>
      </c>
      <c r="H130" s="36">
        <v>3600.9666666666672</v>
      </c>
      <c r="I130" s="36">
        <v>3629.9833333333336</v>
      </c>
      <c r="J130" s="36">
        <v>3648.9666666666672</v>
      </c>
      <c r="K130" s="31">
        <v>3611</v>
      </c>
      <c r="L130" s="31">
        <v>3563</v>
      </c>
      <c r="M130" s="31">
        <v>19.65035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426.2</v>
      </c>
      <c r="D131" s="36">
        <v>425.71666666666664</v>
      </c>
      <c r="E131" s="36">
        <v>423.0333333333333</v>
      </c>
      <c r="F131" s="36">
        <v>419.86666666666667</v>
      </c>
      <c r="G131" s="36">
        <v>417.18333333333334</v>
      </c>
      <c r="H131" s="36">
        <v>428.88333333333327</v>
      </c>
      <c r="I131" s="36">
        <v>431.56666666666655</v>
      </c>
      <c r="J131" s="36">
        <v>434.73333333333323</v>
      </c>
      <c r="K131" s="31">
        <v>428.4</v>
      </c>
      <c r="L131" s="31">
        <v>422.55</v>
      </c>
      <c r="M131" s="31">
        <v>14.140560000000001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1074.3499999999999</v>
      </c>
      <c r="D132" s="36">
        <v>1091.9166666666665</v>
      </c>
      <c r="E132" s="36">
        <v>1053.5333333333331</v>
      </c>
      <c r="F132" s="36">
        <v>1032.7166666666665</v>
      </c>
      <c r="G132" s="36">
        <v>994.33333333333303</v>
      </c>
      <c r="H132" s="36">
        <v>1112.7333333333331</v>
      </c>
      <c r="I132" s="36">
        <v>1151.1166666666663</v>
      </c>
      <c r="J132" s="36">
        <v>1171.9333333333332</v>
      </c>
      <c r="K132" s="31">
        <v>1130.3</v>
      </c>
      <c r="L132" s="31">
        <v>1071.0999999999999</v>
      </c>
      <c r="M132" s="31">
        <v>59.399430000000002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2097.6</v>
      </c>
      <c r="D133" s="36">
        <v>2104.8666666666663</v>
      </c>
      <c r="E133" s="36">
        <v>2080.7833333333328</v>
      </c>
      <c r="F133" s="36">
        <v>2063.9666666666667</v>
      </c>
      <c r="G133" s="36">
        <v>2039.8833333333332</v>
      </c>
      <c r="H133" s="36">
        <v>2121.6833333333325</v>
      </c>
      <c r="I133" s="36">
        <v>2145.7666666666655</v>
      </c>
      <c r="J133" s="36">
        <v>2162.5833333333321</v>
      </c>
      <c r="K133" s="31">
        <v>2128.9499999999998</v>
      </c>
      <c r="L133" s="31">
        <v>2088.0500000000002</v>
      </c>
      <c r="M133" s="31">
        <v>23.022749999999998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137285.5</v>
      </c>
      <c r="D134" s="36">
        <v>136761.83333333334</v>
      </c>
      <c r="E134" s="36">
        <v>135023.66666666669</v>
      </c>
      <c r="F134" s="36">
        <v>132761.83333333334</v>
      </c>
      <c r="G134" s="36">
        <v>131023.66666666669</v>
      </c>
      <c r="H134" s="36">
        <v>139023.66666666669</v>
      </c>
      <c r="I134" s="36">
        <v>140761.83333333337</v>
      </c>
      <c r="J134" s="36">
        <v>143023.66666666669</v>
      </c>
      <c r="K134" s="31">
        <v>138500</v>
      </c>
      <c r="L134" s="31">
        <v>134500</v>
      </c>
      <c r="M134" s="31">
        <v>0.15137999999999999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1298</v>
      </c>
      <c r="D135" s="36">
        <v>1283.6666666666667</v>
      </c>
      <c r="E135" s="36">
        <v>1249.3333333333335</v>
      </c>
      <c r="F135" s="36">
        <v>1200.6666666666667</v>
      </c>
      <c r="G135" s="36">
        <v>1166.3333333333335</v>
      </c>
      <c r="H135" s="36">
        <v>1332.3333333333335</v>
      </c>
      <c r="I135" s="36">
        <v>1366.666666666667</v>
      </c>
      <c r="J135" s="36">
        <v>1415.3333333333335</v>
      </c>
      <c r="K135" s="31">
        <v>1318</v>
      </c>
      <c r="L135" s="31">
        <v>1235</v>
      </c>
      <c r="M135" s="31">
        <v>27.314450000000001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298.75</v>
      </c>
      <c r="D136" s="36">
        <v>299.96666666666664</v>
      </c>
      <c r="E136" s="36">
        <v>295.68333333333328</v>
      </c>
      <c r="F136" s="36">
        <v>292.61666666666662</v>
      </c>
      <c r="G136" s="36">
        <v>288.33333333333326</v>
      </c>
      <c r="H136" s="36">
        <v>303.0333333333333</v>
      </c>
      <c r="I136" s="36">
        <v>307.31666666666672</v>
      </c>
      <c r="J136" s="36">
        <v>310.38333333333333</v>
      </c>
      <c r="K136" s="31">
        <v>304.25</v>
      </c>
      <c r="L136" s="31">
        <v>296.89999999999998</v>
      </c>
      <c r="M136" s="31">
        <v>30.464400000000001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2717.65</v>
      </c>
      <c r="D137" s="36">
        <v>2727.7833333333333</v>
      </c>
      <c r="E137" s="36">
        <v>2698.5666666666666</v>
      </c>
      <c r="F137" s="36">
        <v>2679.4833333333331</v>
      </c>
      <c r="G137" s="36">
        <v>2650.2666666666664</v>
      </c>
      <c r="H137" s="36">
        <v>2746.8666666666668</v>
      </c>
      <c r="I137" s="36">
        <v>2776.083333333333</v>
      </c>
      <c r="J137" s="36">
        <v>2795.166666666667</v>
      </c>
      <c r="K137" s="31">
        <v>2757</v>
      </c>
      <c r="L137" s="31">
        <v>2708.7</v>
      </c>
      <c r="M137" s="31">
        <v>23.214739999999999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2152.0500000000002</v>
      </c>
      <c r="D138" s="36">
        <v>2135.8166666666671</v>
      </c>
      <c r="E138" s="36">
        <v>2112.6333333333341</v>
      </c>
      <c r="F138" s="36">
        <v>2073.2166666666672</v>
      </c>
      <c r="G138" s="36">
        <v>2050.0333333333342</v>
      </c>
      <c r="H138" s="36">
        <v>2175.233333333334</v>
      </c>
      <c r="I138" s="36">
        <v>2198.4166666666674</v>
      </c>
      <c r="J138" s="36">
        <v>2237.8333333333339</v>
      </c>
      <c r="K138" s="31">
        <v>2159</v>
      </c>
      <c r="L138" s="31">
        <v>2096.4</v>
      </c>
      <c r="M138" s="31">
        <v>9.4891799999999993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644.65</v>
      </c>
      <c r="D139" s="36">
        <v>644.45000000000005</v>
      </c>
      <c r="E139" s="36">
        <v>637.90000000000009</v>
      </c>
      <c r="F139" s="36">
        <v>631.15000000000009</v>
      </c>
      <c r="G139" s="36">
        <v>624.60000000000014</v>
      </c>
      <c r="H139" s="36">
        <v>651.20000000000005</v>
      </c>
      <c r="I139" s="36">
        <v>657.75</v>
      </c>
      <c r="J139" s="36">
        <v>664.5</v>
      </c>
      <c r="K139" s="31">
        <v>651</v>
      </c>
      <c r="L139" s="31">
        <v>637.70000000000005</v>
      </c>
      <c r="M139" s="31">
        <v>13.180870000000001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12273.25</v>
      </c>
      <c r="D140" s="36">
        <v>12247.75</v>
      </c>
      <c r="E140" s="36">
        <v>12125.5</v>
      </c>
      <c r="F140" s="36">
        <v>11977.75</v>
      </c>
      <c r="G140" s="36">
        <v>11855.5</v>
      </c>
      <c r="H140" s="36">
        <v>12395.5</v>
      </c>
      <c r="I140" s="36">
        <v>12517.75</v>
      </c>
      <c r="J140" s="36">
        <v>12665.5</v>
      </c>
      <c r="K140" s="31">
        <v>12370</v>
      </c>
      <c r="L140" s="31">
        <v>12100</v>
      </c>
      <c r="M140" s="31">
        <v>2.9121199999999998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1076.8499999999999</v>
      </c>
      <c r="D141" s="36">
        <v>1084.2166666666665</v>
      </c>
      <c r="E141" s="36">
        <v>1062.633333333333</v>
      </c>
      <c r="F141" s="36">
        <v>1048.4166666666665</v>
      </c>
      <c r="G141" s="36">
        <v>1026.833333333333</v>
      </c>
      <c r="H141" s="36">
        <v>1098.4333333333329</v>
      </c>
      <c r="I141" s="36">
        <v>1120.0166666666664</v>
      </c>
      <c r="J141" s="36">
        <v>1134.2333333333329</v>
      </c>
      <c r="K141" s="31">
        <v>1105.8</v>
      </c>
      <c r="L141" s="31">
        <v>1070</v>
      </c>
      <c r="M141" s="31">
        <v>5.2485299999999997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870.65</v>
      </c>
      <c r="D142" s="36">
        <v>871.51666666666677</v>
      </c>
      <c r="E142" s="36">
        <v>860.33333333333348</v>
      </c>
      <c r="F142" s="36">
        <v>850.01666666666677</v>
      </c>
      <c r="G142" s="36">
        <v>838.83333333333348</v>
      </c>
      <c r="H142" s="36">
        <v>881.83333333333348</v>
      </c>
      <c r="I142" s="36">
        <v>893.01666666666665</v>
      </c>
      <c r="J142" s="36">
        <v>903.33333333333348</v>
      </c>
      <c r="K142" s="31">
        <v>882.7</v>
      </c>
      <c r="L142" s="31">
        <v>861.2</v>
      </c>
      <c r="M142" s="31">
        <v>6.3087900000000001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4962.1499999999996</v>
      </c>
      <c r="D143" s="36">
        <v>4988.7166666666662</v>
      </c>
      <c r="E143" s="36">
        <v>4917.4333333333325</v>
      </c>
      <c r="F143" s="36">
        <v>4872.7166666666662</v>
      </c>
      <c r="G143" s="36">
        <v>4801.4333333333325</v>
      </c>
      <c r="H143" s="36">
        <v>5033.4333333333325</v>
      </c>
      <c r="I143" s="36">
        <v>5104.7166666666672</v>
      </c>
      <c r="J143" s="36">
        <v>5149.4333333333325</v>
      </c>
      <c r="K143" s="31">
        <v>5060</v>
      </c>
      <c r="L143" s="31">
        <v>4944</v>
      </c>
      <c r="M143" s="31">
        <v>14.94145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71.459999999999994</v>
      </c>
      <c r="D144" s="36">
        <v>71.383333333333326</v>
      </c>
      <c r="E144" s="36">
        <v>70.786666666666648</v>
      </c>
      <c r="F144" s="36">
        <v>70.113333333333316</v>
      </c>
      <c r="G144" s="36">
        <v>69.516666666666637</v>
      </c>
      <c r="H144" s="36">
        <v>72.056666666666658</v>
      </c>
      <c r="I144" s="36">
        <v>72.65333333333335</v>
      </c>
      <c r="J144" s="36">
        <v>73.326666666666668</v>
      </c>
      <c r="K144" s="31">
        <v>71.98</v>
      </c>
      <c r="L144" s="31">
        <v>70.709999999999994</v>
      </c>
      <c r="M144" s="31">
        <v>58.175339999999998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2702.9</v>
      </c>
      <c r="D145" s="36">
        <v>2694.9500000000003</v>
      </c>
      <c r="E145" s="36">
        <v>2670.9500000000007</v>
      </c>
      <c r="F145" s="36">
        <v>2639.0000000000005</v>
      </c>
      <c r="G145" s="36">
        <v>2615.0000000000009</v>
      </c>
      <c r="H145" s="36">
        <v>2726.9000000000005</v>
      </c>
      <c r="I145" s="36">
        <v>2750.8999999999996</v>
      </c>
      <c r="J145" s="36">
        <v>2782.8500000000004</v>
      </c>
      <c r="K145" s="31">
        <v>2718.95</v>
      </c>
      <c r="L145" s="31">
        <v>2663</v>
      </c>
      <c r="M145" s="31">
        <v>4.3106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1890.1</v>
      </c>
      <c r="D146" s="36">
        <v>1886.8500000000001</v>
      </c>
      <c r="E146" s="36">
        <v>1869.4500000000003</v>
      </c>
      <c r="F146" s="36">
        <v>1848.8000000000002</v>
      </c>
      <c r="G146" s="36">
        <v>1831.4000000000003</v>
      </c>
      <c r="H146" s="36">
        <v>1907.5000000000002</v>
      </c>
      <c r="I146" s="36">
        <v>1924.9000000000003</v>
      </c>
      <c r="J146" s="36">
        <v>1945.5500000000002</v>
      </c>
      <c r="K146" s="31">
        <v>1904.25</v>
      </c>
      <c r="L146" s="31">
        <v>1866.2</v>
      </c>
      <c r="M146" s="31">
        <v>3.20451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96.87</v>
      </c>
      <c r="D147" s="36">
        <v>96.506666666666661</v>
      </c>
      <c r="E147" s="36">
        <v>95.813333333333318</v>
      </c>
      <c r="F147" s="36">
        <v>94.756666666666661</v>
      </c>
      <c r="G147" s="36">
        <v>94.063333333333318</v>
      </c>
      <c r="H147" s="36">
        <v>97.563333333333318</v>
      </c>
      <c r="I147" s="36">
        <v>98.256666666666646</v>
      </c>
      <c r="J147" s="36">
        <v>99.313333333333318</v>
      </c>
      <c r="K147" s="31">
        <v>97.2</v>
      </c>
      <c r="L147" s="31">
        <v>95.45</v>
      </c>
      <c r="M147" s="31">
        <v>368.67309999999998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229.63</v>
      </c>
      <c r="D148" s="36">
        <v>225.81333333333336</v>
      </c>
      <c r="E148" s="36">
        <v>220.92666666666673</v>
      </c>
      <c r="F148" s="36">
        <v>212.22333333333339</v>
      </c>
      <c r="G148" s="36">
        <v>207.33666666666676</v>
      </c>
      <c r="H148" s="36">
        <v>234.51666666666671</v>
      </c>
      <c r="I148" s="36">
        <v>239.40333333333331</v>
      </c>
      <c r="J148" s="36">
        <v>248.10666666666668</v>
      </c>
      <c r="K148" s="31">
        <v>230.7</v>
      </c>
      <c r="L148" s="31">
        <v>217.11</v>
      </c>
      <c r="M148" s="31">
        <v>96.587680000000006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400.85</v>
      </c>
      <c r="D149" s="36">
        <v>403.65000000000003</v>
      </c>
      <c r="E149" s="36">
        <v>397.30000000000007</v>
      </c>
      <c r="F149" s="36">
        <v>393.75000000000006</v>
      </c>
      <c r="G149" s="36">
        <v>387.40000000000009</v>
      </c>
      <c r="H149" s="36">
        <v>407.20000000000005</v>
      </c>
      <c r="I149" s="36">
        <v>413.55000000000007</v>
      </c>
      <c r="J149" s="36">
        <v>417.1</v>
      </c>
      <c r="K149" s="31">
        <v>410</v>
      </c>
      <c r="L149" s="31">
        <v>400.1</v>
      </c>
      <c r="M149" s="31">
        <v>262.54763000000003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3466.9</v>
      </c>
      <c r="D150" s="36">
        <v>3489.6333333333332</v>
      </c>
      <c r="E150" s="36">
        <v>3429.2666666666664</v>
      </c>
      <c r="F150" s="36">
        <v>3391.6333333333332</v>
      </c>
      <c r="G150" s="36">
        <v>3331.2666666666664</v>
      </c>
      <c r="H150" s="36">
        <v>3527.2666666666664</v>
      </c>
      <c r="I150" s="36">
        <v>3587.6333333333332</v>
      </c>
      <c r="J150" s="36">
        <v>3625.2666666666664</v>
      </c>
      <c r="K150" s="31">
        <v>3550</v>
      </c>
      <c r="L150" s="31">
        <v>3452</v>
      </c>
      <c r="M150" s="31">
        <v>1.5547500000000001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2473.1</v>
      </c>
      <c r="D151" s="36">
        <v>2483.7999999999997</v>
      </c>
      <c r="E151" s="36">
        <v>2457.6499999999996</v>
      </c>
      <c r="F151" s="36">
        <v>2442.1999999999998</v>
      </c>
      <c r="G151" s="36">
        <v>2416.0499999999997</v>
      </c>
      <c r="H151" s="36">
        <v>2499.2499999999995</v>
      </c>
      <c r="I151" s="36">
        <v>2525.4</v>
      </c>
      <c r="J151" s="36">
        <v>2540.8499999999995</v>
      </c>
      <c r="K151" s="31">
        <v>2509.9499999999998</v>
      </c>
      <c r="L151" s="31">
        <v>2468.35</v>
      </c>
      <c r="M151" s="31">
        <v>4.7502000000000004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1814.15</v>
      </c>
      <c r="D152" s="36">
        <v>1799.8999999999999</v>
      </c>
      <c r="E152" s="36">
        <v>1772.0499999999997</v>
      </c>
      <c r="F152" s="36">
        <v>1729.9499999999998</v>
      </c>
      <c r="G152" s="36">
        <v>1702.0999999999997</v>
      </c>
      <c r="H152" s="36">
        <v>1841.9999999999998</v>
      </c>
      <c r="I152" s="36">
        <v>1869.8499999999997</v>
      </c>
      <c r="J152" s="36">
        <v>1911.9499999999998</v>
      </c>
      <c r="K152" s="31">
        <v>1827.75</v>
      </c>
      <c r="L152" s="31">
        <v>1757.8</v>
      </c>
      <c r="M152" s="31">
        <v>14.190189999999999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341.3</v>
      </c>
      <c r="D153" s="36">
        <v>338.63333333333333</v>
      </c>
      <c r="E153" s="36">
        <v>332.56666666666666</v>
      </c>
      <c r="F153" s="36">
        <v>323.83333333333331</v>
      </c>
      <c r="G153" s="36">
        <v>317.76666666666665</v>
      </c>
      <c r="H153" s="36">
        <v>347.36666666666667</v>
      </c>
      <c r="I153" s="36">
        <v>353.43333333333328</v>
      </c>
      <c r="J153" s="36">
        <v>362.16666666666669</v>
      </c>
      <c r="K153" s="31">
        <v>344.7</v>
      </c>
      <c r="L153" s="31">
        <v>329.9</v>
      </c>
      <c r="M153" s="31">
        <v>347.54595999999998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667.25</v>
      </c>
      <c r="D154" s="36">
        <v>659.93333333333328</v>
      </c>
      <c r="E154" s="36">
        <v>637.86666666666656</v>
      </c>
      <c r="F154" s="36">
        <v>608.48333333333323</v>
      </c>
      <c r="G154" s="36">
        <v>586.41666666666652</v>
      </c>
      <c r="H154" s="36">
        <v>689.31666666666661</v>
      </c>
      <c r="I154" s="36">
        <v>711.38333333333344</v>
      </c>
      <c r="J154" s="36">
        <v>740.76666666666665</v>
      </c>
      <c r="K154" s="31">
        <v>682</v>
      </c>
      <c r="L154" s="31">
        <v>630.54999999999995</v>
      </c>
      <c r="M154" s="31">
        <v>130.26499999999999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514.6</v>
      </c>
      <c r="D155" s="36">
        <v>513.68333333333328</v>
      </c>
      <c r="E155" s="36">
        <v>500.36666666666656</v>
      </c>
      <c r="F155" s="36">
        <v>486.13333333333327</v>
      </c>
      <c r="G155" s="36">
        <v>472.81666666666655</v>
      </c>
      <c r="H155" s="36">
        <v>527.91666666666652</v>
      </c>
      <c r="I155" s="36">
        <v>541.23333333333335</v>
      </c>
      <c r="J155" s="36">
        <v>555.46666666666658</v>
      </c>
      <c r="K155" s="31">
        <v>527</v>
      </c>
      <c r="L155" s="31">
        <v>499.45</v>
      </c>
      <c r="M155" s="31">
        <v>56.136980000000001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1428.1</v>
      </c>
      <c r="D156" s="36">
        <v>1437.2666666666667</v>
      </c>
      <c r="E156" s="36">
        <v>1412.1333333333332</v>
      </c>
      <c r="F156" s="36">
        <v>1396.1666666666665</v>
      </c>
      <c r="G156" s="36">
        <v>1371.0333333333331</v>
      </c>
      <c r="H156" s="36">
        <v>1453.2333333333333</v>
      </c>
      <c r="I156" s="36">
        <v>1478.366666666667</v>
      </c>
      <c r="J156" s="36">
        <v>1494.3333333333335</v>
      </c>
      <c r="K156" s="31">
        <v>1462.4</v>
      </c>
      <c r="L156" s="31">
        <v>1421.3</v>
      </c>
      <c r="M156" s="31">
        <v>10.00263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4441</v>
      </c>
      <c r="D157" s="36">
        <v>4441.5333333333338</v>
      </c>
      <c r="E157" s="36">
        <v>4365.2166666666672</v>
      </c>
      <c r="F157" s="36">
        <v>4289.4333333333334</v>
      </c>
      <c r="G157" s="36">
        <v>4213.1166666666668</v>
      </c>
      <c r="H157" s="36">
        <v>4517.3166666666675</v>
      </c>
      <c r="I157" s="36">
        <v>4593.633333333335</v>
      </c>
      <c r="J157" s="36">
        <v>4669.4166666666679</v>
      </c>
      <c r="K157" s="31">
        <v>4517.8500000000004</v>
      </c>
      <c r="L157" s="31">
        <v>4365.75</v>
      </c>
      <c r="M157" s="31">
        <v>5.3521999999999998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40821.300000000003</v>
      </c>
      <c r="D158" s="36">
        <v>40486.65</v>
      </c>
      <c r="E158" s="36">
        <v>39923.300000000003</v>
      </c>
      <c r="F158" s="36">
        <v>39025.300000000003</v>
      </c>
      <c r="G158" s="36">
        <v>38461.950000000004</v>
      </c>
      <c r="H158" s="36">
        <v>41384.65</v>
      </c>
      <c r="I158" s="36">
        <v>41947.999999999993</v>
      </c>
      <c r="J158" s="36">
        <v>42846</v>
      </c>
      <c r="K158" s="31">
        <v>41050</v>
      </c>
      <c r="L158" s="31">
        <v>39588.65</v>
      </c>
      <c r="M158" s="31">
        <v>0.26468999999999998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1773.85</v>
      </c>
      <c r="D159" s="36">
        <v>1781.5666666666666</v>
      </c>
      <c r="E159" s="36">
        <v>1748.3333333333333</v>
      </c>
      <c r="F159" s="36">
        <v>1722.8166666666666</v>
      </c>
      <c r="G159" s="36">
        <v>1689.5833333333333</v>
      </c>
      <c r="H159" s="36">
        <v>1807.0833333333333</v>
      </c>
      <c r="I159" s="36">
        <v>1840.3166666666668</v>
      </c>
      <c r="J159" s="36">
        <v>1865.8333333333333</v>
      </c>
      <c r="K159" s="31">
        <v>1814.8</v>
      </c>
      <c r="L159" s="31">
        <v>1756.05</v>
      </c>
      <c r="M159" s="31">
        <v>2.7584200000000001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4675.8999999999996</v>
      </c>
      <c r="D160" s="36">
        <v>4674.2</v>
      </c>
      <c r="E160" s="36">
        <v>4601.7</v>
      </c>
      <c r="F160" s="36">
        <v>4527.5</v>
      </c>
      <c r="G160" s="36">
        <v>4455</v>
      </c>
      <c r="H160" s="36">
        <v>4748.3999999999996</v>
      </c>
      <c r="I160" s="36">
        <v>4820.8999999999996</v>
      </c>
      <c r="J160" s="36">
        <v>4895.0999999999995</v>
      </c>
      <c r="K160" s="31">
        <v>4746.7</v>
      </c>
      <c r="L160" s="31">
        <v>4600</v>
      </c>
      <c r="M160" s="31">
        <v>5.6950599999999998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373.7</v>
      </c>
      <c r="D161" s="36">
        <v>370.38333333333338</v>
      </c>
      <c r="E161" s="36">
        <v>365.16666666666674</v>
      </c>
      <c r="F161" s="36">
        <v>356.63333333333338</v>
      </c>
      <c r="G161" s="36">
        <v>351.41666666666674</v>
      </c>
      <c r="H161" s="36">
        <v>378.91666666666674</v>
      </c>
      <c r="I161" s="36">
        <v>384.13333333333333</v>
      </c>
      <c r="J161" s="36">
        <v>392.66666666666674</v>
      </c>
      <c r="K161" s="31">
        <v>375.6</v>
      </c>
      <c r="L161" s="31">
        <v>361.85</v>
      </c>
      <c r="M161" s="31">
        <v>35.828980000000001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3051.8</v>
      </c>
      <c r="D162" s="36">
        <v>3073.9833333333336</v>
      </c>
      <c r="E162" s="36">
        <v>3017.9666666666672</v>
      </c>
      <c r="F162" s="36">
        <v>2984.1333333333337</v>
      </c>
      <c r="G162" s="36">
        <v>2928.1166666666672</v>
      </c>
      <c r="H162" s="36">
        <v>3107.8166666666671</v>
      </c>
      <c r="I162" s="36">
        <v>3163.8333333333335</v>
      </c>
      <c r="J162" s="36">
        <v>3197.666666666667</v>
      </c>
      <c r="K162" s="31">
        <v>3130</v>
      </c>
      <c r="L162" s="31">
        <v>3040.15</v>
      </c>
      <c r="M162" s="31">
        <v>4.3746200000000002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989</v>
      </c>
      <c r="D163" s="36">
        <v>987.54999999999984</v>
      </c>
      <c r="E163" s="36">
        <v>962.49999999999966</v>
      </c>
      <c r="F163" s="36">
        <v>935.99999999999977</v>
      </c>
      <c r="G163" s="36">
        <v>910.94999999999959</v>
      </c>
      <c r="H163" s="36">
        <v>1014.0499999999997</v>
      </c>
      <c r="I163" s="36">
        <v>1039.0999999999999</v>
      </c>
      <c r="J163" s="36">
        <v>1065.5999999999999</v>
      </c>
      <c r="K163" s="31">
        <v>1012.6</v>
      </c>
      <c r="L163" s="31">
        <v>961.05</v>
      </c>
      <c r="M163" s="31">
        <v>22.910710000000002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6585.15</v>
      </c>
      <c r="D164" s="36">
        <v>6596.5166666666673</v>
      </c>
      <c r="E164" s="36">
        <v>6536.9833333333345</v>
      </c>
      <c r="F164" s="36">
        <v>6488.8166666666675</v>
      </c>
      <c r="G164" s="36">
        <v>6429.2833333333347</v>
      </c>
      <c r="H164" s="36">
        <v>6644.6833333333343</v>
      </c>
      <c r="I164" s="36">
        <v>6704.2166666666672</v>
      </c>
      <c r="J164" s="36">
        <v>6752.3833333333341</v>
      </c>
      <c r="K164" s="31">
        <v>6656.05</v>
      </c>
      <c r="L164" s="31">
        <v>6548.35</v>
      </c>
      <c r="M164" s="31">
        <v>4.0005800000000002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363.2</v>
      </c>
      <c r="D165" s="36">
        <v>361.9666666666667</v>
      </c>
      <c r="E165" s="36">
        <v>357.58333333333337</v>
      </c>
      <c r="F165" s="36">
        <v>351.9666666666667</v>
      </c>
      <c r="G165" s="36">
        <v>347.58333333333337</v>
      </c>
      <c r="H165" s="36">
        <v>367.58333333333337</v>
      </c>
      <c r="I165" s="36">
        <v>371.9666666666667</v>
      </c>
      <c r="J165" s="36">
        <v>377.58333333333337</v>
      </c>
      <c r="K165" s="31">
        <v>366.35</v>
      </c>
      <c r="L165" s="31">
        <v>356.35</v>
      </c>
      <c r="M165" s="31">
        <v>20.77861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496.65</v>
      </c>
      <c r="D166" s="36">
        <v>496.93333333333334</v>
      </c>
      <c r="E166" s="36">
        <v>490.41666666666669</v>
      </c>
      <c r="F166" s="36">
        <v>484.18333333333334</v>
      </c>
      <c r="G166" s="36">
        <v>477.66666666666669</v>
      </c>
      <c r="H166" s="36">
        <v>503.16666666666669</v>
      </c>
      <c r="I166" s="36">
        <v>509.68333333333334</v>
      </c>
      <c r="J166" s="36">
        <v>515.91666666666674</v>
      </c>
      <c r="K166" s="31">
        <v>503.45</v>
      </c>
      <c r="L166" s="31">
        <v>490.7</v>
      </c>
      <c r="M166" s="31">
        <v>57.833660000000002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341.15</v>
      </c>
      <c r="D167" s="36">
        <v>341.48333333333335</v>
      </c>
      <c r="E167" s="36">
        <v>339.16666666666669</v>
      </c>
      <c r="F167" s="36">
        <v>337.18333333333334</v>
      </c>
      <c r="G167" s="36">
        <v>334.86666666666667</v>
      </c>
      <c r="H167" s="36">
        <v>343.4666666666667</v>
      </c>
      <c r="I167" s="36">
        <v>345.7833333333333</v>
      </c>
      <c r="J167" s="36">
        <v>347.76666666666671</v>
      </c>
      <c r="K167" s="31">
        <v>343.8</v>
      </c>
      <c r="L167" s="31">
        <v>339.5</v>
      </c>
      <c r="M167" s="31">
        <v>125.21136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1766.65</v>
      </c>
      <c r="D168" s="36">
        <v>1743.6166666666668</v>
      </c>
      <c r="E168" s="36">
        <v>1716.2333333333336</v>
      </c>
      <c r="F168" s="36">
        <v>1665.8166666666668</v>
      </c>
      <c r="G168" s="36">
        <v>1638.4333333333336</v>
      </c>
      <c r="H168" s="36">
        <v>1794.0333333333335</v>
      </c>
      <c r="I168" s="36">
        <v>1821.4166666666667</v>
      </c>
      <c r="J168" s="36">
        <v>1871.8333333333335</v>
      </c>
      <c r="K168" s="31">
        <v>1771</v>
      </c>
      <c r="L168" s="31">
        <v>1693.2</v>
      </c>
      <c r="M168" s="31">
        <v>8.2639899999999997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17070.099999999999</v>
      </c>
      <c r="D169" s="36">
        <v>17172.716666666664</v>
      </c>
      <c r="E169" s="36">
        <v>16847.433333333327</v>
      </c>
      <c r="F169" s="36">
        <v>16624.766666666663</v>
      </c>
      <c r="G169" s="36">
        <v>16299.483333333326</v>
      </c>
      <c r="H169" s="36">
        <v>17395.383333333328</v>
      </c>
      <c r="I169" s="36">
        <v>17720.666666666661</v>
      </c>
      <c r="J169" s="36">
        <v>17943.333333333328</v>
      </c>
      <c r="K169" s="31">
        <v>17498</v>
      </c>
      <c r="L169" s="31">
        <v>16950.05</v>
      </c>
      <c r="M169" s="31">
        <v>6.726E-2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114.6</v>
      </c>
      <c r="D170" s="36">
        <v>114.76666666666667</v>
      </c>
      <c r="E170" s="36">
        <v>113.64333333333333</v>
      </c>
      <c r="F170" s="36">
        <v>112.68666666666667</v>
      </c>
      <c r="G170" s="36">
        <v>111.56333333333333</v>
      </c>
      <c r="H170" s="36">
        <v>115.72333333333333</v>
      </c>
      <c r="I170" s="36">
        <v>116.84666666666666</v>
      </c>
      <c r="J170" s="36">
        <v>117.80333333333333</v>
      </c>
      <c r="K170" s="31">
        <v>115.89</v>
      </c>
      <c r="L170" s="31">
        <v>113.81</v>
      </c>
      <c r="M170" s="31">
        <v>158.08637999999999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578.79999999999995</v>
      </c>
      <c r="D171" s="36">
        <v>579.43333333333339</v>
      </c>
      <c r="E171" s="36">
        <v>573.51666666666677</v>
      </c>
      <c r="F171" s="36">
        <v>568.23333333333335</v>
      </c>
      <c r="G171" s="36">
        <v>562.31666666666672</v>
      </c>
      <c r="H171" s="36">
        <v>584.71666666666681</v>
      </c>
      <c r="I171" s="36">
        <v>590.63333333333333</v>
      </c>
      <c r="J171" s="36">
        <v>595.91666666666686</v>
      </c>
      <c r="K171" s="31">
        <v>585.35</v>
      </c>
      <c r="L171" s="31">
        <v>574.15</v>
      </c>
      <c r="M171" s="31">
        <v>74.868600000000001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575.85</v>
      </c>
      <c r="D172" s="36">
        <v>560.41666666666663</v>
      </c>
      <c r="E172" s="36">
        <v>537.83333333333326</v>
      </c>
      <c r="F172" s="36">
        <v>499.81666666666661</v>
      </c>
      <c r="G172" s="36">
        <v>477.23333333333323</v>
      </c>
      <c r="H172" s="36">
        <v>598.43333333333328</v>
      </c>
      <c r="I172" s="36">
        <v>621.01666666666654</v>
      </c>
      <c r="J172" s="36">
        <v>659.0333333333333</v>
      </c>
      <c r="K172" s="31">
        <v>583</v>
      </c>
      <c r="L172" s="31">
        <v>522.4</v>
      </c>
      <c r="M172" s="31">
        <v>619.51225999999997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2921.25</v>
      </c>
      <c r="D173" s="36">
        <v>2927.5833333333335</v>
      </c>
      <c r="E173" s="36">
        <v>2909.166666666667</v>
      </c>
      <c r="F173" s="36">
        <v>2897.0833333333335</v>
      </c>
      <c r="G173" s="36">
        <v>2878.666666666667</v>
      </c>
      <c r="H173" s="36">
        <v>2939.666666666667</v>
      </c>
      <c r="I173" s="36">
        <v>2958.0833333333339</v>
      </c>
      <c r="J173" s="36">
        <v>2970.166666666667</v>
      </c>
      <c r="K173" s="31">
        <v>2946</v>
      </c>
      <c r="L173" s="31">
        <v>2915.5</v>
      </c>
      <c r="M173" s="31">
        <v>40.922919999999998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699.95</v>
      </c>
      <c r="D174" s="36">
        <v>703.31666666666661</v>
      </c>
      <c r="E174" s="36">
        <v>695.68333333333317</v>
      </c>
      <c r="F174" s="36">
        <v>691.41666666666652</v>
      </c>
      <c r="G174" s="36">
        <v>683.78333333333308</v>
      </c>
      <c r="H174" s="36">
        <v>707.58333333333326</v>
      </c>
      <c r="I174" s="36">
        <v>715.2166666666667</v>
      </c>
      <c r="J174" s="36">
        <v>719.48333333333335</v>
      </c>
      <c r="K174" s="31">
        <v>710.95</v>
      </c>
      <c r="L174" s="31">
        <v>699.05</v>
      </c>
      <c r="M174" s="31">
        <v>7.7893800000000004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1705</v>
      </c>
      <c r="D175" s="36">
        <v>1709.0166666666667</v>
      </c>
      <c r="E175" s="36">
        <v>1688.0333333333333</v>
      </c>
      <c r="F175" s="36">
        <v>1671.0666666666666</v>
      </c>
      <c r="G175" s="36">
        <v>1650.0833333333333</v>
      </c>
      <c r="H175" s="36">
        <v>1725.9833333333333</v>
      </c>
      <c r="I175" s="36">
        <v>1746.9666666666665</v>
      </c>
      <c r="J175" s="36">
        <v>1763.9333333333334</v>
      </c>
      <c r="K175" s="31">
        <v>1730</v>
      </c>
      <c r="L175" s="31">
        <v>1692.05</v>
      </c>
      <c r="M175" s="31">
        <v>10.19251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2568.5</v>
      </c>
      <c r="D176" s="36">
        <v>2559.2666666666664</v>
      </c>
      <c r="E176" s="36">
        <v>2534.583333333333</v>
      </c>
      <c r="F176" s="36">
        <v>2500.6666666666665</v>
      </c>
      <c r="G176" s="36">
        <v>2475.9833333333331</v>
      </c>
      <c r="H176" s="36">
        <v>2593.1833333333329</v>
      </c>
      <c r="I176" s="36">
        <v>2617.8666666666663</v>
      </c>
      <c r="J176" s="36">
        <v>2651.7833333333328</v>
      </c>
      <c r="K176" s="31">
        <v>2583.9499999999998</v>
      </c>
      <c r="L176" s="31">
        <v>2525.35</v>
      </c>
      <c r="M176" s="31">
        <v>2.6227399999999998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188.21</v>
      </c>
      <c r="D177" s="36">
        <v>187.76333333333332</v>
      </c>
      <c r="E177" s="36">
        <v>185.55666666666664</v>
      </c>
      <c r="F177" s="36">
        <v>182.90333333333334</v>
      </c>
      <c r="G177" s="36">
        <v>180.69666666666666</v>
      </c>
      <c r="H177" s="36">
        <v>190.41666666666663</v>
      </c>
      <c r="I177" s="36">
        <v>192.62333333333333</v>
      </c>
      <c r="J177" s="36">
        <v>195.27666666666661</v>
      </c>
      <c r="K177" s="31">
        <v>189.97</v>
      </c>
      <c r="L177" s="31">
        <v>185.11</v>
      </c>
      <c r="M177" s="31">
        <v>95.860039999999998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24408.35</v>
      </c>
      <c r="D178" s="36">
        <v>24291.066666666666</v>
      </c>
      <c r="E178" s="36">
        <v>24125.73333333333</v>
      </c>
      <c r="F178" s="36">
        <v>23843.116666666665</v>
      </c>
      <c r="G178" s="36">
        <v>23677.783333333329</v>
      </c>
      <c r="H178" s="36">
        <v>24573.683333333331</v>
      </c>
      <c r="I178" s="36">
        <v>24739.016666666666</v>
      </c>
      <c r="J178" s="36">
        <v>25021.633333333331</v>
      </c>
      <c r="K178" s="31">
        <v>24456.400000000001</v>
      </c>
      <c r="L178" s="31">
        <v>24008.45</v>
      </c>
      <c r="M178" s="31">
        <v>0.96808000000000005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2976.1</v>
      </c>
      <c r="D179" s="36">
        <v>2972.9</v>
      </c>
      <c r="E179" s="36">
        <v>2930.8</v>
      </c>
      <c r="F179" s="36">
        <v>2885.5</v>
      </c>
      <c r="G179" s="36">
        <v>2843.4</v>
      </c>
      <c r="H179" s="36">
        <v>3018.2000000000003</v>
      </c>
      <c r="I179" s="36">
        <v>3060.2999999999997</v>
      </c>
      <c r="J179" s="36">
        <v>3105.6000000000004</v>
      </c>
      <c r="K179" s="31">
        <v>3015</v>
      </c>
      <c r="L179" s="31">
        <v>2927.6</v>
      </c>
      <c r="M179" s="31">
        <v>11.419589999999999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6920.95</v>
      </c>
      <c r="D180" s="36">
        <v>6911.9833333333336</v>
      </c>
      <c r="E180" s="36">
        <v>6773.9666666666672</v>
      </c>
      <c r="F180" s="36">
        <v>6626.9833333333336</v>
      </c>
      <c r="G180" s="36">
        <v>6488.9666666666672</v>
      </c>
      <c r="H180" s="36">
        <v>7058.9666666666672</v>
      </c>
      <c r="I180" s="36">
        <v>7196.9833333333336</v>
      </c>
      <c r="J180" s="36">
        <v>7343.9666666666672</v>
      </c>
      <c r="K180" s="31">
        <v>7050</v>
      </c>
      <c r="L180" s="31">
        <v>6765</v>
      </c>
      <c r="M180" s="31">
        <v>10.24424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665.65</v>
      </c>
      <c r="D181" s="36">
        <v>667.69999999999993</v>
      </c>
      <c r="E181" s="36">
        <v>658.04999999999984</v>
      </c>
      <c r="F181" s="36">
        <v>650.44999999999993</v>
      </c>
      <c r="G181" s="36">
        <v>640.79999999999984</v>
      </c>
      <c r="H181" s="36">
        <v>675.29999999999984</v>
      </c>
      <c r="I181" s="36">
        <v>684.94999999999993</v>
      </c>
      <c r="J181" s="36">
        <v>692.54999999999984</v>
      </c>
      <c r="K181" s="31">
        <v>677.35</v>
      </c>
      <c r="L181" s="31">
        <v>660.1</v>
      </c>
      <c r="M181" s="31">
        <v>12.34517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812.6</v>
      </c>
      <c r="D182" s="36">
        <v>815.6</v>
      </c>
      <c r="E182" s="36">
        <v>808.2</v>
      </c>
      <c r="F182" s="36">
        <v>803.80000000000007</v>
      </c>
      <c r="G182" s="36">
        <v>796.40000000000009</v>
      </c>
      <c r="H182" s="36">
        <v>820</v>
      </c>
      <c r="I182" s="36">
        <v>827.39999999999986</v>
      </c>
      <c r="J182" s="36">
        <v>831.8</v>
      </c>
      <c r="K182" s="31">
        <v>823</v>
      </c>
      <c r="L182" s="31">
        <v>811.2</v>
      </c>
      <c r="M182" s="31">
        <v>161.20448999999999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131.69999999999999</v>
      </c>
      <c r="D183" s="36">
        <v>130.58333333333334</v>
      </c>
      <c r="E183" s="36">
        <v>128.2166666666667</v>
      </c>
      <c r="F183" s="36">
        <v>124.73333333333335</v>
      </c>
      <c r="G183" s="36">
        <v>122.3666666666667</v>
      </c>
      <c r="H183" s="36">
        <v>134.06666666666669</v>
      </c>
      <c r="I183" s="36">
        <v>136.43333333333331</v>
      </c>
      <c r="J183" s="36">
        <v>139.91666666666669</v>
      </c>
      <c r="K183" s="31">
        <v>132.94999999999999</v>
      </c>
      <c r="L183" s="31">
        <v>127.1</v>
      </c>
      <c r="M183" s="31">
        <v>334.01038999999997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1733.85</v>
      </c>
      <c r="D184" s="36">
        <v>1737.4666666666665</v>
      </c>
      <c r="E184" s="36">
        <v>1726.4333333333329</v>
      </c>
      <c r="F184" s="36">
        <v>1719.0166666666664</v>
      </c>
      <c r="G184" s="36">
        <v>1707.9833333333329</v>
      </c>
      <c r="H184" s="36">
        <v>1744.883333333333</v>
      </c>
      <c r="I184" s="36">
        <v>1755.9166666666663</v>
      </c>
      <c r="J184" s="36">
        <v>1763.333333333333</v>
      </c>
      <c r="K184" s="31">
        <v>1748.5</v>
      </c>
      <c r="L184" s="31">
        <v>1730.05</v>
      </c>
      <c r="M184" s="31">
        <v>15.26788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818.8</v>
      </c>
      <c r="D185" s="36">
        <v>844.23333333333323</v>
      </c>
      <c r="E185" s="36">
        <v>779.56666666666649</v>
      </c>
      <c r="F185" s="36">
        <v>740.33333333333326</v>
      </c>
      <c r="G185" s="36">
        <v>675.66666666666652</v>
      </c>
      <c r="H185" s="36">
        <v>883.46666666666647</v>
      </c>
      <c r="I185" s="36">
        <v>948.13333333333321</v>
      </c>
      <c r="J185" s="36">
        <v>987.36666666666645</v>
      </c>
      <c r="K185" s="31">
        <v>908.9</v>
      </c>
      <c r="L185" s="31">
        <v>805</v>
      </c>
      <c r="M185" s="31">
        <v>52.333649999999999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824.8</v>
      </c>
      <c r="D186" s="36">
        <v>828.81666666666661</v>
      </c>
      <c r="E186" s="36">
        <v>818.38333333333321</v>
      </c>
      <c r="F186" s="36">
        <v>811.96666666666658</v>
      </c>
      <c r="G186" s="36">
        <v>801.53333333333319</v>
      </c>
      <c r="H186" s="36">
        <v>835.23333333333323</v>
      </c>
      <c r="I186" s="36">
        <v>845.66666666666663</v>
      </c>
      <c r="J186" s="36">
        <v>852.08333333333326</v>
      </c>
      <c r="K186" s="31">
        <v>839.25</v>
      </c>
      <c r="L186" s="31">
        <v>822.4</v>
      </c>
      <c r="M186" s="31">
        <v>9.2868999999999993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2578</v>
      </c>
      <c r="D187" s="36">
        <v>2565.3666666666668</v>
      </c>
      <c r="E187" s="36">
        <v>2547.6333333333337</v>
      </c>
      <c r="F187" s="36">
        <v>2517.2666666666669</v>
      </c>
      <c r="G187" s="36">
        <v>2499.5333333333338</v>
      </c>
      <c r="H187" s="36">
        <v>2595.7333333333336</v>
      </c>
      <c r="I187" s="36">
        <v>2613.4666666666672</v>
      </c>
      <c r="J187" s="36">
        <v>2643.8333333333335</v>
      </c>
      <c r="K187" s="31">
        <v>2583.1</v>
      </c>
      <c r="L187" s="31">
        <v>2535</v>
      </c>
      <c r="M187" s="31">
        <v>7.8819999999999997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1048.3499999999999</v>
      </c>
      <c r="D188" s="36">
        <v>1044.9833333333333</v>
      </c>
      <c r="E188" s="36">
        <v>1033.9666666666667</v>
      </c>
      <c r="F188" s="36">
        <v>1019.5833333333333</v>
      </c>
      <c r="G188" s="36">
        <v>1008.5666666666666</v>
      </c>
      <c r="H188" s="36">
        <v>1059.3666666666668</v>
      </c>
      <c r="I188" s="36">
        <v>1070.3833333333337</v>
      </c>
      <c r="J188" s="36">
        <v>1084.7666666666669</v>
      </c>
      <c r="K188" s="31">
        <v>1056</v>
      </c>
      <c r="L188" s="31">
        <v>1030.5999999999999</v>
      </c>
      <c r="M188" s="31">
        <v>5.0609799999999998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1886.75</v>
      </c>
      <c r="D189" s="36">
        <v>1879.8</v>
      </c>
      <c r="E189" s="36">
        <v>1859.4499999999998</v>
      </c>
      <c r="F189" s="36">
        <v>1832.1499999999999</v>
      </c>
      <c r="G189" s="36">
        <v>1811.7999999999997</v>
      </c>
      <c r="H189" s="36">
        <v>1907.1</v>
      </c>
      <c r="I189" s="36">
        <v>1927.4499999999998</v>
      </c>
      <c r="J189" s="36">
        <v>1954.75</v>
      </c>
      <c r="K189" s="31">
        <v>1900.15</v>
      </c>
      <c r="L189" s="31">
        <v>1852.5</v>
      </c>
      <c r="M189" s="31">
        <v>3.5613199999999998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4195.6499999999996</v>
      </c>
      <c r="D190" s="36">
        <v>4207</v>
      </c>
      <c r="E190" s="36">
        <v>4175</v>
      </c>
      <c r="F190" s="36">
        <v>4154.3500000000004</v>
      </c>
      <c r="G190" s="36">
        <v>4122.3500000000004</v>
      </c>
      <c r="H190" s="36">
        <v>4227.6499999999996</v>
      </c>
      <c r="I190" s="36">
        <v>4259.6499999999996</v>
      </c>
      <c r="J190" s="36">
        <v>4280.2999999999993</v>
      </c>
      <c r="K190" s="31">
        <v>4239</v>
      </c>
      <c r="L190" s="31">
        <v>4186.3500000000004</v>
      </c>
      <c r="M190" s="31">
        <v>9.3691200000000006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1170.8</v>
      </c>
      <c r="D191" s="36">
        <v>1173.7333333333333</v>
      </c>
      <c r="E191" s="36">
        <v>1163.1166666666668</v>
      </c>
      <c r="F191" s="36">
        <v>1155.4333333333334</v>
      </c>
      <c r="G191" s="36">
        <v>1144.8166666666668</v>
      </c>
      <c r="H191" s="36">
        <v>1181.4166666666667</v>
      </c>
      <c r="I191" s="36">
        <v>1192.0333333333331</v>
      </c>
      <c r="J191" s="36">
        <v>1199.7166666666667</v>
      </c>
      <c r="K191" s="31">
        <v>1184.3499999999999</v>
      </c>
      <c r="L191" s="31">
        <v>1166.05</v>
      </c>
      <c r="M191" s="31">
        <v>7.8758400000000002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6834.4</v>
      </c>
      <c r="D192" s="36">
        <v>6837.5</v>
      </c>
      <c r="E192" s="36">
        <v>6787</v>
      </c>
      <c r="F192" s="36">
        <v>6739.6</v>
      </c>
      <c r="G192" s="36">
        <v>6689.1</v>
      </c>
      <c r="H192" s="36">
        <v>6884.9</v>
      </c>
      <c r="I192" s="36">
        <v>6935.4</v>
      </c>
      <c r="J192" s="36">
        <v>6982.7999999999993</v>
      </c>
      <c r="K192" s="31">
        <v>6888</v>
      </c>
      <c r="L192" s="31">
        <v>6790.1</v>
      </c>
      <c r="M192" s="31">
        <v>0.58216000000000001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736.1</v>
      </c>
      <c r="D193" s="36">
        <v>732.71666666666658</v>
      </c>
      <c r="E193" s="36">
        <v>725.93333333333317</v>
      </c>
      <c r="F193" s="36">
        <v>715.76666666666654</v>
      </c>
      <c r="G193" s="36">
        <v>708.98333333333312</v>
      </c>
      <c r="H193" s="36">
        <v>742.88333333333321</v>
      </c>
      <c r="I193" s="36">
        <v>749.66666666666674</v>
      </c>
      <c r="J193" s="36">
        <v>759.83333333333326</v>
      </c>
      <c r="K193" s="31">
        <v>739.5</v>
      </c>
      <c r="L193" s="31">
        <v>722.55</v>
      </c>
      <c r="M193" s="31">
        <v>28.498470000000001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1076.1500000000001</v>
      </c>
      <c r="D194" s="36">
        <v>1070.3500000000001</v>
      </c>
      <c r="E194" s="36">
        <v>1060.8000000000002</v>
      </c>
      <c r="F194" s="36">
        <v>1045.45</v>
      </c>
      <c r="G194" s="36">
        <v>1035.9000000000001</v>
      </c>
      <c r="H194" s="36">
        <v>1085.7000000000003</v>
      </c>
      <c r="I194" s="36">
        <v>1095.25</v>
      </c>
      <c r="J194" s="36">
        <v>1110.6000000000004</v>
      </c>
      <c r="K194" s="31">
        <v>1079.9000000000001</v>
      </c>
      <c r="L194" s="31">
        <v>1055</v>
      </c>
      <c r="M194" s="31">
        <v>113.1105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418.15</v>
      </c>
      <c r="D195" s="36">
        <v>417.36666666666662</v>
      </c>
      <c r="E195" s="36">
        <v>411.83333333333326</v>
      </c>
      <c r="F195" s="36">
        <v>405.51666666666665</v>
      </c>
      <c r="G195" s="36">
        <v>399.98333333333329</v>
      </c>
      <c r="H195" s="36">
        <v>423.68333333333322</v>
      </c>
      <c r="I195" s="36">
        <v>429.21666666666664</v>
      </c>
      <c r="J195" s="36">
        <v>435.53333333333319</v>
      </c>
      <c r="K195" s="31">
        <v>422.9</v>
      </c>
      <c r="L195" s="31">
        <v>411.05</v>
      </c>
      <c r="M195" s="31">
        <v>144.48956999999999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152.06</v>
      </c>
      <c r="D196" s="36">
        <v>151.78</v>
      </c>
      <c r="E196" s="36">
        <v>150.16</v>
      </c>
      <c r="F196" s="36">
        <v>148.26</v>
      </c>
      <c r="G196" s="36">
        <v>146.63999999999999</v>
      </c>
      <c r="H196" s="36">
        <v>153.68</v>
      </c>
      <c r="I196" s="36">
        <v>155.30000000000001</v>
      </c>
      <c r="J196" s="36">
        <v>157.20000000000002</v>
      </c>
      <c r="K196" s="31">
        <v>153.4</v>
      </c>
      <c r="L196" s="31">
        <v>149.88</v>
      </c>
      <c r="M196" s="31">
        <v>305.50333999999998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1512.5</v>
      </c>
      <c r="D197" s="36">
        <v>1508.8</v>
      </c>
      <c r="E197" s="36">
        <v>1493.1</v>
      </c>
      <c r="F197" s="36">
        <v>1473.7</v>
      </c>
      <c r="G197" s="36">
        <v>1458</v>
      </c>
      <c r="H197" s="36">
        <v>1528.1999999999998</v>
      </c>
      <c r="I197" s="36">
        <v>1543.9</v>
      </c>
      <c r="J197" s="36">
        <v>1563.2999999999997</v>
      </c>
      <c r="K197" s="31">
        <v>1524.5</v>
      </c>
      <c r="L197" s="31">
        <v>1489.4</v>
      </c>
      <c r="M197" s="31">
        <v>18.098600000000001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801.25</v>
      </c>
      <c r="D198" s="36">
        <v>799.01666666666677</v>
      </c>
      <c r="E198" s="36">
        <v>793.23333333333358</v>
      </c>
      <c r="F198" s="36">
        <v>785.21666666666681</v>
      </c>
      <c r="G198" s="36">
        <v>779.43333333333362</v>
      </c>
      <c r="H198" s="36">
        <v>807.03333333333353</v>
      </c>
      <c r="I198" s="36">
        <v>812.81666666666661</v>
      </c>
      <c r="J198" s="36">
        <v>820.83333333333348</v>
      </c>
      <c r="K198" s="31">
        <v>804.8</v>
      </c>
      <c r="L198" s="31">
        <v>791</v>
      </c>
      <c r="M198" s="31">
        <v>2.2298200000000001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3320.85</v>
      </c>
      <c r="D199" s="36">
        <v>3320.4</v>
      </c>
      <c r="E199" s="36">
        <v>3295.8</v>
      </c>
      <c r="F199" s="36">
        <v>3270.75</v>
      </c>
      <c r="G199" s="36">
        <v>3246.15</v>
      </c>
      <c r="H199" s="36">
        <v>3345.4500000000003</v>
      </c>
      <c r="I199" s="36">
        <v>3370.0499999999997</v>
      </c>
      <c r="J199" s="36">
        <v>3395.1000000000004</v>
      </c>
      <c r="K199" s="31">
        <v>3345</v>
      </c>
      <c r="L199" s="31">
        <v>3295.35</v>
      </c>
      <c r="M199" s="31">
        <v>8.7459799999999994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3337.25</v>
      </c>
      <c r="D200" s="36">
        <v>3337.4666666666667</v>
      </c>
      <c r="E200" s="36">
        <v>3310.9833333333336</v>
      </c>
      <c r="F200" s="36">
        <v>3284.7166666666667</v>
      </c>
      <c r="G200" s="36">
        <v>3258.2333333333336</v>
      </c>
      <c r="H200" s="36">
        <v>3363.7333333333336</v>
      </c>
      <c r="I200" s="36">
        <v>3390.2166666666662</v>
      </c>
      <c r="J200" s="36">
        <v>3416.4833333333336</v>
      </c>
      <c r="K200" s="31">
        <v>3363.95</v>
      </c>
      <c r="L200" s="31">
        <v>3311.2</v>
      </c>
      <c r="M200" s="31">
        <v>0.90273000000000003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1751.4</v>
      </c>
      <c r="D201" s="36">
        <v>1761.9666666666665</v>
      </c>
      <c r="E201" s="36">
        <v>1733.7833333333328</v>
      </c>
      <c r="F201" s="36">
        <v>1716.1666666666663</v>
      </c>
      <c r="G201" s="36">
        <v>1687.9833333333327</v>
      </c>
      <c r="H201" s="36">
        <v>1779.583333333333</v>
      </c>
      <c r="I201" s="36">
        <v>1807.7666666666669</v>
      </c>
      <c r="J201" s="36">
        <v>1825.3833333333332</v>
      </c>
      <c r="K201" s="31">
        <v>1790.15</v>
      </c>
      <c r="L201" s="31">
        <v>1744.35</v>
      </c>
      <c r="M201" s="31">
        <v>5.3822200000000002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6382.35</v>
      </c>
      <c r="D202" s="36">
        <v>6364.45</v>
      </c>
      <c r="E202" s="36">
        <v>6294.9</v>
      </c>
      <c r="F202" s="36">
        <v>6207.45</v>
      </c>
      <c r="G202" s="36">
        <v>6137.9</v>
      </c>
      <c r="H202" s="36">
        <v>6451.9</v>
      </c>
      <c r="I202" s="36">
        <v>6521.4500000000007</v>
      </c>
      <c r="J202" s="36">
        <v>6608.9</v>
      </c>
      <c r="K202" s="31">
        <v>6434</v>
      </c>
      <c r="L202" s="31">
        <v>6277</v>
      </c>
      <c r="M202" s="31">
        <v>18.897960000000001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3918.2</v>
      </c>
      <c r="D203" s="36">
        <v>3944.1333333333337</v>
      </c>
      <c r="E203" s="36">
        <v>3875.3666666666672</v>
      </c>
      <c r="F203" s="36">
        <v>3832.5333333333338</v>
      </c>
      <c r="G203" s="36">
        <v>3763.7666666666673</v>
      </c>
      <c r="H203" s="36">
        <v>3986.9666666666672</v>
      </c>
      <c r="I203" s="36">
        <v>4055.7333333333336</v>
      </c>
      <c r="J203" s="36">
        <v>4098.5666666666675</v>
      </c>
      <c r="K203" s="31">
        <v>4012.9</v>
      </c>
      <c r="L203" s="31">
        <v>3901.3</v>
      </c>
      <c r="M203" s="31">
        <v>1.76234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565.1</v>
      </c>
      <c r="D204" s="36">
        <v>560.23333333333346</v>
      </c>
      <c r="E204" s="36">
        <v>551.51666666666688</v>
      </c>
      <c r="F204" s="36">
        <v>537.93333333333339</v>
      </c>
      <c r="G204" s="36">
        <v>529.21666666666681</v>
      </c>
      <c r="H204" s="36">
        <v>573.81666666666695</v>
      </c>
      <c r="I204" s="36">
        <v>582.53333333333342</v>
      </c>
      <c r="J204" s="36">
        <v>596.11666666666702</v>
      </c>
      <c r="K204" s="31">
        <v>568.95000000000005</v>
      </c>
      <c r="L204" s="31">
        <v>546.65</v>
      </c>
      <c r="M204" s="31">
        <v>31.915870000000002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11302.85</v>
      </c>
      <c r="D205" s="36">
        <v>11297.950000000003</v>
      </c>
      <c r="E205" s="36">
        <v>11216.100000000006</v>
      </c>
      <c r="F205" s="36">
        <v>11129.350000000004</v>
      </c>
      <c r="G205" s="36">
        <v>11047.500000000007</v>
      </c>
      <c r="H205" s="36">
        <v>11384.700000000004</v>
      </c>
      <c r="I205" s="36">
        <v>11466.55</v>
      </c>
      <c r="J205" s="36">
        <v>11553.300000000003</v>
      </c>
      <c r="K205" s="31">
        <v>11379.8</v>
      </c>
      <c r="L205" s="31">
        <v>11211.2</v>
      </c>
      <c r="M205" s="31">
        <v>2.0041099999999998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121.57</v>
      </c>
      <c r="D206" s="36">
        <v>121.58666666666666</v>
      </c>
      <c r="E206" s="36">
        <v>120.29333333333332</v>
      </c>
      <c r="F206" s="36">
        <v>119.01666666666667</v>
      </c>
      <c r="G206" s="36">
        <v>117.72333333333333</v>
      </c>
      <c r="H206" s="36">
        <v>122.86333333333332</v>
      </c>
      <c r="I206" s="36">
        <v>124.15666666666664</v>
      </c>
      <c r="J206" s="36">
        <v>125.43333333333331</v>
      </c>
      <c r="K206" s="31">
        <v>122.88</v>
      </c>
      <c r="L206" s="31">
        <v>120.31</v>
      </c>
      <c r="M206" s="31">
        <v>121.66477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1922.1</v>
      </c>
      <c r="D207" s="36">
        <v>1923.1166666666668</v>
      </c>
      <c r="E207" s="36">
        <v>1900.7833333333335</v>
      </c>
      <c r="F207" s="36">
        <v>1879.4666666666667</v>
      </c>
      <c r="G207" s="36">
        <v>1857.1333333333334</v>
      </c>
      <c r="H207" s="36">
        <v>1944.4333333333336</v>
      </c>
      <c r="I207" s="36">
        <v>1966.7666666666667</v>
      </c>
      <c r="J207" s="36">
        <v>1988.0833333333337</v>
      </c>
      <c r="K207" s="31">
        <v>1945.45</v>
      </c>
      <c r="L207" s="31">
        <v>1901.8</v>
      </c>
      <c r="M207" s="31">
        <v>1.4799</v>
      </c>
      <c r="N207" s="1"/>
      <c r="O207" s="1"/>
    </row>
    <row r="208" spans="1:15" ht="12.75" customHeight="1">
      <c r="A208" s="51">
        <v>203</v>
      </c>
      <c r="B208" s="53" t="s">
        <v>883</v>
      </c>
      <c r="C208" s="31">
        <v>1418</v>
      </c>
      <c r="D208" s="36">
        <v>1427.3333333333333</v>
      </c>
      <c r="E208" s="36">
        <v>1404.6666666666665</v>
      </c>
      <c r="F208" s="36">
        <v>1391.3333333333333</v>
      </c>
      <c r="G208" s="36">
        <v>1368.6666666666665</v>
      </c>
      <c r="H208" s="36">
        <v>1440.6666666666665</v>
      </c>
      <c r="I208" s="36">
        <v>1463.333333333333</v>
      </c>
      <c r="J208" s="36">
        <v>1476.6666666666665</v>
      </c>
      <c r="K208" s="31">
        <v>1450</v>
      </c>
      <c r="L208" s="31">
        <v>1414</v>
      </c>
      <c r="M208" s="31">
        <v>10.299670000000001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1473.25</v>
      </c>
      <c r="D209" s="36">
        <v>1482.0666666666666</v>
      </c>
      <c r="E209" s="36">
        <v>1461.1833333333332</v>
      </c>
      <c r="F209" s="36">
        <v>1449.1166666666666</v>
      </c>
      <c r="G209" s="36">
        <v>1428.2333333333331</v>
      </c>
      <c r="H209" s="36">
        <v>1494.1333333333332</v>
      </c>
      <c r="I209" s="36">
        <v>1515.0166666666664</v>
      </c>
      <c r="J209" s="36">
        <v>1527.0833333333333</v>
      </c>
      <c r="K209" s="31">
        <v>1502.95</v>
      </c>
      <c r="L209" s="31">
        <v>1470</v>
      </c>
      <c r="M209" s="31">
        <v>19.1252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432.1</v>
      </c>
      <c r="D210" s="36">
        <v>430.95</v>
      </c>
      <c r="E210" s="36">
        <v>425.9</v>
      </c>
      <c r="F210" s="36">
        <v>419.7</v>
      </c>
      <c r="G210" s="36">
        <v>414.65</v>
      </c>
      <c r="H210" s="36">
        <v>437.15</v>
      </c>
      <c r="I210" s="36">
        <v>442.20000000000005</v>
      </c>
      <c r="J210" s="36">
        <v>448.4</v>
      </c>
      <c r="K210" s="31">
        <v>436</v>
      </c>
      <c r="L210" s="31">
        <v>424.75</v>
      </c>
      <c r="M210" s="31">
        <v>81.785390000000007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16.010000000000002</v>
      </c>
      <c r="D211" s="36">
        <v>16.016666666666669</v>
      </c>
      <c r="E211" s="36">
        <v>15.81333333333334</v>
      </c>
      <c r="F211" s="36">
        <v>15.616666666666671</v>
      </c>
      <c r="G211" s="36">
        <v>15.413333333333341</v>
      </c>
      <c r="H211" s="36">
        <v>16.213333333333338</v>
      </c>
      <c r="I211" s="36">
        <v>16.416666666666664</v>
      </c>
      <c r="J211" s="36">
        <v>16.613333333333337</v>
      </c>
      <c r="K211" s="31">
        <v>16.22</v>
      </c>
      <c r="L211" s="31">
        <v>15.82</v>
      </c>
      <c r="M211" s="31">
        <v>2908.1071400000001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1582.55</v>
      </c>
      <c r="D212" s="36">
        <v>1547.9000000000003</v>
      </c>
      <c r="E212" s="36">
        <v>1497.8000000000006</v>
      </c>
      <c r="F212" s="36">
        <v>1413.0500000000004</v>
      </c>
      <c r="G212" s="36">
        <v>1362.9500000000007</v>
      </c>
      <c r="H212" s="36">
        <v>1632.6500000000005</v>
      </c>
      <c r="I212" s="36">
        <v>1682.7500000000005</v>
      </c>
      <c r="J212" s="36">
        <v>1767.5000000000005</v>
      </c>
      <c r="K212" s="31">
        <v>1598</v>
      </c>
      <c r="L212" s="31">
        <v>1463.15</v>
      </c>
      <c r="M212" s="31">
        <v>140.20377999999999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489.05</v>
      </c>
      <c r="D213" s="36">
        <v>490.14999999999992</v>
      </c>
      <c r="E213" s="36">
        <v>486.29999999999984</v>
      </c>
      <c r="F213" s="36">
        <v>483.5499999999999</v>
      </c>
      <c r="G213" s="36">
        <v>479.69999999999982</v>
      </c>
      <c r="H213" s="36">
        <v>492.89999999999986</v>
      </c>
      <c r="I213" s="36">
        <v>496.74999999999989</v>
      </c>
      <c r="J213" s="36">
        <v>499.49999999999989</v>
      </c>
      <c r="K213" s="31">
        <v>494</v>
      </c>
      <c r="L213" s="31">
        <v>487.4</v>
      </c>
      <c r="M213" s="31">
        <v>36.692340000000002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24.42</v>
      </c>
      <c r="D214" s="36">
        <v>24.193333333333339</v>
      </c>
      <c r="E214" s="36">
        <v>23.766666666666676</v>
      </c>
      <c r="F214" s="36">
        <v>23.113333333333337</v>
      </c>
      <c r="G214" s="36">
        <v>22.686666666666675</v>
      </c>
      <c r="H214" s="36">
        <v>24.846666666666678</v>
      </c>
      <c r="I214" s="36">
        <v>25.273333333333341</v>
      </c>
      <c r="J214" s="36">
        <v>25.92666666666668</v>
      </c>
      <c r="K214" s="31">
        <v>24.62</v>
      </c>
      <c r="L214" s="31">
        <v>23.54</v>
      </c>
      <c r="M214" s="31">
        <v>2082.9730199999999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136.07</v>
      </c>
      <c r="D215" s="36">
        <v>136.58666666666667</v>
      </c>
      <c r="E215" s="36">
        <v>135.01333333333335</v>
      </c>
      <c r="F215" s="36">
        <v>133.95666666666668</v>
      </c>
      <c r="G215" s="36">
        <v>132.38333333333335</v>
      </c>
      <c r="H215" s="36">
        <v>137.64333333333335</v>
      </c>
      <c r="I215" s="36">
        <v>139.21666666666667</v>
      </c>
      <c r="J215" s="36">
        <v>140.27333333333334</v>
      </c>
      <c r="K215" s="31">
        <v>138.16</v>
      </c>
      <c r="L215" s="31">
        <v>135.53</v>
      </c>
      <c r="M215" s="31">
        <v>60.81288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263.43</v>
      </c>
      <c r="D216" s="36">
        <v>263.75666666666672</v>
      </c>
      <c r="E216" s="36">
        <v>261.02333333333343</v>
      </c>
      <c r="F216" s="36">
        <v>258.61666666666673</v>
      </c>
      <c r="G216" s="36">
        <v>255.88333333333344</v>
      </c>
      <c r="H216" s="36">
        <v>266.16333333333341</v>
      </c>
      <c r="I216" s="36">
        <v>268.89666666666665</v>
      </c>
      <c r="J216" s="36">
        <v>271.3033333333334</v>
      </c>
      <c r="K216" s="31">
        <v>266.49</v>
      </c>
      <c r="L216" s="31">
        <v>261.35000000000002</v>
      </c>
      <c r="M216" s="31">
        <v>335.14963999999998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1250.4000000000001</v>
      </c>
      <c r="D217" s="36">
        <v>1256.1666666666667</v>
      </c>
      <c r="E217" s="36">
        <v>1214.3333333333335</v>
      </c>
      <c r="F217" s="36">
        <v>1178.2666666666667</v>
      </c>
      <c r="G217" s="36">
        <v>1136.4333333333334</v>
      </c>
      <c r="H217" s="36">
        <v>1292.2333333333336</v>
      </c>
      <c r="I217" s="36">
        <v>1334.0666666666671</v>
      </c>
      <c r="J217" s="36">
        <v>1370.1333333333337</v>
      </c>
      <c r="K217" s="31">
        <v>1298</v>
      </c>
      <c r="L217" s="31">
        <v>1220.0999999999999</v>
      </c>
      <c r="M217" s="31">
        <v>25.899889999999999</v>
      </c>
      <c r="N217" s="1"/>
      <c r="O217" s="1"/>
    </row>
    <row r="218" spans="1:15" ht="12.75" customHeight="1">
      <c r="A218" s="54"/>
      <c r="B218" s="197"/>
      <c r="C218" s="280"/>
      <c r="D218" s="280"/>
      <c r="E218" s="280"/>
      <c r="F218" s="280"/>
      <c r="G218" s="280"/>
      <c r="H218" s="280"/>
      <c r="I218" s="280"/>
      <c r="J218" s="280"/>
      <c r="K218" s="280"/>
      <c r="L218" s="281"/>
      <c r="M218" s="197"/>
      <c r="N218" s="197"/>
      <c r="O218" s="197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0"/>
      <c r="B1" s="331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45517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4" t="s">
        <v>16</v>
      </c>
      <c r="B9" s="326" t="s">
        <v>18</v>
      </c>
      <c r="C9" s="329" t="s">
        <v>20</v>
      </c>
      <c r="D9" s="329" t="s">
        <v>21</v>
      </c>
      <c r="E9" s="321" t="s">
        <v>22</v>
      </c>
      <c r="F9" s="322"/>
      <c r="G9" s="323"/>
      <c r="H9" s="321" t="s">
        <v>23</v>
      </c>
      <c r="I9" s="322"/>
      <c r="J9" s="323"/>
      <c r="K9" s="26"/>
      <c r="L9" s="27"/>
      <c r="M9" s="48"/>
      <c r="N9" s="1"/>
      <c r="O9" s="1"/>
    </row>
    <row r="10" spans="1:15" ht="42.75" customHeight="1">
      <c r="A10" s="325"/>
      <c r="B10" s="328"/>
      <c r="C10" s="328"/>
      <c r="D10" s="32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1035.25</v>
      </c>
      <c r="D11" s="36">
        <v>1026.2333333333333</v>
      </c>
      <c r="E11" s="36">
        <v>1005.0166666666667</v>
      </c>
      <c r="F11" s="36">
        <v>974.7833333333333</v>
      </c>
      <c r="G11" s="36">
        <v>953.56666666666661</v>
      </c>
      <c r="H11" s="36">
        <v>1056.4666666666667</v>
      </c>
      <c r="I11" s="36">
        <v>1077.6833333333334</v>
      </c>
      <c r="J11" s="36">
        <v>1107.9166666666667</v>
      </c>
      <c r="K11" s="31">
        <v>1047.45</v>
      </c>
      <c r="L11" s="31">
        <v>996</v>
      </c>
      <c r="M11" s="31">
        <v>6.3850199999999999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37718.65</v>
      </c>
      <c r="D12" s="36">
        <v>37752.5</v>
      </c>
      <c r="E12" s="36">
        <v>37305.15</v>
      </c>
      <c r="F12" s="36">
        <v>36891.65</v>
      </c>
      <c r="G12" s="36">
        <v>36444.300000000003</v>
      </c>
      <c r="H12" s="36">
        <v>38166</v>
      </c>
      <c r="I12" s="36">
        <v>38613.350000000006</v>
      </c>
      <c r="J12" s="36">
        <v>39026.85</v>
      </c>
      <c r="K12" s="31">
        <v>38199.85</v>
      </c>
      <c r="L12" s="31">
        <v>37339</v>
      </c>
      <c r="M12" s="31">
        <v>2.545E-2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7674.7</v>
      </c>
      <c r="D13" s="36">
        <v>7765.166666666667</v>
      </c>
      <c r="E13" s="36">
        <v>7540.3833333333341</v>
      </c>
      <c r="F13" s="36">
        <v>7406.0666666666675</v>
      </c>
      <c r="G13" s="36">
        <v>7181.2833333333347</v>
      </c>
      <c r="H13" s="36">
        <v>7899.4833333333336</v>
      </c>
      <c r="I13" s="36">
        <v>8124.2666666666664</v>
      </c>
      <c r="J13" s="36">
        <v>8258.5833333333321</v>
      </c>
      <c r="K13" s="31">
        <v>7989.95</v>
      </c>
      <c r="L13" s="31">
        <v>7630.85</v>
      </c>
      <c r="M13" s="31">
        <v>4.9923299999999999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2313.6</v>
      </c>
      <c r="D14" s="36">
        <v>2315.5</v>
      </c>
      <c r="E14" s="36">
        <v>2291</v>
      </c>
      <c r="F14" s="36">
        <v>2268.4</v>
      </c>
      <c r="G14" s="36">
        <v>2243.9</v>
      </c>
      <c r="H14" s="36">
        <v>2338.1</v>
      </c>
      <c r="I14" s="36">
        <v>2362.6</v>
      </c>
      <c r="J14" s="36">
        <v>2385.1999999999998</v>
      </c>
      <c r="K14" s="31">
        <v>2340</v>
      </c>
      <c r="L14" s="31">
        <v>2292.9</v>
      </c>
      <c r="M14" s="31">
        <v>6.0527100000000003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4813.3500000000004</v>
      </c>
      <c r="D15" s="36">
        <v>4835.0666666666666</v>
      </c>
      <c r="E15" s="36">
        <v>4720.1833333333334</v>
      </c>
      <c r="F15" s="36">
        <v>4627.0166666666664</v>
      </c>
      <c r="G15" s="36">
        <v>4512.1333333333332</v>
      </c>
      <c r="H15" s="36">
        <v>4928.2333333333336</v>
      </c>
      <c r="I15" s="36">
        <v>5043.1166666666668</v>
      </c>
      <c r="J15" s="36">
        <v>5136.2833333333338</v>
      </c>
      <c r="K15" s="31">
        <v>4949.95</v>
      </c>
      <c r="L15" s="31">
        <v>4741.8999999999996</v>
      </c>
      <c r="M15" s="31">
        <v>3.5024000000000002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1432.9</v>
      </c>
      <c r="D16" s="36">
        <v>1431.8</v>
      </c>
      <c r="E16" s="36">
        <v>1416.1</v>
      </c>
      <c r="F16" s="36">
        <v>1399.3</v>
      </c>
      <c r="G16" s="36">
        <v>1383.6</v>
      </c>
      <c r="H16" s="36">
        <v>1448.6</v>
      </c>
      <c r="I16" s="36">
        <v>1464.3000000000002</v>
      </c>
      <c r="J16" s="36">
        <v>1481.1</v>
      </c>
      <c r="K16" s="31">
        <v>1447.5</v>
      </c>
      <c r="L16" s="31">
        <v>1415</v>
      </c>
      <c r="M16" s="31">
        <v>2.3997299999999999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609.75</v>
      </c>
      <c r="D17" s="36">
        <v>612.1</v>
      </c>
      <c r="E17" s="36">
        <v>602.80000000000007</v>
      </c>
      <c r="F17" s="36">
        <v>595.85</v>
      </c>
      <c r="G17" s="36">
        <v>586.55000000000007</v>
      </c>
      <c r="H17" s="36">
        <v>619.05000000000007</v>
      </c>
      <c r="I17" s="36">
        <v>628.35</v>
      </c>
      <c r="J17" s="36">
        <v>635.30000000000007</v>
      </c>
      <c r="K17" s="31">
        <v>621.4</v>
      </c>
      <c r="L17" s="31">
        <v>605.15</v>
      </c>
      <c r="M17" s="31">
        <v>57.075040000000001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734.65</v>
      </c>
      <c r="D18" s="36">
        <v>743.68333333333339</v>
      </c>
      <c r="E18" s="36">
        <v>722.36666666666679</v>
      </c>
      <c r="F18" s="36">
        <v>710.08333333333337</v>
      </c>
      <c r="G18" s="36">
        <v>688.76666666666677</v>
      </c>
      <c r="H18" s="36">
        <v>755.96666666666681</v>
      </c>
      <c r="I18" s="36">
        <v>777.28333333333342</v>
      </c>
      <c r="J18" s="36">
        <v>789.56666666666683</v>
      </c>
      <c r="K18" s="31">
        <v>765</v>
      </c>
      <c r="L18" s="31">
        <v>731.4</v>
      </c>
      <c r="M18" s="31">
        <v>35.247869999999999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1716.25</v>
      </c>
      <c r="D19" s="36">
        <v>1729.2333333333336</v>
      </c>
      <c r="E19" s="36">
        <v>1679.1666666666672</v>
      </c>
      <c r="F19" s="36">
        <v>1642.0833333333337</v>
      </c>
      <c r="G19" s="36">
        <v>1592.0166666666673</v>
      </c>
      <c r="H19" s="36">
        <v>1766.3166666666671</v>
      </c>
      <c r="I19" s="36">
        <v>1816.3833333333337</v>
      </c>
      <c r="J19" s="36">
        <v>1853.4666666666669</v>
      </c>
      <c r="K19" s="31">
        <v>1779.3</v>
      </c>
      <c r="L19" s="31">
        <v>1692.15</v>
      </c>
      <c r="M19" s="31">
        <v>11.381080000000001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26980.65</v>
      </c>
      <c r="D20" s="36">
        <v>27026.2</v>
      </c>
      <c r="E20" s="36">
        <v>26724.45</v>
      </c>
      <c r="F20" s="36">
        <v>26468.25</v>
      </c>
      <c r="G20" s="36">
        <v>26166.5</v>
      </c>
      <c r="H20" s="36">
        <v>27282.400000000001</v>
      </c>
      <c r="I20" s="36">
        <v>27584.15</v>
      </c>
      <c r="J20" s="36">
        <v>27840.350000000002</v>
      </c>
      <c r="K20" s="31">
        <v>27327.95</v>
      </c>
      <c r="L20" s="31">
        <v>26770</v>
      </c>
      <c r="M20" s="31">
        <v>0.21052999999999999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1295.1500000000001</v>
      </c>
      <c r="D21" s="36">
        <v>1290.3833333333334</v>
      </c>
      <c r="E21" s="36">
        <v>1266.7666666666669</v>
      </c>
      <c r="F21" s="36">
        <v>1238.3833333333334</v>
      </c>
      <c r="G21" s="36">
        <v>1214.7666666666669</v>
      </c>
      <c r="H21" s="36">
        <v>1318.7666666666669</v>
      </c>
      <c r="I21" s="36">
        <v>1342.3833333333332</v>
      </c>
      <c r="J21" s="36">
        <v>1370.7666666666669</v>
      </c>
      <c r="K21" s="31">
        <v>1314</v>
      </c>
      <c r="L21" s="31">
        <v>1262</v>
      </c>
      <c r="M21" s="31">
        <v>2.3271299999999999</v>
      </c>
      <c r="N21" s="1"/>
      <c r="O21" s="1"/>
    </row>
    <row r="22" spans="1:15" ht="12" customHeight="1">
      <c r="A22" s="33">
        <v>12</v>
      </c>
      <c r="B22" s="53" t="s">
        <v>822</v>
      </c>
      <c r="C22" s="31">
        <v>1063</v>
      </c>
      <c r="D22" s="36">
        <v>1060.6666666666667</v>
      </c>
      <c r="E22" s="36">
        <v>1038.3833333333334</v>
      </c>
      <c r="F22" s="36">
        <v>1013.7666666666667</v>
      </c>
      <c r="G22" s="36">
        <v>991.48333333333335</v>
      </c>
      <c r="H22" s="36">
        <v>1085.2833333333335</v>
      </c>
      <c r="I22" s="36">
        <v>1107.5666666666668</v>
      </c>
      <c r="J22" s="36">
        <v>1132.1833333333336</v>
      </c>
      <c r="K22" s="31">
        <v>1082.95</v>
      </c>
      <c r="L22" s="31">
        <v>1036.05</v>
      </c>
      <c r="M22" s="31">
        <v>63.686190000000003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3151.75</v>
      </c>
      <c r="D23" s="36">
        <v>3111.8666666666668</v>
      </c>
      <c r="E23" s="36">
        <v>3053.8833333333337</v>
      </c>
      <c r="F23" s="36">
        <v>2956.0166666666669</v>
      </c>
      <c r="G23" s="36">
        <v>2898.0333333333338</v>
      </c>
      <c r="H23" s="36">
        <v>3209.7333333333336</v>
      </c>
      <c r="I23" s="36">
        <v>3267.7166666666672</v>
      </c>
      <c r="J23" s="36">
        <v>3365.5833333333335</v>
      </c>
      <c r="K23" s="31">
        <v>3169.85</v>
      </c>
      <c r="L23" s="31">
        <v>3014</v>
      </c>
      <c r="M23" s="31">
        <v>103.07245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1798.3</v>
      </c>
      <c r="D24" s="36">
        <v>1760.6000000000001</v>
      </c>
      <c r="E24" s="36">
        <v>1705.2000000000003</v>
      </c>
      <c r="F24" s="36">
        <v>1612.1000000000001</v>
      </c>
      <c r="G24" s="36">
        <v>1556.7000000000003</v>
      </c>
      <c r="H24" s="36">
        <v>1853.7000000000003</v>
      </c>
      <c r="I24" s="36">
        <v>1909.1000000000004</v>
      </c>
      <c r="J24" s="36">
        <v>2002.2000000000003</v>
      </c>
      <c r="K24" s="31">
        <v>1816</v>
      </c>
      <c r="L24" s="31">
        <v>1667.5</v>
      </c>
      <c r="M24" s="31">
        <v>40.29054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1501.4</v>
      </c>
      <c r="D25" s="36">
        <v>1494.3333333333333</v>
      </c>
      <c r="E25" s="36">
        <v>1464.4166666666665</v>
      </c>
      <c r="F25" s="36">
        <v>1427.4333333333332</v>
      </c>
      <c r="G25" s="36">
        <v>1397.5166666666664</v>
      </c>
      <c r="H25" s="36">
        <v>1531.3166666666666</v>
      </c>
      <c r="I25" s="36">
        <v>1561.2333333333331</v>
      </c>
      <c r="J25" s="36">
        <v>1598.2166666666667</v>
      </c>
      <c r="K25" s="31">
        <v>1524.25</v>
      </c>
      <c r="L25" s="31">
        <v>1457.35</v>
      </c>
      <c r="M25" s="31">
        <v>92.305120000000002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691.5</v>
      </c>
      <c r="D26" s="36">
        <v>668.81666666666672</v>
      </c>
      <c r="E26" s="36">
        <v>642.68333333333339</v>
      </c>
      <c r="F26" s="36">
        <v>593.86666666666667</v>
      </c>
      <c r="G26" s="36">
        <v>567.73333333333335</v>
      </c>
      <c r="H26" s="36">
        <v>717.63333333333344</v>
      </c>
      <c r="I26" s="36">
        <v>743.76666666666688</v>
      </c>
      <c r="J26" s="36">
        <v>792.58333333333348</v>
      </c>
      <c r="K26" s="31">
        <v>694.95</v>
      </c>
      <c r="L26" s="31">
        <v>620</v>
      </c>
      <c r="M26" s="31">
        <v>280.39604000000003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834.25</v>
      </c>
      <c r="D27" s="36">
        <v>810.33333333333337</v>
      </c>
      <c r="E27" s="36">
        <v>776.26666666666677</v>
      </c>
      <c r="F27" s="36">
        <v>718.28333333333342</v>
      </c>
      <c r="G27" s="36">
        <v>684.21666666666681</v>
      </c>
      <c r="H27" s="36">
        <v>868.31666666666672</v>
      </c>
      <c r="I27" s="36">
        <v>902.38333333333333</v>
      </c>
      <c r="J27" s="36">
        <v>960.36666666666667</v>
      </c>
      <c r="K27" s="31">
        <v>844.4</v>
      </c>
      <c r="L27" s="31">
        <v>752.35</v>
      </c>
      <c r="M27" s="31">
        <v>55.250830000000001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369.1</v>
      </c>
      <c r="D28" s="36">
        <v>369.31666666666666</v>
      </c>
      <c r="E28" s="36">
        <v>359.7833333333333</v>
      </c>
      <c r="F28" s="36">
        <v>350.46666666666664</v>
      </c>
      <c r="G28" s="36">
        <v>340.93333333333328</v>
      </c>
      <c r="H28" s="36">
        <v>378.63333333333333</v>
      </c>
      <c r="I28" s="36">
        <v>388.16666666666674</v>
      </c>
      <c r="J28" s="36">
        <v>397.48333333333335</v>
      </c>
      <c r="K28" s="31">
        <v>378.85</v>
      </c>
      <c r="L28" s="31">
        <v>360</v>
      </c>
      <c r="M28" s="31">
        <v>129.93593999999999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212.59</v>
      </c>
      <c r="D29" s="36">
        <v>211.77333333333331</v>
      </c>
      <c r="E29" s="36">
        <v>209.22666666666663</v>
      </c>
      <c r="F29" s="36">
        <v>205.86333333333332</v>
      </c>
      <c r="G29" s="36">
        <v>203.31666666666663</v>
      </c>
      <c r="H29" s="36">
        <v>215.13666666666663</v>
      </c>
      <c r="I29" s="36">
        <v>217.68333333333331</v>
      </c>
      <c r="J29" s="36">
        <v>221.04666666666662</v>
      </c>
      <c r="K29" s="31">
        <v>214.32</v>
      </c>
      <c r="L29" s="31">
        <v>208.41</v>
      </c>
      <c r="M29" s="31">
        <v>34.536180000000002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321.8</v>
      </c>
      <c r="D30" s="36">
        <v>322.2833333333333</v>
      </c>
      <c r="E30" s="36">
        <v>319.31666666666661</v>
      </c>
      <c r="F30" s="36">
        <v>316.83333333333331</v>
      </c>
      <c r="G30" s="36">
        <v>313.86666666666662</v>
      </c>
      <c r="H30" s="36">
        <v>324.76666666666659</v>
      </c>
      <c r="I30" s="36">
        <v>327.73333333333329</v>
      </c>
      <c r="J30" s="36">
        <v>330.21666666666658</v>
      </c>
      <c r="K30" s="31">
        <v>325.25</v>
      </c>
      <c r="L30" s="31">
        <v>319.8</v>
      </c>
      <c r="M30" s="31">
        <v>18.281849999999999</v>
      </c>
      <c r="N30" s="1"/>
      <c r="O30" s="1"/>
    </row>
    <row r="31" spans="1:15" ht="12.75" customHeight="1">
      <c r="A31" s="33">
        <v>21</v>
      </c>
      <c r="B31" s="53" t="s">
        <v>884</v>
      </c>
      <c r="C31" s="31">
        <v>747.75</v>
      </c>
      <c r="D31" s="36">
        <v>749.2833333333333</v>
      </c>
      <c r="E31" s="36">
        <v>742.01666666666665</v>
      </c>
      <c r="F31" s="36">
        <v>736.2833333333333</v>
      </c>
      <c r="G31" s="36">
        <v>729.01666666666665</v>
      </c>
      <c r="H31" s="36">
        <v>755.01666666666665</v>
      </c>
      <c r="I31" s="36">
        <v>762.2833333333333</v>
      </c>
      <c r="J31" s="36">
        <v>768.01666666666665</v>
      </c>
      <c r="K31" s="31">
        <v>756.55</v>
      </c>
      <c r="L31" s="31">
        <v>743.55</v>
      </c>
      <c r="M31" s="31">
        <v>0.91369999999999996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880.7</v>
      </c>
      <c r="D32" s="36">
        <v>877.58333333333337</v>
      </c>
      <c r="E32" s="36">
        <v>870.16666666666674</v>
      </c>
      <c r="F32" s="36">
        <v>859.63333333333333</v>
      </c>
      <c r="G32" s="36">
        <v>852.2166666666667</v>
      </c>
      <c r="H32" s="36">
        <v>888.11666666666679</v>
      </c>
      <c r="I32" s="36">
        <v>895.53333333333353</v>
      </c>
      <c r="J32" s="36">
        <v>906.06666666666683</v>
      </c>
      <c r="K32" s="31">
        <v>885</v>
      </c>
      <c r="L32" s="31">
        <v>867.05</v>
      </c>
      <c r="M32" s="31">
        <v>0.18353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1561.5</v>
      </c>
      <c r="D33" s="36">
        <v>1578.6166666666668</v>
      </c>
      <c r="E33" s="36">
        <v>1538.4333333333336</v>
      </c>
      <c r="F33" s="36">
        <v>1515.3666666666668</v>
      </c>
      <c r="G33" s="36">
        <v>1475.1833333333336</v>
      </c>
      <c r="H33" s="36">
        <v>1601.6833333333336</v>
      </c>
      <c r="I33" s="36">
        <v>1641.866666666667</v>
      </c>
      <c r="J33" s="36">
        <v>1664.9333333333336</v>
      </c>
      <c r="K33" s="31">
        <v>1618.8</v>
      </c>
      <c r="L33" s="31">
        <v>1555.55</v>
      </c>
      <c r="M33" s="31">
        <v>7.8182700000000001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3067.45</v>
      </c>
      <c r="D34" s="36">
        <v>3044.15</v>
      </c>
      <c r="E34" s="36">
        <v>3003.3</v>
      </c>
      <c r="F34" s="36">
        <v>2939.15</v>
      </c>
      <c r="G34" s="36">
        <v>2898.3</v>
      </c>
      <c r="H34" s="36">
        <v>3108.3</v>
      </c>
      <c r="I34" s="36">
        <v>3149.1499999999996</v>
      </c>
      <c r="J34" s="36">
        <v>3213.3</v>
      </c>
      <c r="K34" s="31">
        <v>3085</v>
      </c>
      <c r="L34" s="31">
        <v>2980</v>
      </c>
      <c r="M34" s="31">
        <v>1.56802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1110.8</v>
      </c>
      <c r="D35" s="36">
        <v>1114.1833333333334</v>
      </c>
      <c r="E35" s="36">
        <v>1093.6166666666668</v>
      </c>
      <c r="F35" s="36">
        <v>1076.4333333333334</v>
      </c>
      <c r="G35" s="36">
        <v>1055.8666666666668</v>
      </c>
      <c r="H35" s="36">
        <v>1131.3666666666668</v>
      </c>
      <c r="I35" s="36">
        <v>1151.9333333333334</v>
      </c>
      <c r="J35" s="36">
        <v>1169.1166666666668</v>
      </c>
      <c r="K35" s="31">
        <v>1134.75</v>
      </c>
      <c r="L35" s="31">
        <v>1097</v>
      </c>
      <c r="M35" s="31">
        <v>1.65856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5714.85</v>
      </c>
      <c r="D36" s="36">
        <v>5740.5999999999995</v>
      </c>
      <c r="E36" s="36">
        <v>5631.1999999999989</v>
      </c>
      <c r="F36" s="36">
        <v>5547.5499999999993</v>
      </c>
      <c r="G36" s="36">
        <v>5438.1499999999987</v>
      </c>
      <c r="H36" s="36">
        <v>5824.2499999999991</v>
      </c>
      <c r="I36" s="36">
        <v>5933.6499999999987</v>
      </c>
      <c r="J36" s="36">
        <v>6017.2999999999993</v>
      </c>
      <c r="K36" s="31">
        <v>5850</v>
      </c>
      <c r="L36" s="31">
        <v>5656.95</v>
      </c>
      <c r="M36" s="31">
        <v>2.84368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2056.3000000000002</v>
      </c>
      <c r="D37" s="36">
        <v>2064.4333333333334</v>
      </c>
      <c r="E37" s="36">
        <v>2041.916666666667</v>
      </c>
      <c r="F37" s="36">
        <v>2027.5333333333338</v>
      </c>
      <c r="G37" s="36">
        <v>2005.0166666666673</v>
      </c>
      <c r="H37" s="36">
        <v>2078.8166666666666</v>
      </c>
      <c r="I37" s="36">
        <v>2101.333333333333</v>
      </c>
      <c r="J37" s="36">
        <v>2115.7166666666662</v>
      </c>
      <c r="K37" s="31">
        <v>2086.9499999999998</v>
      </c>
      <c r="L37" s="31">
        <v>2050.0500000000002</v>
      </c>
      <c r="M37" s="31">
        <v>0.20508000000000001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60.7</v>
      </c>
      <c r="D38" s="36">
        <v>60.536666666666669</v>
      </c>
      <c r="E38" s="36">
        <v>60.103333333333339</v>
      </c>
      <c r="F38" s="36">
        <v>59.506666666666668</v>
      </c>
      <c r="G38" s="36">
        <v>59.073333333333338</v>
      </c>
      <c r="H38" s="36">
        <v>61.13333333333334</v>
      </c>
      <c r="I38" s="36">
        <v>61.566666666666663</v>
      </c>
      <c r="J38" s="36">
        <v>62.163333333333341</v>
      </c>
      <c r="K38" s="31">
        <v>60.97</v>
      </c>
      <c r="L38" s="31">
        <v>59.94</v>
      </c>
      <c r="M38" s="31">
        <v>17.998449999999998</v>
      </c>
      <c r="N38" s="1"/>
      <c r="O38" s="1"/>
    </row>
    <row r="39" spans="1:15" ht="12.75" customHeight="1">
      <c r="A39" s="33">
        <v>29</v>
      </c>
      <c r="B39" s="53" t="s">
        <v>823</v>
      </c>
      <c r="C39" s="31">
        <v>25.6</v>
      </c>
      <c r="D39" s="36">
        <v>25.59</v>
      </c>
      <c r="E39" s="36">
        <v>24.95</v>
      </c>
      <c r="F39" s="36">
        <v>24.3</v>
      </c>
      <c r="G39" s="36">
        <v>23.66</v>
      </c>
      <c r="H39" s="36">
        <v>26.24</v>
      </c>
      <c r="I39" s="36">
        <v>26.88</v>
      </c>
      <c r="J39" s="36">
        <v>27.529999999999998</v>
      </c>
      <c r="K39" s="31">
        <v>26.23</v>
      </c>
      <c r="L39" s="31">
        <v>24.94</v>
      </c>
      <c r="M39" s="31">
        <v>163.26164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1597.7</v>
      </c>
      <c r="D40" s="36">
        <v>1583.9666666666665</v>
      </c>
      <c r="E40" s="36">
        <v>1529.9333333333329</v>
      </c>
      <c r="F40" s="36">
        <v>1462.1666666666665</v>
      </c>
      <c r="G40" s="36">
        <v>1408.133333333333</v>
      </c>
      <c r="H40" s="36">
        <v>1651.7333333333329</v>
      </c>
      <c r="I40" s="36">
        <v>1705.7666666666662</v>
      </c>
      <c r="J40" s="36">
        <v>1773.5333333333328</v>
      </c>
      <c r="K40" s="31">
        <v>1638</v>
      </c>
      <c r="L40" s="31">
        <v>1516.2</v>
      </c>
      <c r="M40" s="31">
        <v>25.194880000000001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4158.8</v>
      </c>
      <c r="D41" s="36">
        <v>4190.2666666666664</v>
      </c>
      <c r="E41" s="36">
        <v>4110.5333333333328</v>
      </c>
      <c r="F41" s="36">
        <v>4062.2666666666664</v>
      </c>
      <c r="G41" s="36">
        <v>3982.5333333333328</v>
      </c>
      <c r="H41" s="36">
        <v>4238.5333333333328</v>
      </c>
      <c r="I41" s="36">
        <v>4318.2666666666664</v>
      </c>
      <c r="J41" s="36">
        <v>4366.5333333333328</v>
      </c>
      <c r="K41" s="31">
        <v>4270</v>
      </c>
      <c r="L41" s="31">
        <v>4142</v>
      </c>
      <c r="M41" s="31">
        <v>1.0135799999999999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635.45000000000005</v>
      </c>
      <c r="D42" s="36">
        <v>631.4</v>
      </c>
      <c r="E42" s="36">
        <v>621.79999999999995</v>
      </c>
      <c r="F42" s="36">
        <v>608.15</v>
      </c>
      <c r="G42" s="36">
        <v>598.54999999999995</v>
      </c>
      <c r="H42" s="36">
        <v>645.04999999999995</v>
      </c>
      <c r="I42" s="36">
        <v>654.65000000000009</v>
      </c>
      <c r="J42" s="36">
        <v>668.3</v>
      </c>
      <c r="K42" s="31">
        <v>641</v>
      </c>
      <c r="L42" s="31">
        <v>617.75</v>
      </c>
      <c r="M42" s="31">
        <v>32.097180000000002</v>
      </c>
      <c r="N42" s="1"/>
      <c r="O42" s="1"/>
    </row>
    <row r="43" spans="1:15" ht="12.75" customHeight="1">
      <c r="A43" s="33">
        <v>33</v>
      </c>
      <c r="B43" s="53" t="s">
        <v>850</v>
      </c>
      <c r="C43" s="31">
        <v>3654.2</v>
      </c>
      <c r="D43" s="36">
        <v>3663.3833333333332</v>
      </c>
      <c r="E43" s="36">
        <v>3590.8166666666666</v>
      </c>
      <c r="F43" s="36">
        <v>3527.4333333333334</v>
      </c>
      <c r="G43" s="36">
        <v>3454.8666666666668</v>
      </c>
      <c r="H43" s="36">
        <v>3726.7666666666664</v>
      </c>
      <c r="I43" s="36">
        <v>3799.333333333333</v>
      </c>
      <c r="J43" s="36">
        <v>3862.7166666666662</v>
      </c>
      <c r="K43" s="31">
        <v>3735.95</v>
      </c>
      <c r="L43" s="31">
        <v>3600</v>
      </c>
      <c r="M43" s="31">
        <v>0.23050999999999999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2104.4</v>
      </c>
      <c r="D44" s="36">
        <v>2136.9666666666667</v>
      </c>
      <c r="E44" s="36">
        <v>2065.8333333333335</v>
      </c>
      <c r="F44" s="36">
        <v>2027.2666666666669</v>
      </c>
      <c r="G44" s="36">
        <v>1956.1333333333337</v>
      </c>
      <c r="H44" s="36">
        <v>2175.5333333333333</v>
      </c>
      <c r="I44" s="36">
        <v>2246.6666666666665</v>
      </c>
      <c r="J44" s="36">
        <v>2285.2333333333331</v>
      </c>
      <c r="K44" s="31">
        <v>2208.1</v>
      </c>
      <c r="L44" s="31">
        <v>2098.4</v>
      </c>
      <c r="M44" s="31">
        <v>6.9414600000000002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772.4</v>
      </c>
      <c r="D45" s="36">
        <v>773.5333333333333</v>
      </c>
      <c r="E45" s="36">
        <v>769.11666666666656</v>
      </c>
      <c r="F45" s="36">
        <v>765.83333333333326</v>
      </c>
      <c r="G45" s="36">
        <v>761.41666666666652</v>
      </c>
      <c r="H45" s="36">
        <v>776.81666666666661</v>
      </c>
      <c r="I45" s="36">
        <v>781.23333333333335</v>
      </c>
      <c r="J45" s="36">
        <v>784.51666666666665</v>
      </c>
      <c r="K45" s="31">
        <v>777.95</v>
      </c>
      <c r="L45" s="31">
        <v>770.25</v>
      </c>
      <c r="M45" s="31">
        <v>0.58367000000000002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8406.9500000000007</v>
      </c>
      <c r="D46" s="36">
        <v>8347.3000000000011</v>
      </c>
      <c r="E46" s="36">
        <v>8229.6000000000022</v>
      </c>
      <c r="F46" s="36">
        <v>8052.2500000000009</v>
      </c>
      <c r="G46" s="36">
        <v>7934.550000000002</v>
      </c>
      <c r="H46" s="36">
        <v>8524.6500000000015</v>
      </c>
      <c r="I46" s="36">
        <v>8642.3500000000022</v>
      </c>
      <c r="J46" s="36">
        <v>8819.7000000000025</v>
      </c>
      <c r="K46" s="31">
        <v>8465</v>
      </c>
      <c r="L46" s="31">
        <v>8169.95</v>
      </c>
      <c r="M46" s="31">
        <v>0.65813999999999995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6502.4</v>
      </c>
      <c r="D47" s="36">
        <v>6505.083333333333</v>
      </c>
      <c r="E47" s="36">
        <v>6418.2666666666664</v>
      </c>
      <c r="F47" s="36">
        <v>6334.1333333333332</v>
      </c>
      <c r="G47" s="36">
        <v>6247.3166666666666</v>
      </c>
      <c r="H47" s="36">
        <v>6589.2166666666662</v>
      </c>
      <c r="I47" s="36">
        <v>6676.0333333333338</v>
      </c>
      <c r="J47" s="36">
        <v>6760.1666666666661</v>
      </c>
      <c r="K47" s="31">
        <v>6591.9</v>
      </c>
      <c r="L47" s="31">
        <v>6420.95</v>
      </c>
      <c r="M47" s="31">
        <v>2.3011400000000002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493.5</v>
      </c>
      <c r="D48" s="36">
        <v>492.7</v>
      </c>
      <c r="E48" s="36">
        <v>488</v>
      </c>
      <c r="F48" s="36">
        <v>482.5</v>
      </c>
      <c r="G48" s="36">
        <v>477.8</v>
      </c>
      <c r="H48" s="36">
        <v>498.2</v>
      </c>
      <c r="I48" s="36">
        <v>502.89999999999992</v>
      </c>
      <c r="J48" s="36">
        <v>508.4</v>
      </c>
      <c r="K48" s="31">
        <v>497.4</v>
      </c>
      <c r="L48" s="31">
        <v>487.2</v>
      </c>
      <c r="M48" s="31">
        <v>19.504740000000002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306.05</v>
      </c>
      <c r="D49" s="36">
        <v>306.63333333333333</v>
      </c>
      <c r="E49" s="36">
        <v>303.56666666666666</v>
      </c>
      <c r="F49" s="36">
        <v>301.08333333333331</v>
      </c>
      <c r="G49" s="36">
        <v>298.01666666666665</v>
      </c>
      <c r="H49" s="36">
        <v>309.11666666666667</v>
      </c>
      <c r="I49" s="36">
        <v>312.18333333333328</v>
      </c>
      <c r="J49" s="36">
        <v>314.66666666666669</v>
      </c>
      <c r="K49" s="31">
        <v>309.7</v>
      </c>
      <c r="L49" s="31">
        <v>304.14999999999998</v>
      </c>
      <c r="M49" s="31">
        <v>3.40551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735.1</v>
      </c>
      <c r="D50" s="36">
        <v>728.36666666666667</v>
      </c>
      <c r="E50" s="36">
        <v>716.83333333333337</v>
      </c>
      <c r="F50" s="36">
        <v>698.56666666666672</v>
      </c>
      <c r="G50" s="36">
        <v>687.03333333333342</v>
      </c>
      <c r="H50" s="36">
        <v>746.63333333333333</v>
      </c>
      <c r="I50" s="36">
        <v>758.16666666666663</v>
      </c>
      <c r="J50" s="36">
        <v>776.43333333333328</v>
      </c>
      <c r="K50" s="31">
        <v>739.9</v>
      </c>
      <c r="L50" s="31">
        <v>710.1</v>
      </c>
      <c r="M50" s="31">
        <v>8.6678300000000004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632.04999999999995</v>
      </c>
      <c r="D51" s="36">
        <v>634.06666666666661</v>
      </c>
      <c r="E51" s="36">
        <v>628.13333333333321</v>
      </c>
      <c r="F51" s="36">
        <v>624.21666666666658</v>
      </c>
      <c r="G51" s="36">
        <v>618.28333333333319</v>
      </c>
      <c r="H51" s="36">
        <v>637.98333333333323</v>
      </c>
      <c r="I51" s="36">
        <v>643.91666666666663</v>
      </c>
      <c r="J51" s="36">
        <v>647.83333333333326</v>
      </c>
      <c r="K51" s="31">
        <v>640</v>
      </c>
      <c r="L51" s="31">
        <v>630.15</v>
      </c>
      <c r="M51" s="31">
        <v>0.49941999999999998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252.05</v>
      </c>
      <c r="D52" s="36">
        <v>251.81666666666669</v>
      </c>
      <c r="E52" s="36">
        <v>249.83333333333337</v>
      </c>
      <c r="F52" s="36">
        <v>247.61666666666667</v>
      </c>
      <c r="G52" s="36">
        <v>245.63333333333335</v>
      </c>
      <c r="H52" s="36">
        <v>254.03333333333339</v>
      </c>
      <c r="I52" s="36">
        <v>256.01666666666665</v>
      </c>
      <c r="J52" s="36">
        <v>258.23333333333341</v>
      </c>
      <c r="K52" s="31">
        <v>253.8</v>
      </c>
      <c r="L52" s="31">
        <v>249.6</v>
      </c>
      <c r="M52" s="31">
        <v>94.170060000000007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3053.2</v>
      </c>
      <c r="D53" s="36">
        <v>3046.9666666666667</v>
      </c>
      <c r="E53" s="36">
        <v>3009.9333333333334</v>
      </c>
      <c r="F53" s="36">
        <v>2966.6666666666665</v>
      </c>
      <c r="G53" s="36">
        <v>2929.6333333333332</v>
      </c>
      <c r="H53" s="36">
        <v>3090.2333333333336</v>
      </c>
      <c r="I53" s="36">
        <v>3127.2666666666673</v>
      </c>
      <c r="J53" s="36">
        <v>3170.5333333333338</v>
      </c>
      <c r="K53" s="31">
        <v>3084</v>
      </c>
      <c r="L53" s="31">
        <v>3003.7</v>
      </c>
      <c r="M53" s="31">
        <v>17.36881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385.5</v>
      </c>
      <c r="D54" s="36">
        <v>392.36666666666662</v>
      </c>
      <c r="E54" s="36">
        <v>376.23333333333323</v>
      </c>
      <c r="F54" s="36">
        <v>366.96666666666664</v>
      </c>
      <c r="G54" s="36">
        <v>350.83333333333326</v>
      </c>
      <c r="H54" s="36">
        <v>401.63333333333321</v>
      </c>
      <c r="I54" s="36">
        <v>417.76666666666654</v>
      </c>
      <c r="J54" s="36">
        <v>427.03333333333319</v>
      </c>
      <c r="K54" s="31">
        <v>408.5</v>
      </c>
      <c r="L54" s="31">
        <v>383.1</v>
      </c>
      <c r="M54" s="31">
        <v>24.952940000000002</v>
      </c>
      <c r="N54" s="1"/>
      <c r="O54" s="1"/>
    </row>
    <row r="55" spans="1:15" ht="12.75" customHeight="1">
      <c r="A55" s="33">
        <v>45</v>
      </c>
      <c r="B55" s="53" t="s">
        <v>851</v>
      </c>
      <c r="C55" s="31">
        <v>6535.55</v>
      </c>
      <c r="D55" s="36">
        <v>6585.5166666666664</v>
      </c>
      <c r="E55" s="36">
        <v>6451.0333333333328</v>
      </c>
      <c r="F55" s="36">
        <v>6366.5166666666664</v>
      </c>
      <c r="G55" s="36">
        <v>6232.0333333333328</v>
      </c>
      <c r="H55" s="36">
        <v>6670.0333333333328</v>
      </c>
      <c r="I55" s="36">
        <v>6804.5166666666664</v>
      </c>
      <c r="J55" s="36">
        <v>6889.0333333333328</v>
      </c>
      <c r="K55" s="31">
        <v>6720</v>
      </c>
      <c r="L55" s="31">
        <v>6501</v>
      </c>
      <c r="M55" s="31">
        <v>8.7720000000000006E-2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1937.9</v>
      </c>
      <c r="D56" s="36">
        <v>1961.1499999999999</v>
      </c>
      <c r="E56" s="36">
        <v>1892.2999999999997</v>
      </c>
      <c r="F56" s="36">
        <v>1846.6999999999998</v>
      </c>
      <c r="G56" s="36">
        <v>1777.8499999999997</v>
      </c>
      <c r="H56" s="36">
        <v>2006.7499999999998</v>
      </c>
      <c r="I56" s="36">
        <v>2075.5999999999995</v>
      </c>
      <c r="J56" s="36">
        <v>2121.1999999999998</v>
      </c>
      <c r="K56" s="31">
        <v>2030</v>
      </c>
      <c r="L56" s="31">
        <v>1915.55</v>
      </c>
      <c r="M56" s="31">
        <v>17.680800000000001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7861.05</v>
      </c>
      <c r="D57" s="36">
        <v>7945.0333333333328</v>
      </c>
      <c r="E57" s="36">
        <v>7762.0666666666657</v>
      </c>
      <c r="F57" s="36">
        <v>7663.083333333333</v>
      </c>
      <c r="G57" s="36">
        <v>7480.1166666666659</v>
      </c>
      <c r="H57" s="36">
        <v>8044.0166666666655</v>
      </c>
      <c r="I57" s="36">
        <v>8226.9833333333336</v>
      </c>
      <c r="J57" s="36">
        <v>8325.9666666666653</v>
      </c>
      <c r="K57" s="31">
        <v>8128</v>
      </c>
      <c r="L57" s="31">
        <v>7846.05</v>
      </c>
      <c r="M57" s="31">
        <v>0.43704999999999999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1461.8</v>
      </c>
      <c r="D58" s="36">
        <v>1464.1333333333332</v>
      </c>
      <c r="E58" s="36">
        <v>1438.2666666666664</v>
      </c>
      <c r="F58" s="36">
        <v>1414.7333333333331</v>
      </c>
      <c r="G58" s="36">
        <v>1388.8666666666663</v>
      </c>
      <c r="H58" s="36">
        <v>1487.6666666666665</v>
      </c>
      <c r="I58" s="36">
        <v>1513.5333333333333</v>
      </c>
      <c r="J58" s="36">
        <v>1537.0666666666666</v>
      </c>
      <c r="K58" s="31">
        <v>1490</v>
      </c>
      <c r="L58" s="31">
        <v>1440.6</v>
      </c>
      <c r="M58" s="31">
        <v>24.59665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738.6</v>
      </c>
      <c r="D59" s="36">
        <v>748.13333333333321</v>
      </c>
      <c r="E59" s="36">
        <v>725.26666666666642</v>
      </c>
      <c r="F59" s="36">
        <v>711.93333333333317</v>
      </c>
      <c r="G59" s="36">
        <v>689.06666666666638</v>
      </c>
      <c r="H59" s="36">
        <v>761.46666666666647</v>
      </c>
      <c r="I59" s="36">
        <v>784.33333333333326</v>
      </c>
      <c r="J59" s="36">
        <v>797.66666666666652</v>
      </c>
      <c r="K59" s="31">
        <v>771</v>
      </c>
      <c r="L59" s="31">
        <v>734.8</v>
      </c>
      <c r="M59" s="31">
        <v>36.226349999999996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5013.8</v>
      </c>
      <c r="D60" s="36">
        <v>4999.7833333333328</v>
      </c>
      <c r="E60" s="36">
        <v>4974.5666666666657</v>
      </c>
      <c r="F60" s="36">
        <v>4935.333333333333</v>
      </c>
      <c r="G60" s="36">
        <v>4910.1166666666659</v>
      </c>
      <c r="H60" s="36">
        <v>5039.0166666666655</v>
      </c>
      <c r="I60" s="36">
        <v>5064.2333333333327</v>
      </c>
      <c r="J60" s="36">
        <v>5103.4666666666653</v>
      </c>
      <c r="K60" s="31">
        <v>5025</v>
      </c>
      <c r="L60" s="31">
        <v>4960.55</v>
      </c>
      <c r="M60" s="31">
        <v>1.6741200000000001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1164.3</v>
      </c>
      <c r="D61" s="36">
        <v>1156.4166666666665</v>
      </c>
      <c r="E61" s="36">
        <v>1143.7333333333331</v>
      </c>
      <c r="F61" s="36">
        <v>1123.1666666666665</v>
      </c>
      <c r="G61" s="36">
        <v>1110.4833333333331</v>
      </c>
      <c r="H61" s="36">
        <v>1176.9833333333331</v>
      </c>
      <c r="I61" s="36">
        <v>1189.6666666666665</v>
      </c>
      <c r="J61" s="36">
        <v>1210.2333333333331</v>
      </c>
      <c r="K61" s="31">
        <v>1169.0999999999999</v>
      </c>
      <c r="L61" s="31">
        <v>1135.8499999999999</v>
      </c>
      <c r="M61" s="31">
        <v>90.783839999999998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4057.75</v>
      </c>
      <c r="D62" s="36">
        <v>4034.9333333333329</v>
      </c>
      <c r="E62" s="36">
        <v>3987.266666666666</v>
      </c>
      <c r="F62" s="36">
        <v>3916.7833333333328</v>
      </c>
      <c r="G62" s="36">
        <v>3869.1166666666659</v>
      </c>
      <c r="H62" s="36">
        <v>4105.4166666666661</v>
      </c>
      <c r="I62" s="36">
        <v>4153.083333333333</v>
      </c>
      <c r="J62" s="36">
        <v>4223.5666666666657</v>
      </c>
      <c r="K62" s="31">
        <v>4082.6</v>
      </c>
      <c r="L62" s="31">
        <v>3964.45</v>
      </c>
      <c r="M62" s="31">
        <v>3.1061000000000001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379.1</v>
      </c>
      <c r="D63" s="36">
        <v>383.06666666666666</v>
      </c>
      <c r="E63" s="36">
        <v>373.13333333333333</v>
      </c>
      <c r="F63" s="36">
        <v>367.16666666666669</v>
      </c>
      <c r="G63" s="36">
        <v>357.23333333333335</v>
      </c>
      <c r="H63" s="36">
        <v>389.0333333333333</v>
      </c>
      <c r="I63" s="36">
        <v>398.96666666666658</v>
      </c>
      <c r="J63" s="36">
        <v>404.93333333333328</v>
      </c>
      <c r="K63" s="31">
        <v>393</v>
      </c>
      <c r="L63" s="31">
        <v>377.1</v>
      </c>
      <c r="M63" s="31">
        <v>23.334430000000001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2571.65</v>
      </c>
      <c r="D64" s="36">
        <v>2594.2166666666667</v>
      </c>
      <c r="E64" s="36">
        <v>2543.4333333333334</v>
      </c>
      <c r="F64" s="36">
        <v>2515.2166666666667</v>
      </c>
      <c r="G64" s="36">
        <v>2464.4333333333334</v>
      </c>
      <c r="H64" s="36">
        <v>2622.4333333333334</v>
      </c>
      <c r="I64" s="36">
        <v>2673.2166666666672</v>
      </c>
      <c r="J64" s="36">
        <v>2701.4333333333334</v>
      </c>
      <c r="K64" s="31">
        <v>2645</v>
      </c>
      <c r="L64" s="31">
        <v>2566</v>
      </c>
      <c r="M64" s="31">
        <v>6.5138499999999997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9710.85</v>
      </c>
      <c r="D65" s="36">
        <v>9692.2666666666682</v>
      </c>
      <c r="E65" s="36">
        <v>9633.5833333333358</v>
      </c>
      <c r="F65" s="36">
        <v>9556.3166666666675</v>
      </c>
      <c r="G65" s="36">
        <v>9497.633333333335</v>
      </c>
      <c r="H65" s="36">
        <v>9769.5333333333365</v>
      </c>
      <c r="I65" s="36">
        <v>9828.2166666666672</v>
      </c>
      <c r="J65" s="36">
        <v>9905.4833333333372</v>
      </c>
      <c r="K65" s="31">
        <v>9750.9500000000007</v>
      </c>
      <c r="L65" s="31">
        <v>9615</v>
      </c>
      <c r="M65" s="31">
        <v>3.0769799999999998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6608.15</v>
      </c>
      <c r="D66" s="36">
        <v>6605.7333333333336</v>
      </c>
      <c r="E66" s="36">
        <v>6566.4666666666672</v>
      </c>
      <c r="F66" s="36">
        <v>6524.7833333333338</v>
      </c>
      <c r="G66" s="36">
        <v>6485.5166666666673</v>
      </c>
      <c r="H66" s="36">
        <v>6647.416666666667</v>
      </c>
      <c r="I66" s="36">
        <v>6686.6833333333334</v>
      </c>
      <c r="J66" s="36">
        <v>6728.3666666666668</v>
      </c>
      <c r="K66" s="31">
        <v>6645</v>
      </c>
      <c r="L66" s="31">
        <v>6564.05</v>
      </c>
      <c r="M66" s="31">
        <v>6.7488700000000001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1559</v>
      </c>
      <c r="D67" s="36">
        <v>1559.3166666666666</v>
      </c>
      <c r="E67" s="36">
        <v>1547.7833333333333</v>
      </c>
      <c r="F67" s="36">
        <v>1536.5666666666666</v>
      </c>
      <c r="G67" s="36">
        <v>1525.0333333333333</v>
      </c>
      <c r="H67" s="36">
        <v>1570.5333333333333</v>
      </c>
      <c r="I67" s="36">
        <v>1582.0666666666666</v>
      </c>
      <c r="J67" s="36">
        <v>1593.2833333333333</v>
      </c>
      <c r="K67" s="31">
        <v>1570.85</v>
      </c>
      <c r="L67" s="31">
        <v>1548.1</v>
      </c>
      <c r="M67" s="31">
        <v>11.25254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9374.0499999999993</v>
      </c>
      <c r="D68" s="36">
        <v>9391.2166666666672</v>
      </c>
      <c r="E68" s="36">
        <v>9304.2333333333336</v>
      </c>
      <c r="F68" s="36">
        <v>9234.4166666666661</v>
      </c>
      <c r="G68" s="36">
        <v>9147.4333333333325</v>
      </c>
      <c r="H68" s="36">
        <v>9461.0333333333347</v>
      </c>
      <c r="I68" s="36">
        <v>9548.0166666666682</v>
      </c>
      <c r="J68" s="36">
        <v>9617.8333333333358</v>
      </c>
      <c r="K68" s="31">
        <v>9478.2000000000007</v>
      </c>
      <c r="L68" s="31">
        <v>9321.4</v>
      </c>
      <c r="M68" s="31">
        <v>0.13983999999999999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2193.3000000000002</v>
      </c>
      <c r="D69" s="36">
        <v>2199.6333333333332</v>
      </c>
      <c r="E69" s="36">
        <v>2165.2666666666664</v>
      </c>
      <c r="F69" s="36">
        <v>2137.2333333333331</v>
      </c>
      <c r="G69" s="36">
        <v>2102.8666666666663</v>
      </c>
      <c r="H69" s="36">
        <v>2227.6666666666665</v>
      </c>
      <c r="I69" s="36">
        <v>2262.0333333333333</v>
      </c>
      <c r="J69" s="36">
        <v>2290.0666666666666</v>
      </c>
      <c r="K69" s="31">
        <v>2234</v>
      </c>
      <c r="L69" s="31">
        <v>2171.6</v>
      </c>
      <c r="M69" s="31">
        <v>0.63034999999999997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2844.65</v>
      </c>
      <c r="D70" s="36">
        <v>2862.5333333333333</v>
      </c>
      <c r="E70" s="36">
        <v>2735.1666666666665</v>
      </c>
      <c r="F70" s="36">
        <v>2625.6833333333334</v>
      </c>
      <c r="G70" s="36">
        <v>2498.3166666666666</v>
      </c>
      <c r="H70" s="36">
        <v>2972.0166666666664</v>
      </c>
      <c r="I70" s="36">
        <v>3099.3833333333332</v>
      </c>
      <c r="J70" s="36">
        <v>3208.8666666666663</v>
      </c>
      <c r="K70" s="31">
        <v>2989.9</v>
      </c>
      <c r="L70" s="31">
        <v>2753.05</v>
      </c>
      <c r="M70" s="31">
        <v>17.03248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495.15</v>
      </c>
      <c r="D71" s="36">
        <v>495.34999999999997</v>
      </c>
      <c r="E71" s="36">
        <v>484.79999999999995</v>
      </c>
      <c r="F71" s="36">
        <v>474.45</v>
      </c>
      <c r="G71" s="36">
        <v>463.9</v>
      </c>
      <c r="H71" s="36">
        <v>505.69999999999993</v>
      </c>
      <c r="I71" s="36">
        <v>516.25</v>
      </c>
      <c r="J71" s="36">
        <v>526.59999999999991</v>
      </c>
      <c r="K71" s="31">
        <v>505.9</v>
      </c>
      <c r="L71" s="31">
        <v>485</v>
      </c>
      <c r="M71" s="31">
        <v>38.84937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197.05</v>
      </c>
      <c r="D72" s="36">
        <v>197.81666666666669</v>
      </c>
      <c r="E72" s="36">
        <v>195.63333333333338</v>
      </c>
      <c r="F72" s="36">
        <v>194.2166666666667</v>
      </c>
      <c r="G72" s="36">
        <v>192.03333333333339</v>
      </c>
      <c r="H72" s="36">
        <v>199.23333333333338</v>
      </c>
      <c r="I72" s="36">
        <v>201.41666666666671</v>
      </c>
      <c r="J72" s="36">
        <v>202.83333333333337</v>
      </c>
      <c r="K72" s="31">
        <v>200</v>
      </c>
      <c r="L72" s="31">
        <v>196.4</v>
      </c>
      <c r="M72" s="31">
        <v>58.288609999999998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244.85</v>
      </c>
      <c r="D73" s="36">
        <v>244.76666666666665</v>
      </c>
      <c r="E73" s="36">
        <v>242.58333333333331</v>
      </c>
      <c r="F73" s="36">
        <v>240.31666666666666</v>
      </c>
      <c r="G73" s="36">
        <v>238.13333333333333</v>
      </c>
      <c r="H73" s="36">
        <v>247.0333333333333</v>
      </c>
      <c r="I73" s="36">
        <v>249.21666666666664</v>
      </c>
      <c r="J73" s="36">
        <v>251.48333333333329</v>
      </c>
      <c r="K73" s="31">
        <v>246.95</v>
      </c>
      <c r="L73" s="31">
        <v>242.5</v>
      </c>
      <c r="M73" s="31">
        <v>116.28883999999999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117.98</v>
      </c>
      <c r="D74" s="36">
        <v>118.32666666666667</v>
      </c>
      <c r="E74" s="36">
        <v>117.15333333333334</v>
      </c>
      <c r="F74" s="36">
        <v>116.32666666666667</v>
      </c>
      <c r="G74" s="36">
        <v>115.15333333333334</v>
      </c>
      <c r="H74" s="36">
        <v>119.15333333333334</v>
      </c>
      <c r="I74" s="36">
        <v>120.32666666666665</v>
      </c>
      <c r="J74" s="36">
        <v>121.15333333333334</v>
      </c>
      <c r="K74" s="31">
        <v>119.5</v>
      </c>
      <c r="L74" s="31">
        <v>117.5</v>
      </c>
      <c r="M74" s="31">
        <v>44.329689999999999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61.12</v>
      </c>
      <c r="D75" s="36">
        <v>61.339999999999996</v>
      </c>
      <c r="E75" s="36">
        <v>60.779999999999994</v>
      </c>
      <c r="F75" s="36">
        <v>60.44</v>
      </c>
      <c r="G75" s="36">
        <v>59.879999999999995</v>
      </c>
      <c r="H75" s="36">
        <v>61.679999999999993</v>
      </c>
      <c r="I75" s="36">
        <v>62.239999999999995</v>
      </c>
      <c r="J75" s="36">
        <v>62.579999999999991</v>
      </c>
      <c r="K75" s="31">
        <v>61.9</v>
      </c>
      <c r="L75" s="31">
        <v>61</v>
      </c>
      <c r="M75" s="31">
        <v>96.971540000000005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1418.8</v>
      </c>
      <c r="D76" s="36">
        <v>1425.5833333333333</v>
      </c>
      <c r="E76" s="36">
        <v>1408.8166666666666</v>
      </c>
      <c r="F76" s="36">
        <v>1398.8333333333333</v>
      </c>
      <c r="G76" s="36">
        <v>1382.0666666666666</v>
      </c>
      <c r="H76" s="36">
        <v>1435.5666666666666</v>
      </c>
      <c r="I76" s="36">
        <v>1452.3333333333335</v>
      </c>
      <c r="J76" s="36">
        <v>1462.3166666666666</v>
      </c>
      <c r="K76" s="31">
        <v>1442.35</v>
      </c>
      <c r="L76" s="31">
        <v>1415.6</v>
      </c>
      <c r="M76" s="31">
        <v>2.6632199999999999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6369.65</v>
      </c>
      <c r="D77" s="36">
        <v>6437.166666666667</v>
      </c>
      <c r="E77" s="36">
        <v>6254.3333333333339</v>
      </c>
      <c r="F77" s="36">
        <v>6139.0166666666673</v>
      </c>
      <c r="G77" s="36">
        <v>5956.1833333333343</v>
      </c>
      <c r="H77" s="36">
        <v>6552.4833333333336</v>
      </c>
      <c r="I77" s="36">
        <v>6735.3166666666675</v>
      </c>
      <c r="J77" s="36">
        <v>6850.6333333333332</v>
      </c>
      <c r="K77" s="31">
        <v>6620</v>
      </c>
      <c r="L77" s="31">
        <v>6321.85</v>
      </c>
      <c r="M77" s="31">
        <v>0.29973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526.04999999999995</v>
      </c>
      <c r="D78" s="36">
        <v>531.2833333333333</v>
      </c>
      <c r="E78" s="36">
        <v>516.51666666666665</v>
      </c>
      <c r="F78" s="36">
        <v>506.98333333333335</v>
      </c>
      <c r="G78" s="36">
        <v>492.2166666666667</v>
      </c>
      <c r="H78" s="36">
        <v>540.81666666666661</v>
      </c>
      <c r="I78" s="36">
        <v>555.58333333333326</v>
      </c>
      <c r="J78" s="36">
        <v>565.11666666666656</v>
      </c>
      <c r="K78" s="31">
        <v>546.04999999999995</v>
      </c>
      <c r="L78" s="31">
        <v>521.75</v>
      </c>
      <c r="M78" s="31">
        <v>21.82696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1343.95</v>
      </c>
      <c r="D79" s="36">
        <v>1308.75</v>
      </c>
      <c r="E79" s="36">
        <v>1257.55</v>
      </c>
      <c r="F79" s="36">
        <v>1171.1499999999999</v>
      </c>
      <c r="G79" s="36">
        <v>1119.9499999999998</v>
      </c>
      <c r="H79" s="36">
        <v>1395.15</v>
      </c>
      <c r="I79" s="36">
        <v>1446.35</v>
      </c>
      <c r="J79" s="36">
        <v>1532.7500000000002</v>
      </c>
      <c r="K79" s="31">
        <v>1359.95</v>
      </c>
      <c r="L79" s="31">
        <v>1222.3499999999999</v>
      </c>
      <c r="M79" s="31">
        <v>44.548839999999998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301.39999999999998</v>
      </c>
      <c r="D80" s="36">
        <v>301.09999999999997</v>
      </c>
      <c r="E80" s="36">
        <v>298.54999999999995</v>
      </c>
      <c r="F80" s="36">
        <v>295.7</v>
      </c>
      <c r="G80" s="36">
        <v>293.14999999999998</v>
      </c>
      <c r="H80" s="36">
        <v>303.94999999999993</v>
      </c>
      <c r="I80" s="36">
        <v>306.5</v>
      </c>
      <c r="J80" s="36">
        <v>309.34999999999991</v>
      </c>
      <c r="K80" s="31">
        <v>303.64999999999998</v>
      </c>
      <c r="L80" s="31">
        <v>298.25</v>
      </c>
      <c r="M80" s="31">
        <v>153.61378999999999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1593.55</v>
      </c>
      <c r="D81" s="36">
        <v>1596.3500000000001</v>
      </c>
      <c r="E81" s="36">
        <v>1562.7500000000002</v>
      </c>
      <c r="F81" s="36">
        <v>1531.95</v>
      </c>
      <c r="G81" s="36">
        <v>1498.3500000000001</v>
      </c>
      <c r="H81" s="36">
        <v>1627.1500000000003</v>
      </c>
      <c r="I81" s="36">
        <v>1660.7500000000002</v>
      </c>
      <c r="J81" s="36">
        <v>1691.5500000000004</v>
      </c>
      <c r="K81" s="31">
        <v>1629.95</v>
      </c>
      <c r="L81" s="31">
        <v>1565.55</v>
      </c>
      <c r="M81" s="31">
        <v>16.515740000000001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298.7</v>
      </c>
      <c r="D82" s="36">
        <v>299.29999999999995</v>
      </c>
      <c r="E82" s="36">
        <v>295.94999999999993</v>
      </c>
      <c r="F82" s="36">
        <v>293.2</v>
      </c>
      <c r="G82" s="36">
        <v>289.84999999999997</v>
      </c>
      <c r="H82" s="36">
        <v>302.0499999999999</v>
      </c>
      <c r="I82" s="36">
        <v>305.39999999999992</v>
      </c>
      <c r="J82" s="36">
        <v>308.14999999999986</v>
      </c>
      <c r="K82" s="31">
        <v>302.64999999999998</v>
      </c>
      <c r="L82" s="31">
        <v>296.55</v>
      </c>
      <c r="M82" s="31">
        <v>118.27603999999999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333.4</v>
      </c>
      <c r="D83" s="36">
        <v>333.4666666666667</v>
      </c>
      <c r="E83" s="36">
        <v>330.13333333333338</v>
      </c>
      <c r="F83" s="36">
        <v>326.86666666666667</v>
      </c>
      <c r="G83" s="36">
        <v>323.53333333333336</v>
      </c>
      <c r="H83" s="36">
        <v>336.73333333333341</v>
      </c>
      <c r="I83" s="36">
        <v>340.06666666666666</v>
      </c>
      <c r="J83" s="36">
        <v>343.33333333333343</v>
      </c>
      <c r="K83" s="31">
        <v>336.8</v>
      </c>
      <c r="L83" s="31">
        <v>330.2</v>
      </c>
      <c r="M83" s="31">
        <v>122.53716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1458.6</v>
      </c>
      <c r="D84" s="36">
        <v>1460.3666666666668</v>
      </c>
      <c r="E84" s="36">
        <v>1443.2333333333336</v>
      </c>
      <c r="F84" s="36">
        <v>1427.8666666666668</v>
      </c>
      <c r="G84" s="36">
        <v>1410.7333333333336</v>
      </c>
      <c r="H84" s="36">
        <v>1475.7333333333336</v>
      </c>
      <c r="I84" s="36">
        <v>1492.8666666666668</v>
      </c>
      <c r="J84" s="36">
        <v>1508.2333333333336</v>
      </c>
      <c r="K84" s="31">
        <v>1477.5</v>
      </c>
      <c r="L84" s="31">
        <v>1445</v>
      </c>
      <c r="M84" s="31">
        <v>40.282260000000001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861.85</v>
      </c>
      <c r="D85" s="36">
        <v>856.03333333333342</v>
      </c>
      <c r="E85" s="36">
        <v>817.86666666666679</v>
      </c>
      <c r="F85" s="36">
        <v>773.88333333333333</v>
      </c>
      <c r="G85" s="36">
        <v>735.7166666666667</v>
      </c>
      <c r="H85" s="36">
        <v>900.01666666666688</v>
      </c>
      <c r="I85" s="36">
        <v>938.18333333333362</v>
      </c>
      <c r="J85" s="36">
        <v>982.16666666666697</v>
      </c>
      <c r="K85" s="31">
        <v>894.2</v>
      </c>
      <c r="L85" s="31">
        <v>812.05</v>
      </c>
      <c r="M85" s="31">
        <v>20.261600000000001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337.85</v>
      </c>
      <c r="D86" s="36">
        <v>336.7</v>
      </c>
      <c r="E86" s="36">
        <v>331.4</v>
      </c>
      <c r="F86" s="36">
        <v>324.95</v>
      </c>
      <c r="G86" s="36">
        <v>319.64999999999998</v>
      </c>
      <c r="H86" s="36">
        <v>343.15</v>
      </c>
      <c r="I86" s="36">
        <v>348.45000000000005</v>
      </c>
      <c r="J86" s="36">
        <v>354.9</v>
      </c>
      <c r="K86" s="31">
        <v>342</v>
      </c>
      <c r="L86" s="31">
        <v>330.25</v>
      </c>
      <c r="M86" s="31">
        <v>42.815219999999997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1295.4000000000001</v>
      </c>
      <c r="D87" s="36">
        <v>1315.8166666666666</v>
      </c>
      <c r="E87" s="36">
        <v>1271.6333333333332</v>
      </c>
      <c r="F87" s="36">
        <v>1247.8666666666666</v>
      </c>
      <c r="G87" s="36">
        <v>1203.6833333333332</v>
      </c>
      <c r="H87" s="36">
        <v>1339.5833333333333</v>
      </c>
      <c r="I87" s="36">
        <v>1383.7666666666667</v>
      </c>
      <c r="J87" s="36">
        <v>1407.5333333333333</v>
      </c>
      <c r="K87" s="31">
        <v>1360</v>
      </c>
      <c r="L87" s="31">
        <v>1292.05</v>
      </c>
      <c r="M87" s="31">
        <v>3.4896199999999999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587.29999999999995</v>
      </c>
      <c r="D88" s="36">
        <v>583.43333333333328</v>
      </c>
      <c r="E88" s="36">
        <v>573.86666666666656</v>
      </c>
      <c r="F88" s="36">
        <v>560.43333333333328</v>
      </c>
      <c r="G88" s="36">
        <v>550.86666666666656</v>
      </c>
      <c r="H88" s="36">
        <v>596.86666666666656</v>
      </c>
      <c r="I88" s="36">
        <v>606.43333333333339</v>
      </c>
      <c r="J88" s="36">
        <v>619.86666666666656</v>
      </c>
      <c r="K88" s="31">
        <v>593</v>
      </c>
      <c r="L88" s="31">
        <v>570</v>
      </c>
      <c r="M88" s="31">
        <v>22.592500000000001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8172.15</v>
      </c>
      <c r="D89" s="36">
        <v>8085.8</v>
      </c>
      <c r="E89" s="36">
        <v>7961.6</v>
      </c>
      <c r="F89" s="36">
        <v>7751.05</v>
      </c>
      <c r="G89" s="36">
        <v>7626.85</v>
      </c>
      <c r="H89" s="36">
        <v>8296.35</v>
      </c>
      <c r="I89" s="36">
        <v>8420.5499999999993</v>
      </c>
      <c r="J89" s="36">
        <v>8631.1</v>
      </c>
      <c r="K89" s="31">
        <v>8210</v>
      </c>
      <c r="L89" s="31">
        <v>7875.25</v>
      </c>
      <c r="M89" s="31">
        <v>0.10534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1617.6</v>
      </c>
      <c r="D90" s="36">
        <v>1604.2166666666665</v>
      </c>
      <c r="E90" s="36">
        <v>1578.4333333333329</v>
      </c>
      <c r="F90" s="36">
        <v>1539.2666666666664</v>
      </c>
      <c r="G90" s="36">
        <v>1513.4833333333329</v>
      </c>
      <c r="H90" s="36">
        <v>1643.383333333333</v>
      </c>
      <c r="I90" s="36">
        <v>1669.1666666666663</v>
      </c>
      <c r="J90" s="36">
        <v>1708.333333333333</v>
      </c>
      <c r="K90" s="31">
        <v>1630</v>
      </c>
      <c r="L90" s="31">
        <v>1565.05</v>
      </c>
      <c r="M90" s="31">
        <v>3.6391100000000001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2310.1</v>
      </c>
      <c r="D91" s="36">
        <v>2324.85</v>
      </c>
      <c r="E91" s="36">
        <v>2286.3999999999996</v>
      </c>
      <c r="F91" s="36">
        <v>2262.6999999999998</v>
      </c>
      <c r="G91" s="36">
        <v>2224.2499999999995</v>
      </c>
      <c r="H91" s="36">
        <v>2348.5499999999997</v>
      </c>
      <c r="I91" s="36">
        <v>2386.9999999999995</v>
      </c>
      <c r="J91" s="36">
        <v>2410.6999999999998</v>
      </c>
      <c r="K91" s="31">
        <v>2363.3000000000002</v>
      </c>
      <c r="L91" s="31">
        <v>2301.15</v>
      </c>
      <c r="M91" s="31">
        <v>1.37358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507.75</v>
      </c>
      <c r="D92" s="36">
        <v>508.73333333333335</v>
      </c>
      <c r="E92" s="36">
        <v>494.56666666666672</v>
      </c>
      <c r="F92" s="36">
        <v>481.38333333333338</v>
      </c>
      <c r="G92" s="36">
        <v>467.21666666666675</v>
      </c>
      <c r="H92" s="36">
        <v>521.91666666666674</v>
      </c>
      <c r="I92" s="36">
        <v>536.08333333333326</v>
      </c>
      <c r="J92" s="36">
        <v>549.26666666666665</v>
      </c>
      <c r="K92" s="31">
        <v>522.9</v>
      </c>
      <c r="L92" s="31">
        <v>495.55</v>
      </c>
      <c r="M92" s="31">
        <v>16.186140000000002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31598</v>
      </c>
      <c r="D93" s="36">
        <v>31554.966666666664</v>
      </c>
      <c r="E93" s="36">
        <v>31119.983333333326</v>
      </c>
      <c r="F93" s="36">
        <v>30641.966666666664</v>
      </c>
      <c r="G93" s="36">
        <v>30206.983333333326</v>
      </c>
      <c r="H93" s="36">
        <v>32032.983333333326</v>
      </c>
      <c r="I93" s="36">
        <v>32467.966666666664</v>
      </c>
      <c r="J93" s="36">
        <v>32945.983333333323</v>
      </c>
      <c r="K93" s="31">
        <v>31989.95</v>
      </c>
      <c r="L93" s="31">
        <v>31076.95</v>
      </c>
      <c r="M93" s="31">
        <v>0.36237000000000003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1139.1500000000001</v>
      </c>
      <c r="D94" s="36">
        <v>1123.5333333333335</v>
      </c>
      <c r="E94" s="36">
        <v>1105.416666666667</v>
      </c>
      <c r="F94" s="36">
        <v>1071.6833333333334</v>
      </c>
      <c r="G94" s="36">
        <v>1053.5666666666668</v>
      </c>
      <c r="H94" s="36">
        <v>1157.2666666666671</v>
      </c>
      <c r="I94" s="36">
        <v>1175.3833333333334</v>
      </c>
      <c r="J94" s="36">
        <v>1209.1166666666672</v>
      </c>
      <c r="K94" s="31">
        <v>1141.6500000000001</v>
      </c>
      <c r="L94" s="31">
        <v>1089.8</v>
      </c>
      <c r="M94" s="31">
        <v>3.8416600000000001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5645.75</v>
      </c>
      <c r="D95" s="36">
        <v>5681.75</v>
      </c>
      <c r="E95" s="36">
        <v>5589</v>
      </c>
      <c r="F95" s="36">
        <v>5532.25</v>
      </c>
      <c r="G95" s="36">
        <v>5439.5</v>
      </c>
      <c r="H95" s="36">
        <v>5738.5</v>
      </c>
      <c r="I95" s="36">
        <v>5831.25</v>
      </c>
      <c r="J95" s="36">
        <v>5888</v>
      </c>
      <c r="K95" s="31">
        <v>5774.5</v>
      </c>
      <c r="L95" s="31">
        <v>5625</v>
      </c>
      <c r="M95" s="31">
        <v>6.2219300000000004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2317.9</v>
      </c>
      <c r="D96" s="36">
        <v>2296.8166666666666</v>
      </c>
      <c r="E96" s="36">
        <v>2203.6333333333332</v>
      </c>
      <c r="F96" s="36">
        <v>2089.3666666666668</v>
      </c>
      <c r="G96" s="36">
        <v>1996.1833333333334</v>
      </c>
      <c r="H96" s="36">
        <v>2411.083333333333</v>
      </c>
      <c r="I96" s="36">
        <v>2504.2666666666664</v>
      </c>
      <c r="J96" s="36">
        <v>2618.5333333333328</v>
      </c>
      <c r="K96" s="31">
        <v>2390</v>
      </c>
      <c r="L96" s="31">
        <v>2182.5500000000002</v>
      </c>
      <c r="M96" s="31">
        <v>5.4106500000000004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654.6</v>
      </c>
      <c r="D97" s="36">
        <v>656.33333333333337</v>
      </c>
      <c r="E97" s="36">
        <v>647.2166666666667</v>
      </c>
      <c r="F97" s="36">
        <v>639.83333333333337</v>
      </c>
      <c r="G97" s="36">
        <v>630.7166666666667</v>
      </c>
      <c r="H97" s="36">
        <v>663.7166666666667</v>
      </c>
      <c r="I97" s="36">
        <v>672.83333333333326</v>
      </c>
      <c r="J97" s="36">
        <v>680.2166666666667</v>
      </c>
      <c r="K97" s="31">
        <v>665.45</v>
      </c>
      <c r="L97" s="31">
        <v>648.95000000000005</v>
      </c>
      <c r="M97" s="31">
        <v>1.2460899999999999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178.46</v>
      </c>
      <c r="D98" s="36">
        <v>176.35666666666668</v>
      </c>
      <c r="E98" s="36">
        <v>173.21333333333337</v>
      </c>
      <c r="F98" s="36">
        <v>167.9666666666667</v>
      </c>
      <c r="G98" s="36">
        <v>164.82333333333338</v>
      </c>
      <c r="H98" s="36">
        <v>181.60333333333335</v>
      </c>
      <c r="I98" s="36">
        <v>184.74666666666667</v>
      </c>
      <c r="J98" s="36">
        <v>189.99333333333334</v>
      </c>
      <c r="K98" s="31">
        <v>179.5</v>
      </c>
      <c r="L98" s="31">
        <v>171.11</v>
      </c>
      <c r="M98" s="31">
        <v>67.134900000000002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705.85</v>
      </c>
      <c r="D99" s="36">
        <v>706.35</v>
      </c>
      <c r="E99" s="36">
        <v>695.95</v>
      </c>
      <c r="F99" s="36">
        <v>686.05000000000007</v>
      </c>
      <c r="G99" s="36">
        <v>675.65000000000009</v>
      </c>
      <c r="H99" s="36">
        <v>716.25</v>
      </c>
      <c r="I99" s="36">
        <v>726.64999999999986</v>
      </c>
      <c r="J99" s="36">
        <v>736.55</v>
      </c>
      <c r="K99" s="31">
        <v>716.75</v>
      </c>
      <c r="L99" s="31">
        <v>696.45</v>
      </c>
      <c r="M99" s="31">
        <v>13.042529999999999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543.9</v>
      </c>
      <c r="D100" s="36">
        <v>543.11666666666667</v>
      </c>
      <c r="E100" s="36">
        <v>538.88333333333333</v>
      </c>
      <c r="F100" s="36">
        <v>533.86666666666667</v>
      </c>
      <c r="G100" s="36">
        <v>529.63333333333333</v>
      </c>
      <c r="H100" s="36">
        <v>548.13333333333333</v>
      </c>
      <c r="I100" s="36">
        <v>552.36666666666667</v>
      </c>
      <c r="J100" s="36">
        <v>557.38333333333333</v>
      </c>
      <c r="K100" s="31">
        <v>547.35</v>
      </c>
      <c r="L100" s="31">
        <v>538.1</v>
      </c>
      <c r="M100" s="31">
        <v>1.12625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4459.6499999999996</v>
      </c>
      <c r="D101" s="36">
        <v>4434.2166666666662</v>
      </c>
      <c r="E101" s="36">
        <v>4400.9833333333327</v>
      </c>
      <c r="F101" s="36">
        <v>4342.3166666666666</v>
      </c>
      <c r="G101" s="36">
        <v>4309.083333333333</v>
      </c>
      <c r="H101" s="36">
        <v>4492.8833333333323</v>
      </c>
      <c r="I101" s="36">
        <v>4526.1166666666659</v>
      </c>
      <c r="J101" s="36">
        <v>4584.7833333333319</v>
      </c>
      <c r="K101" s="31">
        <v>4467.45</v>
      </c>
      <c r="L101" s="31">
        <v>4375.55</v>
      </c>
      <c r="M101" s="31">
        <v>0.31597999999999998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324.75</v>
      </c>
      <c r="D102" s="36">
        <v>324.59999999999997</v>
      </c>
      <c r="E102" s="36">
        <v>322.19999999999993</v>
      </c>
      <c r="F102" s="36">
        <v>319.64999999999998</v>
      </c>
      <c r="G102" s="36">
        <v>317.24999999999994</v>
      </c>
      <c r="H102" s="36">
        <v>327.14999999999992</v>
      </c>
      <c r="I102" s="36">
        <v>329.5499999999999</v>
      </c>
      <c r="J102" s="36">
        <v>332.09999999999991</v>
      </c>
      <c r="K102" s="31">
        <v>327</v>
      </c>
      <c r="L102" s="31">
        <v>322.05</v>
      </c>
      <c r="M102" s="31">
        <v>1.4789399999999999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291.64999999999998</v>
      </c>
      <c r="D103" s="36">
        <v>293.15000000000003</v>
      </c>
      <c r="E103" s="36">
        <v>288.45000000000005</v>
      </c>
      <c r="F103" s="36">
        <v>285.25</v>
      </c>
      <c r="G103" s="36">
        <v>280.55</v>
      </c>
      <c r="H103" s="36">
        <v>296.35000000000008</v>
      </c>
      <c r="I103" s="36">
        <v>301.05</v>
      </c>
      <c r="J103" s="36">
        <v>304.25000000000011</v>
      </c>
      <c r="K103" s="31">
        <v>297.85000000000002</v>
      </c>
      <c r="L103" s="31">
        <v>289.95</v>
      </c>
      <c r="M103" s="31">
        <v>5.4783299999999997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818.2</v>
      </c>
      <c r="D104" s="36">
        <v>813</v>
      </c>
      <c r="E104" s="36">
        <v>803.2</v>
      </c>
      <c r="F104" s="36">
        <v>788.2</v>
      </c>
      <c r="G104" s="36">
        <v>778.40000000000009</v>
      </c>
      <c r="H104" s="36">
        <v>828</v>
      </c>
      <c r="I104" s="36">
        <v>837.8</v>
      </c>
      <c r="J104" s="36">
        <v>852.8</v>
      </c>
      <c r="K104" s="31">
        <v>822.8</v>
      </c>
      <c r="L104" s="31">
        <v>798</v>
      </c>
      <c r="M104" s="31">
        <v>6.1324199999999998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109.55</v>
      </c>
      <c r="D105" s="36">
        <v>109.57000000000001</v>
      </c>
      <c r="E105" s="36">
        <v>108.38000000000001</v>
      </c>
      <c r="F105" s="36">
        <v>107.21000000000001</v>
      </c>
      <c r="G105" s="36">
        <v>106.02000000000001</v>
      </c>
      <c r="H105" s="36">
        <v>110.74000000000001</v>
      </c>
      <c r="I105" s="36">
        <v>111.93</v>
      </c>
      <c r="J105" s="36">
        <v>113.10000000000001</v>
      </c>
      <c r="K105" s="31">
        <v>110.76</v>
      </c>
      <c r="L105" s="31">
        <v>108.4</v>
      </c>
      <c r="M105" s="31">
        <v>222.38177999999999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1556.95</v>
      </c>
      <c r="D106" s="36">
        <v>1547.0833333333333</v>
      </c>
      <c r="E106" s="36">
        <v>1524.1666666666665</v>
      </c>
      <c r="F106" s="36">
        <v>1491.3833333333332</v>
      </c>
      <c r="G106" s="36">
        <v>1468.4666666666665</v>
      </c>
      <c r="H106" s="36">
        <v>1579.8666666666666</v>
      </c>
      <c r="I106" s="36">
        <v>1602.7833333333331</v>
      </c>
      <c r="J106" s="36">
        <v>1635.5666666666666</v>
      </c>
      <c r="K106" s="31">
        <v>1570</v>
      </c>
      <c r="L106" s="31">
        <v>1514.3</v>
      </c>
      <c r="M106" s="31">
        <v>1.6298999999999999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205.59</v>
      </c>
      <c r="D107" s="36">
        <v>206.15</v>
      </c>
      <c r="E107" s="36">
        <v>204.04000000000002</v>
      </c>
      <c r="F107" s="36">
        <v>202.49</v>
      </c>
      <c r="G107" s="36">
        <v>200.38000000000002</v>
      </c>
      <c r="H107" s="36">
        <v>207.70000000000002</v>
      </c>
      <c r="I107" s="36">
        <v>209.80999999999997</v>
      </c>
      <c r="J107" s="36">
        <v>211.36</v>
      </c>
      <c r="K107" s="31">
        <v>208.26</v>
      </c>
      <c r="L107" s="31">
        <v>204.6</v>
      </c>
      <c r="M107" s="31">
        <v>1.0239499999999999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1552.9</v>
      </c>
      <c r="D108" s="36">
        <v>1540.8666666666668</v>
      </c>
      <c r="E108" s="36">
        <v>1518.8333333333335</v>
      </c>
      <c r="F108" s="36">
        <v>1484.7666666666667</v>
      </c>
      <c r="G108" s="36">
        <v>1462.7333333333333</v>
      </c>
      <c r="H108" s="36">
        <v>1574.9333333333336</v>
      </c>
      <c r="I108" s="36">
        <v>1596.9666666666669</v>
      </c>
      <c r="J108" s="36">
        <v>1631.0333333333338</v>
      </c>
      <c r="K108" s="31">
        <v>1562.9</v>
      </c>
      <c r="L108" s="31">
        <v>1506.8</v>
      </c>
      <c r="M108" s="31">
        <v>1.66157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255.1</v>
      </c>
      <c r="D109" s="36">
        <v>257.03333333333336</v>
      </c>
      <c r="E109" s="36">
        <v>251.06666666666672</v>
      </c>
      <c r="F109" s="36">
        <v>247.03333333333336</v>
      </c>
      <c r="G109" s="36">
        <v>241.06666666666672</v>
      </c>
      <c r="H109" s="36">
        <v>261.06666666666672</v>
      </c>
      <c r="I109" s="36">
        <v>267.0333333333333</v>
      </c>
      <c r="J109" s="36">
        <v>271.06666666666672</v>
      </c>
      <c r="K109" s="31">
        <v>263</v>
      </c>
      <c r="L109" s="31">
        <v>253</v>
      </c>
      <c r="M109" s="31">
        <v>49.979059999999997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2721</v>
      </c>
      <c r="D110" s="36">
        <v>2734.0666666666671</v>
      </c>
      <c r="E110" s="36">
        <v>2689.1333333333341</v>
      </c>
      <c r="F110" s="36">
        <v>2657.2666666666669</v>
      </c>
      <c r="G110" s="36">
        <v>2612.3333333333339</v>
      </c>
      <c r="H110" s="36">
        <v>2765.9333333333343</v>
      </c>
      <c r="I110" s="36">
        <v>2810.8666666666677</v>
      </c>
      <c r="J110" s="36">
        <v>2842.7333333333345</v>
      </c>
      <c r="K110" s="31">
        <v>2779</v>
      </c>
      <c r="L110" s="31">
        <v>2702.2</v>
      </c>
      <c r="M110" s="31">
        <v>2.60046</v>
      </c>
      <c r="N110" s="1"/>
      <c r="O110" s="1"/>
    </row>
    <row r="111" spans="1:15" ht="12.75" customHeight="1">
      <c r="A111" s="33">
        <v>101</v>
      </c>
      <c r="B111" s="53" t="s">
        <v>852</v>
      </c>
      <c r="C111" s="31">
        <v>909.25</v>
      </c>
      <c r="D111" s="36">
        <v>901.08333333333337</v>
      </c>
      <c r="E111" s="36">
        <v>881.16666666666674</v>
      </c>
      <c r="F111" s="36">
        <v>853.08333333333337</v>
      </c>
      <c r="G111" s="36">
        <v>833.16666666666674</v>
      </c>
      <c r="H111" s="36">
        <v>929.16666666666674</v>
      </c>
      <c r="I111" s="36">
        <v>949.08333333333348</v>
      </c>
      <c r="J111" s="36">
        <v>977.16666666666674</v>
      </c>
      <c r="K111" s="31">
        <v>921</v>
      </c>
      <c r="L111" s="31">
        <v>873</v>
      </c>
      <c r="M111" s="31">
        <v>4.0925500000000001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59.12</v>
      </c>
      <c r="D112" s="36">
        <v>59.106666666666662</v>
      </c>
      <c r="E112" s="36">
        <v>58.553333333333327</v>
      </c>
      <c r="F112" s="36">
        <v>57.986666666666665</v>
      </c>
      <c r="G112" s="36">
        <v>57.43333333333333</v>
      </c>
      <c r="H112" s="36">
        <v>59.673333333333325</v>
      </c>
      <c r="I112" s="36">
        <v>60.226666666666652</v>
      </c>
      <c r="J112" s="36">
        <v>60.793333333333322</v>
      </c>
      <c r="K112" s="31">
        <v>59.66</v>
      </c>
      <c r="L112" s="31">
        <v>58.54</v>
      </c>
      <c r="M112" s="31">
        <v>43.423690000000001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2573.8000000000002</v>
      </c>
      <c r="D113" s="36">
        <v>2603.7333333333331</v>
      </c>
      <c r="E113" s="36">
        <v>2539.5166666666664</v>
      </c>
      <c r="F113" s="36">
        <v>2505.2333333333331</v>
      </c>
      <c r="G113" s="36">
        <v>2441.0166666666664</v>
      </c>
      <c r="H113" s="36">
        <v>2638.0166666666664</v>
      </c>
      <c r="I113" s="36">
        <v>2702.2333333333327</v>
      </c>
      <c r="J113" s="36">
        <v>2736.5166666666664</v>
      </c>
      <c r="K113" s="31">
        <v>2667.95</v>
      </c>
      <c r="L113" s="31">
        <v>2569.4499999999998</v>
      </c>
      <c r="M113" s="31">
        <v>25.719709999999999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723.45</v>
      </c>
      <c r="D114" s="36">
        <v>720.15</v>
      </c>
      <c r="E114" s="36">
        <v>711.3</v>
      </c>
      <c r="F114" s="36">
        <v>699.15</v>
      </c>
      <c r="G114" s="36">
        <v>690.3</v>
      </c>
      <c r="H114" s="36">
        <v>732.3</v>
      </c>
      <c r="I114" s="36">
        <v>741.15000000000009</v>
      </c>
      <c r="J114" s="36">
        <v>753.3</v>
      </c>
      <c r="K114" s="31">
        <v>729</v>
      </c>
      <c r="L114" s="31">
        <v>708</v>
      </c>
      <c r="M114" s="31">
        <v>1.52959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2206.8000000000002</v>
      </c>
      <c r="D115" s="36">
        <v>2206.1833333333334</v>
      </c>
      <c r="E115" s="36">
        <v>2183.3666666666668</v>
      </c>
      <c r="F115" s="36">
        <v>2159.9333333333334</v>
      </c>
      <c r="G115" s="36">
        <v>2137.1166666666668</v>
      </c>
      <c r="H115" s="36">
        <v>2229.6166666666668</v>
      </c>
      <c r="I115" s="36">
        <v>2252.4333333333334</v>
      </c>
      <c r="J115" s="36">
        <v>2275.8666666666668</v>
      </c>
      <c r="K115" s="31">
        <v>2229</v>
      </c>
      <c r="L115" s="31">
        <v>2182.75</v>
      </c>
      <c r="M115" s="31">
        <v>1.0239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10296.450000000001</v>
      </c>
      <c r="D116" s="36">
        <v>10359.716666666667</v>
      </c>
      <c r="E116" s="36">
        <v>10020.433333333334</v>
      </c>
      <c r="F116" s="36">
        <v>9744.4166666666679</v>
      </c>
      <c r="G116" s="36">
        <v>9405.133333333335</v>
      </c>
      <c r="H116" s="36">
        <v>10635.733333333334</v>
      </c>
      <c r="I116" s="36">
        <v>10975.016666666666</v>
      </c>
      <c r="J116" s="36">
        <v>11251.033333333333</v>
      </c>
      <c r="K116" s="31">
        <v>10699</v>
      </c>
      <c r="L116" s="31">
        <v>10083.700000000001</v>
      </c>
      <c r="M116" s="31">
        <v>1.1657500000000001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789.05</v>
      </c>
      <c r="D117" s="36">
        <v>787.63333333333333</v>
      </c>
      <c r="E117" s="36">
        <v>776.41666666666663</v>
      </c>
      <c r="F117" s="36">
        <v>763.7833333333333</v>
      </c>
      <c r="G117" s="36">
        <v>752.56666666666661</v>
      </c>
      <c r="H117" s="36">
        <v>800.26666666666665</v>
      </c>
      <c r="I117" s="36">
        <v>811.48333333333335</v>
      </c>
      <c r="J117" s="36">
        <v>824.11666666666667</v>
      </c>
      <c r="K117" s="31">
        <v>798.85</v>
      </c>
      <c r="L117" s="31">
        <v>775</v>
      </c>
      <c r="M117" s="31">
        <v>0.39530999999999999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527.25</v>
      </c>
      <c r="D118" s="36">
        <v>526.48333333333335</v>
      </c>
      <c r="E118" s="36">
        <v>516.4666666666667</v>
      </c>
      <c r="F118" s="36">
        <v>505.68333333333339</v>
      </c>
      <c r="G118" s="36">
        <v>495.66666666666674</v>
      </c>
      <c r="H118" s="36">
        <v>537.26666666666665</v>
      </c>
      <c r="I118" s="36">
        <v>547.2833333333333</v>
      </c>
      <c r="J118" s="36">
        <v>558.06666666666661</v>
      </c>
      <c r="K118" s="31">
        <v>536.5</v>
      </c>
      <c r="L118" s="31">
        <v>515.70000000000005</v>
      </c>
      <c r="M118" s="31">
        <v>45.222239999999999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501</v>
      </c>
      <c r="D119" s="36">
        <v>506.90000000000003</v>
      </c>
      <c r="E119" s="36">
        <v>493.15000000000009</v>
      </c>
      <c r="F119" s="36">
        <v>485.30000000000007</v>
      </c>
      <c r="G119" s="36">
        <v>471.55000000000013</v>
      </c>
      <c r="H119" s="36">
        <v>514.75</v>
      </c>
      <c r="I119" s="36">
        <v>528.5</v>
      </c>
      <c r="J119" s="36">
        <v>536.35</v>
      </c>
      <c r="K119" s="31">
        <v>520.65</v>
      </c>
      <c r="L119" s="31">
        <v>499.05</v>
      </c>
      <c r="M119" s="31">
        <v>17.783560000000001</v>
      </c>
      <c r="N119" s="1"/>
      <c r="O119" s="1"/>
    </row>
    <row r="120" spans="1:15" ht="12.75" customHeight="1">
      <c r="A120" s="33">
        <v>110</v>
      </c>
      <c r="B120" s="53" t="s">
        <v>853</v>
      </c>
      <c r="C120" s="31">
        <v>924.1</v>
      </c>
      <c r="D120" s="36">
        <v>916.0333333333333</v>
      </c>
      <c r="E120" s="36">
        <v>894.71666666666658</v>
      </c>
      <c r="F120" s="36">
        <v>865.33333333333326</v>
      </c>
      <c r="G120" s="36">
        <v>844.01666666666654</v>
      </c>
      <c r="H120" s="36">
        <v>945.41666666666663</v>
      </c>
      <c r="I120" s="36">
        <v>966.73333333333323</v>
      </c>
      <c r="J120" s="36">
        <v>996.11666666666667</v>
      </c>
      <c r="K120" s="31">
        <v>937.35</v>
      </c>
      <c r="L120" s="31">
        <v>886.65</v>
      </c>
      <c r="M120" s="31">
        <v>7.8360000000000003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1498.35</v>
      </c>
      <c r="D121" s="36">
        <v>1506.8666666666668</v>
      </c>
      <c r="E121" s="36">
        <v>1473.4833333333336</v>
      </c>
      <c r="F121" s="36">
        <v>1448.6166666666668</v>
      </c>
      <c r="G121" s="36">
        <v>1415.2333333333336</v>
      </c>
      <c r="H121" s="36">
        <v>1531.7333333333336</v>
      </c>
      <c r="I121" s="36">
        <v>1565.1166666666668</v>
      </c>
      <c r="J121" s="36">
        <v>1589.9833333333336</v>
      </c>
      <c r="K121" s="31">
        <v>1540.25</v>
      </c>
      <c r="L121" s="31">
        <v>1482</v>
      </c>
      <c r="M121" s="31">
        <v>1.3023899999999999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1348.75</v>
      </c>
      <c r="D122" s="36">
        <v>1345.1833333333332</v>
      </c>
      <c r="E122" s="36">
        <v>1336.4166666666663</v>
      </c>
      <c r="F122" s="36">
        <v>1324.083333333333</v>
      </c>
      <c r="G122" s="36">
        <v>1315.3166666666662</v>
      </c>
      <c r="H122" s="36">
        <v>1357.5166666666664</v>
      </c>
      <c r="I122" s="36">
        <v>1366.2833333333333</v>
      </c>
      <c r="J122" s="36">
        <v>1378.6166666666666</v>
      </c>
      <c r="K122" s="31">
        <v>1353.95</v>
      </c>
      <c r="L122" s="31">
        <v>1332.85</v>
      </c>
      <c r="M122" s="31">
        <v>6.0150600000000001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1586.25</v>
      </c>
      <c r="D123" s="36">
        <v>1583.4333333333334</v>
      </c>
      <c r="E123" s="36">
        <v>1573.8666666666668</v>
      </c>
      <c r="F123" s="36">
        <v>1561.4833333333333</v>
      </c>
      <c r="G123" s="36">
        <v>1551.9166666666667</v>
      </c>
      <c r="H123" s="36">
        <v>1595.8166666666668</v>
      </c>
      <c r="I123" s="36">
        <v>1605.3833333333334</v>
      </c>
      <c r="J123" s="36">
        <v>1617.7666666666669</v>
      </c>
      <c r="K123" s="31">
        <v>1593</v>
      </c>
      <c r="L123" s="31">
        <v>1571.05</v>
      </c>
      <c r="M123" s="31">
        <v>17.315550000000002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164.83</v>
      </c>
      <c r="D124" s="36">
        <v>164.08333333333334</v>
      </c>
      <c r="E124" s="36">
        <v>162.2766666666667</v>
      </c>
      <c r="F124" s="36">
        <v>159.72333333333336</v>
      </c>
      <c r="G124" s="36">
        <v>157.91666666666671</v>
      </c>
      <c r="H124" s="36">
        <v>166.63666666666668</v>
      </c>
      <c r="I124" s="36">
        <v>168.44333333333336</v>
      </c>
      <c r="J124" s="36">
        <v>170.99666666666667</v>
      </c>
      <c r="K124" s="31">
        <v>165.89</v>
      </c>
      <c r="L124" s="31">
        <v>161.53</v>
      </c>
      <c r="M124" s="31">
        <v>15.54055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1636.3</v>
      </c>
      <c r="D125" s="36">
        <v>1627.0333333333335</v>
      </c>
      <c r="E125" s="36">
        <v>1589.5166666666671</v>
      </c>
      <c r="F125" s="36">
        <v>1542.7333333333336</v>
      </c>
      <c r="G125" s="36">
        <v>1505.2166666666672</v>
      </c>
      <c r="H125" s="36">
        <v>1673.8166666666671</v>
      </c>
      <c r="I125" s="36">
        <v>1711.3333333333335</v>
      </c>
      <c r="J125" s="36">
        <v>1758.116666666667</v>
      </c>
      <c r="K125" s="31">
        <v>1664.55</v>
      </c>
      <c r="L125" s="31">
        <v>1580.25</v>
      </c>
      <c r="M125" s="31">
        <v>2.8749199999999999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523.95000000000005</v>
      </c>
      <c r="D126" s="36">
        <v>525.91666666666663</v>
      </c>
      <c r="E126" s="36">
        <v>521.33333333333326</v>
      </c>
      <c r="F126" s="36">
        <v>518.71666666666658</v>
      </c>
      <c r="G126" s="36">
        <v>514.13333333333321</v>
      </c>
      <c r="H126" s="36">
        <v>528.5333333333333</v>
      </c>
      <c r="I126" s="36">
        <v>533.11666666666656</v>
      </c>
      <c r="J126" s="36">
        <v>535.73333333333335</v>
      </c>
      <c r="K126" s="31">
        <v>530.5</v>
      </c>
      <c r="L126" s="31">
        <v>523.29999999999995</v>
      </c>
      <c r="M126" s="31">
        <v>52.387360000000001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2325.25</v>
      </c>
      <c r="D127" s="36">
        <v>2338.4666666666667</v>
      </c>
      <c r="E127" s="36">
        <v>2292.9333333333334</v>
      </c>
      <c r="F127" s="36">
        <v>2260.6166666666668</v>
      </c>
      <c r="G127" s="36">
        <v>2215.0833333333335</v>
      </c>
      <c r="H127" s="36">
        <v>2370.7833333333333</v>
      </c>
      <c r="I127" s="36">
        <v>2416.3166666666671</v>
      </c>
      <c r="J127" s="36">
        <v>2448.6333333333332</v>
      </c>
      <c r="K127" s="31">
        <v>2384</v>
      </c>
      <c r="L127" s="31">
        <v>2306.15</v>
      </c>
      <c r="M127" s="31">
        <v>12.921340000000001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5874.55</v>
      </c>
      <c r="D128" s="36">
        <v>5846.5166666666664</v>
      </c>
      <c r="E128" s="36">
        <v>5794.0333333333328</v>
      </c>
      <c r="F128" s="36">
        <v>5713.5166666666664</v>
      </c>
      <c r="G128" s="36">
        <v>5661.0333333333328</v>
      </c>
      <c r="H128" s="36">
        <v>5927.0333333333328</v>
      </c>
      <c r="I128" s="36">
        <v>5979.5166666666664</v>
      </c>
      <c r="J128" s="36">
        <v>6060.0333333333328</v>
      </c>
      <c r="K128" s="31">
        <v>5899</v>
      </c>
      <c r="L128" s="31">
        <v>5766</v>
      </c>
      <c r="M128" s="31">
        <v>3.4168099999999999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3459.9</v>
      </c>
      <c r="D129" s="36">
        <v>3462.0166666666664</v>
      </c>
      <c r="E129" s="36">
        <v>3430.3833333333328</v>
      </c>
      <c r="F129" s="36">
        <v>3400.8666666666663</v>
      </c>
      <c r="G129" s="36">
        <v>3369.2333333333327</v>
      </c>
      <c r="H129" s="36">
        <v>3491.5333333333328</v>
      </c>
      <c r="I129" s="36">
        <v>3523.1666666666661</v>
      </c>
      <c r="J129" s="36">
        <v>3552.6833333333329</v>
      </c>
      <c r="K129" s="31">
        <v>3493.65</v>
      </c>
      <c r="L129" s="31">
        <v>3432.5</v>
      </c>
      <c r="M129" s="31">
        <v>3.0167600000000001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4261.1000000000004</v>
      </c>
      <c r="D130" s="36">
        <v>4293.916666666667</v>
      </c>
      <c r="E130" s="36">
        <v>4187.7333333333336</v>
      </c>
      <c r="F130" s="36">
        <v>4114.3666666666668</v>
      </c>
      <c r="G130" s="36">
        <v>4008.1833333333334</v>
      </c>
      <c r="H130" s="36">
        <v>4367.2833333333338</v>
      </c>
      <c r="I130" s="36">
        <v>4473.4666666666662</v>
      </c>
      <c r="J130" s="36">
        <v>4546.8333333333339</v>
      </c>
      <c r="K130" s="31">
        <v>4400.1000000000004</v>
      </c>
      <c r="L130" s="31">
        <v>4220.55</v>
      </c>
      <c r="M130" s="31">
        <v>4.1121699999999999</v>
      </c>
      <c r="N130" s="1"/>
      <c r="O130" s="1"/>
    </row>
    <row r="131" spans="1:15" ht="12.75" customHeight="1">
      <c r="A131" s="33">
        <v>121</v>
      </c>
      <c r="B131" s="53" t="s">
        <v>824</v>
      </c>
      <c r="C131" s="31">
        <v>1510.55</v>
      </c>
      <c r="D131" s="36">
        <v>1511.8666666666666</v>
      </c>
      <c r="E131" s="36">
        <v>1477.3833333333332</v>
      </c>
      <c r="F131" s="36">
        <v>1444.2166666666667</v>
      </c>
      <c r="G131" s="36">
        <v>1409.7333333333333</v>
      </c>
      <c r="H131" s="36">
        <v>1545.0333333333331</v>
      </c>
      <c r="I131" s="36">
        <v>1579.5166666666662</v>
      </c>
      <c r="J131" s="36">
        <v>1612.6833333333329</v>
      </c>
      <c r="K131" s="31">
        <v>1546.35</v>
      </c>
      <c r="L131" s="31">
        <v>1478.7</v>
      </c>
      <c r="M131" s="31">
        <v>1.5993299999999999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980.1</v>
      </c>
      <c r="D132" s="36">
        <v>973.13333333333333</v>
      </c>
      <c r="E132" s="36">
        <v>962.7166666666667</v>
      </c>
      <c r="F132" s="36">
        <v>945.33333333333337</v>
      </c>
      <c r="G132" s="36">
        <v>934.91666666666674</v>
      </c>
      <c r="H132" s="36">
        <v>990.51666666666665</v>
      </c>
      <c r="I132" s="36">
        <v>1000.9333333333334</v>
      </c>
      <c r="J132" s="36">
        <v>1018.3166666666666</v>
      </c>
      <c r="K132" s="31">
        <v>983.55</v>
      </c>
      <c r="L132" s="31">
        <v>955.75</v>
      </c>
      <c r="M132" s="31">
        <v>30.86835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1734.05</v>
      </c>
      <c r="D133" s="36">
        <v>1734.8166666666666</v>
      </c>
      <c r="E133" s="36">
        <v>1705.2333333333331</v>
      </c>
      <c r="F133" s="36">
        <v>1676.4166666666665</v>
      </c>
      <c r="G133" s="36">
        <v>1646.833333333333</v>
      </c>
      <c r="H133" s="36">
        <v>1763.6333333333332</v>
      </c>
      <c r="I133" s="36">
        <v>1793.2166666666667</v>
      </c>
      <c r="J133" s="36">
        <v>1822.0333333333333</v>
      </c>
      <c r="K133" s="31">
        <v>1764.4</v>
      </c>
      <c r="L133" s="31">
        <v>1706</v>
      </c>
      <c r="M133" s="31">
        <v>11.41141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5369.05</v>
      </c>
      <c r="D134" s="36">
        <v>5338.0166666666664</v>
      </c>
      <c r="E134" s="36">
        <v>5231.0333333333328</v>
      </c>
      <c r="F134" s="36">
        <v>5093.0166666666664</v>
      </c>
      <c r="G134" s="36">
        <v>4986.0333333333328</v>
      </c>
      <c r="H134" s="36">
        <v>5476.0333333333328</v>
      </c>
      <c r="I134" s="36">
        <v>5583.0166666666664</v>
      </c>
      <c r="J134" s="36">
        <v>5721.0333333333328</v>
      </c>
      <c r="K134" s="31">
        <v>5445</v>
      </c>
      <c r="L134" s="31">
        <v>5200</v>
      </c>
      <c r="M134" s="31">
        <v>1.0257700000000001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1245.05</v>
      </c>
      <c r="D135" s="36">
        <v>1242.6000000000001</v>
      </c>
      <c r="E135" s="36">
        <v>1228.5000000000002</v>
      </c>
      <c r="F135" s="36">
        <v>1211.95</v>
      </c>
      <c r="G135" s="36">
        <v>1197.8500000000001</v>
      </c>
      <c r="H135" s="36">
        <v>1259.1500000000003</v>
      </c>
      <c r="I135" s="36">
        <v>1273.2500000000002</v>
      </c>
      <c r="J135" s="36">
        <v>1289.8000000000004</v>
      </c>
      <c r="K135" s="31">
        <v>1256.7</v>
      </c>
      <c r="L135" s="31">
        <v>1226.05</v>
      </c>
      <c r="M135" s="31">
        <v>1.8727400000000001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431.5</v>
      </c>
      <c r="D136" s="36">
        <v>432.2166666666667</v>
      </c>
      <c r="E136" s="36">
        <v>427.98333333333341</v>
      </c>
      <c r="F136" s="36">
        <v>424.4666666666667</v>
      </c>
      <c r="G136" s="36">
        <v>420.23333333333341</v>
      </c>
      <c r="H136" s="36">
        <v>435.73333333333341</v>
      </c>
      <c r="I136" s="36">
        <v>439.96666666666675</v>
      </c>
      <c r="J136" s="36">
        <v>443.48333333333341</v>
      </c>
      <c r="K136" s="31">
        <v>436.45</v>
      </c>
      <c r="L136" s="31">
        <v>428.7</v>
      </c>
      <c r="M136" s="31">
        <v>18.721350000000001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3753.6</v>
      </c>
      <c r="D137" s="36">
        <v>3726.7333333333336</v>
      </c>
      <c r="E137" s="36">
        <v>3676.916666666667</v>
      </c>
      <c r="F137" s="36">
        <v>3600.2333333333336</v>
      </c>
      <c r="G137" s="36">
        <v>3550.416666666667</v>
      </c>
      <c r="H137" s="36">
        <v>3803.416666666667</v>
      </c>
      <c r="I137" s="36">
        <v>3853.2333333333336</v>
      </c>
      <c r="J137" s="36">
        <v>3929.916666666667</v>
      </c>
      <c r="K137" s="31">
        <v>3776.55</v>
      </c>
      <c r="L137" s="31">
        <v>3650.05</v>
      </c>
      <c r="M137" s="31">
        <v>7.1637599999999999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1665.05</v>
      </c>
      <c r="D138" s="36">
        <v>1671.5833333333333</v>
      </c>
      <c r="E138" s="36">
        <v>1653.4666666666665</v>
      </c>
      <c r="F138" s="36">
        <v>1641.8833333333332</v>
      </c>
      <c r="G138" s="36">
        <v>1623.7666666666664</v>
      </c>
      <c r="H138" s="36">
        <v>1683.1666666666665</v>
      </c>
      <c r="I138" s="36">
        <v>1701.2833333333333</v>
      </c>
      <c r="J138" s="36">
        <v>1712.8666666666666</v>
      </c>
      <c r="K138" s="31">
        <v>1689.7</v>
      </c>
      <c r="L138" s="31">
        <v>1660</v>
      </c>
      <c r="M138" s="31">
        <v>1.8062400000000001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1135.05</v>
      </c>
      <c r="D139" s="36">
        <v>1147.1333333333334</v>
      </c>
      <c r="E139" s="36">
        <v>1115.3166666666668</v>
      </c>
      <c r="F139" s="36">
        <v>1095.5833333333335</v>
      </c>
      <c r="G139" s="36">
        <v>1063.7666666666669</v>
      </c>
      <c r="H139" s="36">
        <v>1166.8666666666668</v>
      </c>
      <c r="I139" s="36">
        <v>1198.6833333333334</v>
      </c>
      <c r="J139" s="36">
        <v>1218.4166666666667</v>
      </c>
      <c r="K139" s="31">
        <v>1178.95</v>
      </c>
      <c r="L139" s="31">
        <v>1127.4000000000001</v>
      </c>
      <c r="M139" s="31">
        <v>1.18611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835.45</v>
      </c>
      <c r="D140" s="36">
        <v>832.9</v>
      </c>
      <c r="E140" s="36">
        <v>825</v>
      </c>
      <c r="F140" s="36">
        <v>814.55000000000007</v>
      </c>
      <c r="G140" s="36">
        <v>806.65000000000009</v>
      </c>
      <c r="H140" s="36">
        <v>843.34999999999991</v>
      </c>
      <c r="I140" s="36">
        <v>851.24999999999977</v>
      </c>
      <c r="J140" s="36">
        <v>861.69999999999982</v>
      </c>
      <c r="K140" s="31">
        <v>840.8</v>
      </c>
      <c r="L140" s="31">
        <v>822.45</v>
      </c>
      <c r="M140" s="31">
        <v>16.971360000000001</v>
      </c>
      <c r="N140" s="1"/>
      <c r="O140" s="1"/>
    </row>
    <row r="141" spans="1:15" ht="12.75" customHeight="1">
      <c r="A141" s="33">
        <v>131</v>
      </c>
      <c r="B141" s="53" t="s">
        <v>854</v>
      </c>
      <c r="C141" s="31">
        <v>2443.4</v>
      </c>
      <c r="D141" s="36">
        <v>2434.2000000000003</v>
      </c>
      <c r="E141" s="36">
        <v>2404.2000000000007</v>
      </c>
      <c r="F141" s="36">
        <v>2365.0000000000005</v>
      </c>
      <c r="G141" s="36">
        <v>2335.0000000000009</v>
      </c>
      <c r="H141" s="36">
        <v>2473.4000000000005</v>
      </c>
      <c r="I141" s="36">
        <v>2503.3999999999996</v>
      </c>
      <c r="J141" s="36">
        <v>2542.6000000000004</v>
      </c>
      <c r="K141" s="31">
        <v>2464.1999999999998</v>
      </c>
      <c r="L141" s="31">
        <v>2395</v>
      </c>
      <c r="M141" s="31">
        <v>0.60746999999999995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620.35</v>
      </c>
      <c r="D142" s="36">
        <v>621.11666666666667</v>
      </c>
      <c r="E142" s="36">
        <v>614.98333333333335</v>
      </c>
      <c r="F142" s="36">
        <v>609.61666666666667</v>
      </c>
      <c r="G142" s="36">
        <v>603.48333333333335</v>
      </c>
      <c r="H142" s="36">
        <v>626.48333333333335</v>
      </c>
      <c r="I142" s="36">
        <v>632.61666666666679</v>
      </c>
      <c r="J142" s="36">
        <v>637.98333333333335</v>
      </c>
      <c r="K142" s="31">
        <v>627.25</v>
      </c>
      <c r="L142" s="31">
        <v>615.75</v>
      </c>
      <c r="M142" s="31">
        <v>11.39283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1745</v>
      </c>
      <c r="D143" s="36">
        <v>1741.7166666666665</v>
      </c>
      <c r="E143" s="36">
        <v>1729.4333333333329</v>
      </c>
      <c r="F143" s="36">
        <v>1713.8666666666666</v>
      </c>
      <c r="G143" s="36">
        <v>1701.583333333333</v>
      </c>
      <c r="H143" s="36">
        <v>1757.2833333333328</v>
      </c>
      <c r="I143" s="36">
        <v>1769.5666666666662</v>
      </c>
      <c r="J143" s="36">
        <v>1785.1333333333328</v>
      </c>
      <c r="K143" s="31">
        <v>1754</v>
      </c>
      <c r="L143" s="31">
        <v>1726.15</v>
      </c>
      <c r="M143" s="31">
        <v>5.0477100000000004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2912.7</v>
      </c>
      <c r="D144" s="36">
        <v>2914.8833333333332</v>
      </c>
      <c r="E144" s="36">
        <v>2879.8166666666666</v>
      </c>
      <c r="F144" s="36">
        <v>2846.9333333333334</v>
      </c>
      <c r="G144" s="36">
        <v>2811.8666666666668</v>
      </c>
      <c r="H144" s="36">
        <v>2947.7666666666664</v>
      </c>
      <c r="I144" s="36">
        <v>2982.833333333333</v>
      </c>
      <c r="J144" s="36">
        <v>3015.7166666666662</v>
      </c>
      <c r="K144" s="31">
        <v>2949.95</v>
      </c>
      <c r="L144" s="31">
        <v>2882</v>
      </c>
      <c r="M144" s="31">
        <v>1.5377400000000001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1013.9</v>
      </c>
      <c r="D145" s="36">
        <v>1008</v>
      </c>
      <c r="E145" s="36">
        <v>987</v>
      </c>
      <c r="F145" s="36">
        <v>960.1</v>
      </c>
      <c r="G145" s="36">
        <v>939.1</v>
      </c>
      <c r="H145" s="36">
        <v>1034.9000000000001</v>
      </c>
      <c r="I145" s="36">
        <v>1055.9000000000001</v>
      </c>
      <c r="J145" s="36">
        <v>1082.8</v>
      </c>
      <c r="K145" s="31">
        <v>1029</v>
      </c>
      <c r="L145" s="31">
        <v>981.1</v>
      </c>
      <c r="M145" s="31">
        <v>15.696099999999999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3015.65</v>
      </c>
      <c r="D146" s="36">
        <v>3034.8666666666668</v>
      </c>
      <c r="E146" s="36">
        <v>2981.2833333333338</v>
      </c>
      <c r="F146" s="36">
        <v>2946.916666666667</v>
      </c>
      <c r="G146" s="36">
        <v>2893.3333333333339</v>
      </c>
      <c r="H146" s="36">
        <v>3069.2333333333336</v>
      </c>
      <c r="I146" s="36">
        <v>3122.8166666666666</v>
      </c>
      <c r="J146" s="36">
        <v>3157.1833333333334</v>
      </c>
      <c r="K146" s="31">
        <v>3088.45</v>
      </c>
      <c r="L146" s="31">
        <v>3000.5</v>
      </c>
      <c r="M146" s="31">
        <v>4.0421100000000001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404.6</v>
      </c>
      <c r="D147" s="36">
        <v>405.23333333333335</v>
      </c>
      <c r="E147" s="36">
        <v>398.4666666666667</v>
      </c>
      <c r="F147" s="36">
        <v>392.33333333333337</v>
      </c>
      <c r="G147" s="36">
        <v>385.56666666666672</v>
      </c>
      <c r="H147" s="36">
        <v>411.36666666666667</v>
      </c>
      <c r="I147" s="36">
        <v>418.13333333333333</v>
      </c>
      <c r="J147" s="36">
        <v>424.26666666666665</v>
      </c>
      <c r="K147" s="31">
        <v>412</v>
      </c>
      <c r="L147" s="31">
        <v>399.1</v>
      </c>
      <c r="M147" s="31">
        <v>27.15447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171.46</v>
      </c>
      <c r="D148" s="36">
        <v>170.76</v>
      </c>
      <c r="E148" s="36">
        <v>168.61999999999998</v>
      </c>
      <c r="F148" s="36">
        <v>165.77999999999997</v>
      </c>
      <c r="G148" s="36">
        <v>163.63999999999996</v>
      </c>
      <c r="H148" s="36">
        <v>173.6</v>
      </c>
      <c r="I148" s="36">
        <v>175.73999999999998</v>
      </c>
      <c r="J148" s="36">
        <v>178.58</v>
      </c>
      <c r="K148" s="31">
        <v>172.9</v>
      </c>
      <c r="L148" s="31">
        <v>167.92</v>
      </c>
      <c r="M148" s="31">
        <v>41.118020000000001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4891</v>
      </c>
      <c r="D149" s="36">
        <v>4857.8499999999995</v>
      </c>
      <c r="E149" s="36">
        <v>4810.6999999999989</v>
      </c>
      <c r="F149" s="36">
        <v>4730.3999999999996</v>
      </c>
      <c r="G149" s="36">
        <v>4683.2499999999991</v>
      </c>
      <c r="H149" s="36">
        <v>4938.1499999999987</v>
      </c>
      <c r="I149" s="36">
        <v>4985.2999999999984</v>
      </c>
      <c r="J149" s="36">
        <v>5065.5999999999985</v>
      </c>
      <c r="K149" s="31">
        <v>4905</v>
      </c>
      <c r="L149" s="31">
        <v>4777.55</v>
      </c>
      <c r="M149" s="31">
        <v>4.3127000000000004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11664.25</v>
      </c>
      <c r="D150" s="36">
        <v>11708.050000000001</v>
      </c>
      <c r="E150" s="36">
        <v>11516.100000000002</v>
      </c>
      <c r="F150" s="36">
        <v>11367.95</v>
      </c>
      <c r="G150" s="36">
        <v>11176.000000000002</v>
      </c>
      <c r="H150" s="36">
        <v>11856.200000000003</v>
      </c>
      <c r="I150" s="36">
        <v>12048.150000000003</v>
      </c>
      <c r="J150" s="36">
        <v>12196.300000000003</v>
      </c>
      <c r="K150" s="31">
        <v>11900</v>
      </c>
      <c r="L150" s="31">
        <v>11559.9</v>
      </c>
      <c r="M150" s="31">
        <v>4.8967099999999997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3227.1</v>
      </c>
      <c r="D151" s="36">
        <v>3193.5333333333333</v>
      </c>
      <c r="E151" s="36">
        <v>3137.0666666666666</v>
      </c>
      <c r="F151" s="36">
        <v>3047.0333333333333</v>
      </c>
      <c r="G151" s="36">
        <v>2990.5666666666666</v>
      </c>
      <c r="H151" s="36">
        <v>3283.5666666666666</v>
      </c>
      <c r="I151" s="36">
        <v>3340.0333333333328</v>
      </c>
      <c r="J151" s="36">
        <v>3430.0666666666666</v>
      </c>
      <c r="K151" s="31">
        <v>3250</v>
      </c>
      <c r="L151" s="31">
        <v>3103.5</v>
      </c>
      <c r="M151" s="31">
        <v>3.3351700000000002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6886.55</v>
      </c>
      <c r="D152" s="36">
        <v>6929.95</v>
      </c>
      <c r="E152" s="36">
        <v>6829.9</v>
      </c>
      <c r="F152" s="36">
        <v>6773.25</v>
      </c>
      <c r="G152" s="36">
        <v>6673.2</v>
      </c>
      <c r="H152" s="36">
        <v>6986.5999999999995</v>
      </c>
      <c r="I152" s="36">
        <v>7086.6500000000005</v>
      </c>
      <c r="J152" s="36">
        <v>7143.2999999999993</v>
      </c>
      <c r="K152" s="31">
        <v>7030</v>
      </c>
      <c r="L152" s="31">
        <v>6873.3</v>
      </c>
      <c r="M152" s="31">
        <v>3.70655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798.6</v>
      </c>
      <c r="D153" s="36">
        <v>791.06666666666661</v>
      </c>
      <c r="E153" s="36">
        <v>774.63333333333321</v>
      </c>
      <c r="F153" s="36">
        <v>750.66666666666663</v>
      </c>
      <c r="G153" s="36">
        <v>734.23333333333323</v>
      </c>
      <c r="H153" s="36">
        <v>815.03333333333319</v>
      </c>
      <c r="I153" s="36">
        <v>831.46666666666658</v>
      </c>
      <c r="J153" s="36">
        <v>855.43333333333317</v>
      </c>
      <c r="K153" s="31">
        <v>807.5</v>
      </c>
      <c r="L153" s="31">
        <v>767.1</v>
      </c>
      <c r="M153" s="31">
        <v>5.8054699999999997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393.15</v>
      </c>
      <c r="D154" s="36">
        <v>391.45</v>
      </c>
      <c r="E154" s="36">
        <v>383.95</v>
      </c>
      <c r="F154" s="36">
        <v>374.75</v>
      </c>
      <c r="G154" s="36">
        <v>367.25</v>
      </c>
      <c r="H154" s="36">
        <v>400.65</v>
      </c>
      <c r="I154" s="36">
        <v>408.15</v>
      </c>
      <c r="J154" s="36">
        <v>417.34999999999997</v>
      </c>
      <c r="K154" s="31">
        <v>398.95</v>
      </c>
      <c r="L154" s="31">
        <v>382.25</v>
      </c>
      <c r="M154" s="31">
        <v>9.8722499999999993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225.1</v>
      </c>
      <c r="D155" s="36">
        <v>221.75333333333333</v>
      </c>
      <c r="E155" s="36">
        <v>216.50666666666666</v>
      </c>
      <c r="F155" s="36">
        <v>207.91333333333333</v>
      </c>
      <c r="G155" s="36">
        <v>202.66666666666666</v>
      </c>
      <c r="H155" s="36">
        <v>230.34666666666666</v>
      </c>
      <c r="I155" s="36">
        <v>235.59333333333333</v>
      </c>
      <c r="J155" s="36">
        <v>244.18666666666667</v>
      </c>
      <c r="K155" s="31">
        <v>227</v>
      </c>
      <c r="L155" s="31">
        <v>213.16</v>
      </c>
      <c r="M155" s="31">
        <v>21.601959999999998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39.119999999999997</v>
      </c>
      <c r="D156" s="36">
        <v>39.266666666666673</v>
      </c>
      <c r="E156" s="36">
        <v>38.783333333333346</v>
      </c>
      <c r="F156" s="36">
        <v>38.446666666666673</v>
      </c>
      <c r="G156" s="36">
        <v>37.963333333333345</v>
      </c>
      <c r="H156" s="36">
        <v>39.603333333333346</v>
      </c>
      <c r="I156" s="36">
        <v>40.08666666666668</v>
      </c>
      <c r="J156" s="36">
        <v>40.423333333333346</v>
      </c>
      <c r="K156" s="31">
        <v>39.75</v>
      </c>
      <c r="L156" s="31">
        <v>38.93</v>
      </c>
      <c r="M156" s="31">
        <v>66.218680000000006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4808.8</v>
      </c>
      <c r="D157" s="36">
        <v>4818.0666666666666</v>
      </c>
      <c r="E157" s="36">
        <v>4784.083333333333</v>
      </c>
      <c r="F157" s="36">
        <v>4759.3666666666668</v>
      </c>
      <c r="G157" s="36">
        <v>4725.3833333333332</v>
      </c>
      <c r="H157" s="36">
        <v>4842.7833333333328</v>
      </c>
      <c r="I157" s="36">
        <v>4876.7666666666664</v>
      </c>
      <c r="J157" s="36">
        <v>4901.4833333333327</v>
      </c>
      <c r="K157" s="31">
        <v>4852.05</v>
      </c>
      <c r="L157" s="31">
        <v>4793.3500000000004</v>
      </c>
      <c r="M157" s="31">
        <v>7.3863000000000003</v>
      </c>
      <c r="N157" s="1"/>
      <c r="O157" s="1"/>
    </row>
    <row r="158" spans="1:15" ht="12.75" customHeight="1">
      <c r="A158" s="33">
        <v>148</v>
      </c>
      <c r="B158" s="53" t="s">
        <v>855</v>
      </c>
      <c r="C158" s="31">
        <v>595.70000000000005</v>
      </c>
      <c r="D158" s="36">
        <v>586.4666666666667</v>
      </c>
      <c r="E158" s="36">
        <v>574.93333333333339</v>
      </c>
      <c r="F158" s="36">
        <v>554.16666666666674</v>
      </c>
      <c r="G158" s="36">
        <v>542.63333333333344</v>
      </c>
      <c r="H158" s="36">
        <v>607.23333333333335</v>
      </c>
      <c r="I158" s="36">
        <v>618.76666666666665</v>
      </c>
      <c r="J158" s="36">
        <v>639.5333333333333</v>
      </c>
      <c r="K158" s="31">
        <v>598</v>
      </c>
      <c r="L158" s="31">
        <v>565.70000000000005</v>
      </c>
      <c r="M158" s="31">
        <v>4.1417299999999999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621.1</v>
      </c>
      <c r="D159" s="36">
        <v>624.08333333333337</v>
      </c>
      <c r="E159" s="36">
        <v>616.4666666666667</v>
      </c>
      <c r="F159" s="36">
        <v>611.83333333333337</v>
      </c>
      <c r="G159" s="36">
        <v>604.2166666666667</v>
      </c>
      <c r="H159" s="36">
        <v>628.7166666666667</v>
      </c>
      <c r="I159" s="36">
        <v>636.33333333333326</v>
      </c>
      <c r="J159" s="36">
        <v>640.9666666666667</v>
      </c>
      <c r="K159" s="31">
        <v>631.70000000000005</v>
      </c>
      <c r="L159" s="31">
        <v>619.45000000000005</v>
      </c>
      <c r="M159" s="31">
        <v>0.97341999999999995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808.05</v>
      </c>
      <c r="D160" s="36">
        <v>809.16666666666663</v>
      </c>
      <c r="E160" s="36">
        <v>799.13333333333321</v>
      </c>
      <c r="F160" s="36">
        <v>790.21666666666658</v>
      </c>
      <c r="G160" s="36">
        <v>780.18333333333317</v>
      </c>
      <c r="H160" s="36">
        <v>818.08333333333326</v>
      </c>
      <c r="I160" s="36">
        <v>828.11666666666679</v>
      </c>
      <c r="J160" s="36">
        <v>837.0333333333333</v>
      </c>
      <c r="K160" s="31">
        <v>819.2</v>
      </c>
      <c r="L160" s="31">
        <v>800.25</v>
      </c>
      <c r="M160" s="31">
        <v>6.4493900000000002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2548.65</v>
      </c>
      <c r="D161" s="36">
        <v>2556.5666666666666</v>
      </c>
      <c r="E161" s="36">
        <v>2521.1333333333332</v>
      </c>
      <c r="F161" s="36">
        <v>2493.6166666666668</v>
      </c>
      <c r="G161" s="36">
        <v>2458.1833333333334</v>
      </c>
      <c r="H161" s="36">
        <v>2584.083333333333</v>
      </c>
      <c r="I161" s="36">
        <v>2619.5166666666664</v>
      </c>
      <c r="J161" s="36">
        <v>2647.0333333333328</v>
      </c>
      <c r="K161" s="31">
        <v>2592</v>
      </c>
      <c r="L161" s="31">
        <v>2529.0500000000002</v>
      </c>
      <c r="M161" s="31">
        <v>0.37397999999999998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227.1</v>
      </c>
      <c r="D162" s="36">
        <v>222.79999999999998</v>
      </c>
      <c r="E162" s="36">
        <v>216.89999999999998</v>
      </c>
      <c r="F162" s="36">
        <v>206.7</v>
      </c>
      <c r="G162" s="36">
        <v>200.79999999999998</v>
      </c>
      <c r="H162" s="36">
        <v>232.99999999999997</v>
      </c>
      <c r="I162" s="36">
        <v>238.9</v>
      </c>
      <c r="J162" s="36">
        <v>249.09999999999997</v>
      </c>
      <c r="K162" s="31">
        <v>228.7</v>
      </c>
      <c r="L162" s="31">
        <v>212.6</v>
      </c>
      <c r="M162" s="31">
        <v>87.969890000000007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77.459999999999994</v>
      </c>
      <c r="D163" s="36">
        <v>77.97</v>
      </c>
      <c r="E163" s="36">
        <v>76.489999999999995</v>
      </c>
      <c r="F163" s="36">
        <v>75.52</v>
      </c>
      <c r="G163" s="36">
        <v>74.039999999999992</v>
      </c>
      <c r="H163" s="36">
        <v>78.94</v>
      </c>
      <c r="I163" s="36">
        <v>80.420000000000016</v>
      </c>
      <c r="J163" s="36">
        <v>81.39</v>
      </c>
      <c r="K163" s="31">
        <v>79.45</v>
      </c>
      <c r="L163" s="31">
        <v>77</v>
      </c>
      <c r="M163" s="31">
        <v>47.162289999999999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1206.05</v>
      </c>
      <c r="D164" s="36">
        <v>1206.0166666666667</v>
      </c>
      <c r="E164" s="36">
        <v>1195.0333333333333</v>
      </c>
      <c r="F164" s="36">
        <v>1184.0166666666667</v>
      </c>
      <c r="G164" s="36">
        <v>1173.0333333333333</v>
      </c>
      <c r="H164" s="36">
        <v>1217.0333333333333</v>
      </c>
      <c r="I164" s="36">
        <v>1228.0166666666664</v>
      </c>
      <c r="J164" s="36">
        <v>1239.0333333333333</v>
      </c>
      <c r="K164" s="31">
        <v>1217</v>
      </c>
      <c r="L164" s="31">
        <v>1195</v>
      </c>
      <c r="M164" s="31">
        <v>2.0416400000000001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3714.35</v>
      </c>
      <c r="D165" s="36">
        <v>3700.6666666666665</v>
      </c>
      <c r="E165" s="36">
        <v>3668.6833333333329</v>
      </c>
      <c r="F165" s="36">
        <v>3623.0166666666664</v>
      </c>
      <c r="G165" s="36">
        <v>3591.0333333333328</v>
      </c>
      <c r="H165" s="36">
        <v>3746.333333333333</v>
      </c>
      <c r="I165" s="36">
        <v>3778.3166666666666</v>
      </c>
      <c r="J165" s="36">
        <v>3823.9833333333331</v>
      </c>
      <c r="K165" s="31">
        <v>3732.65</v>
      </c>
      <c r="L165" s="31">
        <v>3655</v>
      </c>
      <c r="M165" s="31">
        <v>1.68767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499.1</v>
      </c>
      <c r="D166" s="36">
        <v>496.63333333333338</v>
      </c>
      <c r="E166" s="36">
        <v>489.76666666666677</v>
      </c>
      <c r="F166" s="36">
        <v>480.43333333333339</v>
      </c>
      <c r="G166" s="36">
        <v>473.56666666666678</v>
      </c>
      <c r="H166" s="36">
        <v>505.96666666666675</v>
      </c>
      <c r="I166" s="36">
        <v>512.83333333333348</v>
      </c>
      <c r="J166" s="36">
        <v>522.16666666666674</v>
      </c>
      <c r="K166" s="31">
        <v>503.5</v>
      </c>
      <c r="L166" s="31">
        <v>487.3</v>
      </c>
      <c r="M166" s="31">
        <v>36.533369999999998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491.1</v>
      </c>
      <c r="D167" s="36">
        <v>489.48333333333335</v>
      </c>
      <c r="E167" s="36">
        <v>482.91666666666669</v>
      </c>
      <c r="F167" s="36">
        <v>474.73333333333335</v>
      </c>
      <c r="G167" s="36">
        <v>468.16666666666669</v>
      </c>
      <c r="H167" s="36">
        <v>497.66666666666669</v>
      </c>
      <c r="I167" s="36">
        <v>504.23333333333329</v>
      </c>
      <c r="J167" s="36">
        <v>512.41666666666674</v>
      </c>
      <c r="K167" s="31">
        <v>496.05</v>
      </c>
      <c r="L167" s="31">
        <v>481.3</v>
      </c>
      <c r="M167" s="31">
        <v>1.28573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194.59</v>
      </c>
      <c r="D168" s="36">
        <v>193.16666666666666</v>
      </c>
      <c r="E168" s="36">
        <v>189.73333333333332</v>
      </c>
      <c r="F168" s="36">
        <v>184.87666666666667</v>
      </c>
      <c r="G168" s="36">
        <v>181.44333333333333</v>
      </c>
      <c r="H168" s="36">
        <v>198.02333333333331</v>
      </c>
      <c r="I168" s="36">
        <v>201.45666666666665</v>
      </c>
      <c r="J168" s="36">
        <v>206.3133333333333</v>
      </c>
      <c r="K168" s="31">
        <v>196.6</v>
      </c>
      <c r="L168" s="31">
        <v>188.31</v>
      </c>
      <c r="M168" s="31">
        <v>75.873019999999997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201.24</v>
      </c>
      <c r="D169" s="36">
        <v>199.31333333333336</v>
      </c>
      <c r="E169" s="36">
        <v>196.92666666666673</v>
      </c>
      <c r="F169" s="36">
        <v>192.61333333333337</v>
      </c>
      <c r="G169" s="36">
        <v>190.22666666666674</v>
      </c>
      <c r="H169" s="36">
        <v>203.62666666666672</v>
      </c>
      <c r="I169" s="36">
        <v>206.01333333333332</v>
      </c>
      <c r="J169" s="36">
        <v>210.32666666666671</v>
      </c>
      <c r="K169" s="31">
        <v>201.7</v>
      </c>
      <c r="L169" s="31">
        <v>195</v>
      </c>
      <c r="M169" s="31">
        <v>147.10865000000001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993.2</v>
      </c>
      <c r="D170" s="36">
        <v>993.36666666666667</v>
      </c>
      <c r="E170" s="36">
        <v>962.93333333333339</v>
      </c>
      <c r="F170" s="36">
        <v>932.66666666666674</v>
      </c>
      <c r="G170" s="36">
        <v>902.23333333333346</v>
      </c>
      <c r="H170" s="36">
        <v>1023.6333333333333</v>
      </c>
      <c r="I170" s="36">
        <v>1054.0666666666666</v>
      </c>
      <c r="J170" s="36">
        <v>1084.3333333333333</v>
      </c>
      <c r="K170" s="31">
        <v>1023.8</v>
      </c>
      <c r="L170" s="31">
        <v>963.1</v>
      </c>
      <c r="M170" s="31">
        <v>4.37561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5431.35</v>
      </c>
      <c r="D171" s="36">
        <v>5356.1833333333334</v>
      </c>
      <c r="E171" s="36">
        <v>5256.2666666666664</v>
      </c>
      <c r="F171" s="36">
        <v>5081.1833333333334</v>
      </c>
      <c r="G171" s="36">
        <v>4981.2666666666664</v>
      </c>
      <c r="H171" s="36">
        <v>5531.2666666666664</v>
      </c>
      <c r="I171" s="36">
        <v>5631.1833333333325</v>
      </c>
      <c r="J171" s="36">
        <v>5806.2666666666664</v>
      </c>
      <c r="K171" s="31">
        <v>5456.1</v>
      </c>
      <c r="L171" s="31">
        <v>5181.1000000000004</v>
      </c>
      <c r="M171" s="31">
        <v>0.33544000000000002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1457.6</v>
      </c>
      <c r="D172" s="36">
        <v>1466.55</v>
      </c>
      <c r="E172" s="36">
        <v>1441.1</v>
      </c>
      <c r="F172" s="36">
        <v>1424.6</v>
      </c>
      <c r="G172" s="36">
        <v>1399.1499999999999</v>
      </c>
      <c r="H172" s="36">
        <v>1483.05</v>
      </c>
      <c r="I172" s="36">
        <v>1508.5000000000002</v>
      </c>
      <c r="J172" s="36">
        <v>1525</v>
      </c>
      <c r="K172" s="31">
        <v>1492</v>
      </c>
      <c r="L172" s="31">
        <v>1450.05</v>
      </c>
      <c r="M172" s="31">
        <v>0.97667999999999999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289.39999999999998</v>
      </c>
      <c r="D173" s="36">
        <v>288.05</v>
      </c>
      <c r="E173" s="36">
        <v>284.10000000000002</v>
      </c>
      <c r="F173" s="36">
        <v>278.8</v>
      </c>
      <c r="G173" s="36">
        <v>274.85000000000002</v>
      </c>
      <c r="H173" s="36">
        <v>293.35000000000002</v>
      </c>
      <c r="I173" s="36">
        <v>297.29999999999995</v>
      </c>
      <c r="J173" s="36">
        <v>302.60000000000002</v>
      </c>
      <c r="K173" s="31">
        <v>292</v>
      </c>
      <c r="L173" s="31">
        <v>282.75</v>
      </c>
      <c r="M173" s="31">
        <v>4.4732700000000003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285.7</v>
      </c>
      <c r="D174" s="36">
        <v>284.38333333333327</v>
      </c>
      <c r="E174" s="36">
        <v>281.36666666666656</v>
      </c>
      <c r="F174" s="36">
        <v>277.0333333333333</v>
      </c>
      <c r="G174" s="36">
        <v>274.01666666666659</v>
      </c>
      <c r="H174" s="36">
        <v>288.71666666666653</v>
      </c>
      <c r="I174" s="36">
        <v>291.73333333333329</v>
      </c>
      <c r="J174" s="36">
        <v>296.06666666666649</v>
      </c>
      <c r="K174" s="31">
        <v>287.39999999999998</v>
      </c>
      <c r="L174" s="31">
        <v>280.05</v>
      </c>
      <c r="M174" s="31">
        <v>25.862210000000001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693.15</v>
      </c>
      <c r="D175" s="36">
        <v>696.98333333333323</v>
      </c>
      <c r="E175" s="36">
        <v>683.96666666666647</v>
      </c>
      <c r="F175" s="36">
        <v>674.78333333333319</v>
      </c>
      <c r="G175" s="36">
        <v>661.76666666666642</v>
      </c>
      <c r="H175" s="36">
        <v>706.16666666666652</v>
      </c>
      <c r="I175" s="36">
        <v>719.18333333333317</v>
      </c>
      <c r="J175" s="36">
        <v>728.36666666666656</v>
      </c>
      <c r="K175" s="31">
        <v>710</v>
      </c>
      <c r="L175" s="31">
        <v>687.8</v>
      </c>
      <c r="M175" s="31">
        <v>2.5620099999999999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499.45</v>
      </c>
      <c r="D176" s="36">
        <v>496.2833333333333</v>
      </c>
      <c r="E176" s="36">
        <v>489.16666666666663</v>
      </c>
      <c r="F176" s="36">
        <v>478.88333333333333</v>
      </c>
      <c r="G176" s="36">
        <v>471.76666666666665</v>
      </c>
      <c r="H176" s="36">
        <v>506.56666666666661</v>
      </c>
      <c r="I176" s="36">
        <v>513.68333333333328</v>
      </c>
      <c r="J176" s="36">
        <v>523.96666666666658</v>
      </c>
      <c r="K176" s="31">
        <v>503.4</v>
      </c>
      <c r="L176" s="31">
        <v>486</v>
      </c>
      <c r="M176" s="31">
        <v>12.2729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231.9</v>
      </c>
      <c r="D177" s="36">
        <v>230.72000000000003</v>
      </c>
      <c r="E177" s="36">
        <v>226.54000000000005</v>
      </c>
      <c r="F177" s="36">
        <v>221.18000000000004</v>
      </c>
      <c r="G177" s="36">
        <v>217.00000000000006</v>
      </c>
      <c r="H177" s="36">
        <v>236.08000000000004</v>
      </c>
      <c r="I177" s="36">
        <v>240.26</v>
      </c>
      <c r="J177" s="36">
        <v>245.62000000000003</v>
      </c>
      <c r="K177" s="31">
        <v>234.9</v>
      </c>
      <c r="L177" s="31">
        <v>225.36</v>
      </c>
      <c r="M177" s="31">
        <v>203.62324000000001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1326.2</v>
      </c>
      <c r="D178" s="36">
        <v>1337.7333333333333</v>
      </c>
      <c r="E178" s="36">
        <v>1311.4666666666667</v>
      </c>
      <c r="F178" s="36">
        <v>1296.7333333333333</v>
      </c>
      <c r="G178" s="36">
        <v>1270.4666666666667</v>
      </c>
      <c r="H178" s="36">
        <v>1352.4666666666667</v>
      </c>
      <c r="I178" s="36">
        <v>1378.7333333333336</v>
      </c>
      <c r="J178" s="36">
        <v>1393.4666666666667</v>
      </c>
      <c r="K178" s="31">
        <v>1364</v>
      </c>
      <c r="L178" s="31">
        <v>1323</v>
      </c>
      <c r="M178" s="31">
        <v>0.97299999999999998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98.02</v>
      </c>
      <c r="D179" s="36">
        <v>98.403333333333322</v>
      </c>
      <c r="E179" s="36">
        <v>97.316666666666649</v>
      </c>
      <c r="F179" s="36">
        <v>96.61333333333333</v>
      </c>
      <c r="G179" s="36">
        <v>95.526666666666657</v>
      </c>
      <c r="H179" s="36">
        <v>99.106666666666641</v>
      </c>
      <c r="I179" s="36">
        <v>100.19333333333331</v>
      </c>
      <c r="J179" s="36">
        <v>100.89666666666663</v>
      </c>
      <c r="K179" s="31">
        <v>99.49</v>
      </c>
      <c r="L179" s="31">
        <v>97.7</v>
      </c>
      <c r="M179" s="31">
        <v>164.92151999999999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2009.15</v>
      </c>
      <c r="D180" s="36">
        <v>2016.1333333333332</v>
      </c>
      <c r="E180" s="36">
        <v>1979.0166666666664</v>
      </c>
      <c r="F180" s="36">
        <v>1948.8833333333332</v>
      </c>
      <c r="G180" s="36">
        <v>1911.7666666666664</v>
      </c>
      <c r="H180" s="36">
        <v>2046.2666666666664</v>
      </c>
      <c r="I180" s="36">
        <v>2083.3833333333332</v>
      </c>
      <c r="J180" s="36">
        <v>2113.5166666666664</v>
      </c>
      <c r="K180" s="31">
        <v>2053.25</v>
      </c>
      <c r="L180" s="31">
        <v>1986</v>
      </c>
      <c r="M180" s="31">
        <v>10.435460000000001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397.55</v>
      </c>
      <c r="D181" s="36">
        <v>397.55</v>
      </c>
      <c r="E181" s="36">
        <v>388.1</v>
      </c>
      <c r="F181" s="36">
        <v>378.65000000000003</v>
      </c>
      <c r="G181" s="36">
        <v>369.20000000000005</v>
      </c>
      <c r="H181" s="36">
        <v>407</v>
      </c>
      <c r="I181" s="36">
        <v>416.44999999999993</v>
      </c>
      <c r="J181" s="36">
        <v>425.9</v>
      </c>
      <c r="K181" s="31">
        <v>407</v>
      </c>
      <c r="L181" s="31">
        <v>388.1</v>
      </c>
      <c r="M181" s="31">
        <v>18.39171</v>
      </c>
      <c r="N181" s="1"/>
      <c r="O181" s="1"/>
    </row>
    <row r="182" spans="1:15" ht="12.75" customHeight="1">
      <c r="A182" s="33">
        <v>172</v>
      </c>
      <c r="B182" s="53" t="s">
        <v>825</v>
      </c>
      <c r="C182" s="31">
        <v>7877.25</v>
      </c>
      <c r="D182" s="36">
        <v>7920.1333333333341</v>
      </c>
      <c r="E182" s="36">
        <v>7807.1166666666686</v>
      </c>
      <c r="F182" s="36">
        <v>7736.9833333333345</v>
      </c>
      <c r="G182" s="36">
        <v>7623.966666666669</v>
      </c>
      <c r="H182" s="36">
        <v>7990.2666666666682</v>
      </c>
      <c r="I182" s="36">
        <v>8103.2833333333328</v>
      </c>
      <c r="J182" s="36">
        <v>8173.4166666666679</v>
      </c>
      <c r="K182" s="31">
        <v>8033.15</v>
      </c>
      <c r="L182" s="31">
        <v>7850</v>
      </c>
      <c r="M182" s="31">
        <v>7.7499999999999999E-2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2037.95</v>
      </c>
      <c r="D183" s="36">
        <v>2047.9833333333333</v>
      </c>
      <c r="E183" s="36">
        <v>2010.9666666666667</v>
      </c>
      <c r="F183" s="36">
        <v>1983.9833333333333</v>
      </c>
      <c r="G183" s="36">
        <v>1946.9666666666667</v>
      </c>
      <c r="H183" s="36">
        <v>2074.9666666666667</v>
      </c>
      <c r="I183" s="36">
        <v>2111.9833333333336</v>
      </c>
      <c r="J183" s="36">
        <v>2138.9666666666667</v>
      </c>
      <c r="K183" s="31">
        <v>2085</v>
      </c>
      <c r="L183" s="31">
        <v>2021</v>
      </c>
      <c r="M183" s="31">
        <v>1.3092299999999999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2890.25</v>
      </c>
      <c r="D184" s="36">
        <v>2903.4</v>
      </c>
      <c r="E184" s="36">
        <v>2861.9</v>
      </c>
      <c r="F184" s="36">
        <v>2833.55</v>
      </c>
      <c r="G184" s="36">
        <v>2792.05</v>
      </c>
      <c r="H184" s="36">
        <v>2931.75</v>
      </c>
      <c r="I184" s="36">
        <v>2973.25</v>
      </c>
      <c r="J184" s="36">
        <v>3001.6</v>
      </c>
      <c r="K184" s="31">
        <v>2944.9</v>
      </c>
      <c r="L184" s="31">
        <v>2875.05</v>
      </c>
      <c r="M184" s="31">
        <v>1.0533999999999999</v>
      </c>
      <c r="N184" s="1"/>
      <c r="O184" s="1"/>
    </row>
    <row r="185" spans="1:15" ht="12.75" customHeight="1">
      <c r="A185" s="33">
        <v>175</v>
      </c>
      <c r="B185" s="53" t="s">
        <v>826</v>
      </c>
      <c r="C185" s="31">
        <v>998.6</v>
      </c>
      <c r="D185" s="36">
        <v>971.96666666666658</v>
      </c>
      <c r="E185" s="36">
        <v>937.93333333333317</v>
      </c>
      <c r="F185" s="36">
        <v>877.26666666666654</v>
      </c>
      <c r="G185" s="36">
        <v>843.23333333333312</v>
      </c>
      <c r="H185" s="36">
        <v>1032.6333333333332</v>
      </c>
      <c r="I185" s="36">
        <v>1066.6666666666667</v>
      </c>
      <c r="J185" s="36">
        <v>1127.3333333333333</v>
      </c>
      <c r="K185" s="31">
        <v>1006</v>
      </c>
      <c r="L185" s="31">
        <v>911.3</v>
      </c>
      <c r="M185" s="31">
        <v>8.2170199999999998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1502.5</v>
      </c>
      <c r="D186" s="36">
        <v>1497.0833333333333</v>
      </c>
      <c r="E186" s="36">
        <v>1477.7166666666665</v>
      </c>
      <c r="F186" s="36">
        <v>1452.9333333333332</v>
      </c>
      <c r="G186" s="36">
        <v>1433.5666666666664</v>
      </c>
      <c r="H186" s="36">
        <v>1521.8666666666666</v>
      </c>
      <c r="I186" s="36">
        <v>1541.2333333333333</v>
      </c>
      <c r="J186" s="36">
        <v>1566.0166666666667</v>
      </c>
      <c r="K186" s="31">
        <v>1516.45</v>
      </c>
      <c r="L186" s="31">
        <v>1472.3</v>
      </c>
      <c r="M186" s="31">
        <v>13.97118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1081.75</v>
      </c>
      <c r="D187" s="36">
        <v>1097</v>
      </c>
      <c r="E187" s="36">
        <v>1064.75</v>
      </c>
      <c r="F187" s="36">
        <v>1047.75</v>
      </c>
      <c r="G187" s="36">
        <v>1015.5</v>
      </c>
      <c r="H187" s="36">
        <v>1114</v>
      </c>
      <c r="I187" s="36">
        <v>1146.25</v>
      </c>
      <c r="J187" s="36">
        <v>1163.25</v>
      </c>
      <c r="K187" s="31">
        <v>1129.25</v>
      </c>
      <c r="L187" s="31">
        <v>1080</v>
      </c>
      <c r="M187" s="31">
        <v>5.5906900000000004</v>
      </c>
      <c r="N187" s="1"/>
      <c r="O187" s="1"/>
    </row>
    <row r="188" spans="1:15" ht="12.75" customHeight="1">
      <c r="A188" s="33">
        <v>178</v>
      </c>
      <c r="B188" s="53" t="s">
        <v>827</v>
      </c>
      <c r="C188" s="31">
        <v>1057.25</v>
      </c>
      <c r="D188" s="36">
        <v>1073.25</v>
      </c>
      <c r="E188" s="36">
        <v>1038.55</v>
      </c>
      <c r="F188" s="36">
        <v>1019.8499999999999</v>
      </c>
      <c r="G188" s="36">
        <v>985.14999999999986</v>
      </c>
      <c r="H188" s="36">
        <v>1091.95</v>
      </c>
      <c r="I188" s="36">
        <v>1126.6499999999999</v>
      </c>
      <c r="J188" s="36">
        <v>1145.3500000000001</v>
      </c>
      <c r="K188" s="31">
        <v>1107.95</v>
      </c>
      <c r="L188" s="31">
        <v>1054.55</v>
      </c>
      <c r="M188" s="31">
        <v>4.17971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4444.55</v>
      </c>
      <c r="D189" s="36">
        <v>4485.3500000000004</v>
      </c>
      <c r="E189" s="36">
        <v>4370.8000000000011</v>
      </c>
      <c r="F189" s="36">
        <v>4297.0500000000011</v>
      </c>
      <c r="G189" s="36">
        <v>4182.5000000000018</v>
      </c>
      <c r="H189" s="36">
        <v>4559.1000000000004</v>
      </c>
      <c r="I189" s="36">
        <v>4673.6499999999996</v>
      </c>
      <c r="J189" s="36">
        <v>4747.3999999999996</v>
      </c>
      <c r="K189" s="31">
        <v>4599.8999999999996</v>
      </c>
      <c r="L189" s="31">
        <v>4411.6000000000004</v>
      </c>
      <c r="M189" s="31">
        <v>1.78433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1392.6</v>
      </c>
      <c r="D190" s="36">
        <v>1409.2</v>
      </c>
      <c r="E190" s="36">
        <v>1373.4</v>
      </c>
      <c r="F190" s="36">
        <v>1354.2</v>
      </c>
      <c r="G190" s="36">
        <v>1318.4</v>
      </c>
      <c r="H190" s="36">
        <v>1428.4</v>
      </c>
      <c r="I190" s="36">
        <v>1464.1999999999998</v>
      </c>
      <c r="J190" s="36">
        <v>1483.4</v>
      </c>
      <c r="K190" s="31">
        <v>1445</v>
      </c>
      <c r="L190" s="31">
        <v>1390</v>
      </c>
      <c r="M190" s="31">
        <v>17.752369999999999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899</v>
      </c>
      <c r="D191" s="36">
        <v>890.93333333333339</v>
      </c>
      <c r="E191" s="36">
        <v>872.86666666666679</v>
      </c>
      <c r="F191" s="36">
        <v>846.73333333333335</v>
      </c>
      <c r="G191" s="36">
        <v>828.66666666666674</v>
      </c>
      <c r="H191" s="36">
        <v>917.06666666666683</v>
      </c>
      <c r="I191" s="36">
        <v>935.13333333333344</v>
      </c>
      <c r="J191" s="36">
        <v>961.26666666666688</v>
      </c>
      <c r="K191" s="31">
        <v>909</v>
      </c>
      <c r="L191" s="31">
        <v>864.8</v>
      </c>
      <c r="M191" s="31">
        <v>1.05921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2939.55</v>
      </c>
      <c r="D192" s="36">
        <v>2925.3666666666668</v>
      </c>
      <c r="E192" s="36">
        <v>2885.2333333333336</v>
      </c>
      <c r="F192" s="36">
        <v>2830.916666666667</v>
      </c>
      <c r="G192" s="36">
        <v>2790.7833333333338</v>
      </c>
      <c r="H192" s="36">
        <v>2979.6833333333334</v>
      </c>
      <c r="I192" s="36">
        <v>3019.8166666666666</v>
      </c>
      <c r="J192" s="36">
        <v>3074.1333333333332</v>
      </c>
      <c r="K192" s="31">
        <v>2965.5</v>
      </c>
      <c r="L192" s="31">
        <v>2871.05</v>
      </c>
      <c r="M192" s="31">
        <v>8.6088100000000001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689.1</v>
      </c>
      <c r="D193" s="36">
        <v>681.80000000000007</v>
      </c>
      <c r="E193" s="36">
        <v>666.05000000000018</v>
      </c>
      <c r="F193" s="36">
        <v>643.00000000000011</v>
      </c>
      <c r="G193" s="36">
        <v>627.25000000000023</v>
      </c>
      <c r="H193" s="36">
        <v>704.85000000000014</v>
      </c>
      <c r="I193" s="36">
        <v>720.59999999999991</v>
      </c>
      <c r="J193" s="36">
        <v>743.65000000000009</v>
      </c>
      <c r="K193" s="31">
        <v>697.55</v>
      </c>
      <c r="L193" s="31">
        <v>658.75</v>
      </c>
      <c r="M193" s="31">
        <v>27.058859999999999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542.65</v>
      </c>
      <c r="D194" s="36">
        <v>540.93333333333339</v>
      </c>
      <c r="E194" s="36">
        <v>533.86666666666679</v>
      </c>
      <c r="F194" s="36">
        <v>525.08333333333337</v>
      </c>
      <c r="G194" s="36">
        <v>518.01666666666677</v>
      </c>
      <c r="H194" s="36">
        <v>549.71666666666681</v>
      </c>
      <c r="I194" s="36">
        <v>556.78333333333342</v>
      </c>
      <c r="J194" s="36">
        <v>565.56666666666683</v>
      </c>
      <c r="K194" s="31">
        <v>548</v>
      </c>
      <c r="L194" s="31">
        <v>532.15</v>
      </c>
      <c r="M194" s="31">
        <v>22.305510000000002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2571.1</v>
      </c>
      <c r="D195" s="36">
        <v>2582.3833333333337</v>
      </c>
      <c r="E195" s="36">
        <v>2543.7666666666673</v>
      </c>
      <c r="F195" s="36">
        <v>2516.4333333333338</v>
      </c>
      <c r="G195" s="36">
        <v>2477.8166666666675</v>
      </c>
      <c r="H195" s="36">
        <v>2609.7166666666672</v>
      </c>
      <c r="I195" s="36">
        <v>2648.333333333333</v>
      </c>
      <c r="J195" s="36">
        <v>2675.666666666667</v>
      </c>
      <c r="K195" s="31">
        <v>2621</v>
      </c>
      <c r="L195" s="31">
        <v>2555.0500000000002</v>
      </c>
      <c r="M195" s="31">
        <v>18.272300000000001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1346.1</v>
      </c>
      <c r="D196" s="36">
        <v>1344.75</v>
      </c>
      <c r="E196" s="36">
        <v>1322.35</v>
      </c>
      <c r="F196" s="36">
        <v>1298.5999999999999</v>
      </c>
      <c r="G196" s="36">
        <v>1276.1999999999998</v>
      </c>
      <c r="H196" s="36">
        <v>1368.5</v>
      </c>
      <c r="I196" s="36">
        <v>1390.9</v>
      </c>
      <c r="J196" s="36">
        <v>1414.65</v>
      </c>
      <c r="K196" s="31">
        <v>1367.15</v>
      </c>
      <c r="L196" s="31">
        <v>1321</v>
      </c>
      <c r="M196" s="31">
        <v>6.2953000000000001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2416.6</v>
      </c>
      <c r="D197" s="36">
        <v>2408.2166666666667</v>
      </c>
      <c r="E197" s="36">
        <v>2390.5333333333333</v>
      </c>
      <c r="F197" s="36">
        <v>2364.4666666666667</v>
      </c>
      <c r="G197" s="36">
        <v>2346.7833333333333</v>
      </c>
      <c r="H197" s="36">
        <v>2434.2833333333333</v>
      </c>
      <c r="I197" s="36">
        <v>2451.9666666666667</v>
      </c>
      <c r="J197" s="36">
        <v>2478.0333333333333</v>
      </c>
      <c r="K197" s="31">
        <v>2425.9</v>
      </c>
      <c r="L197" s="31">
        <v>2382.15</v>
      </c>
      <c r="M197" s="31">
        <v>0.50766999999999995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129.41999999999999</v>
      </c>
      <c r="D198" s="36">
        <v>129.27333333333334</v>
      </c>
      <c r="E198" s="36">
        <v>128.20666666666668</v>
      </c>
      <c r="F198" s="36">
        <v>126.99333333333334</v>
      </c>
      <c r="G198" s="36">
        <v>125.92666666666668</v>
      </c>
      <c r="H198" s="36">
        <v>130.48666666666668</v>
      </c>
      <c r="I198" s="36">
        <v>131.55333333333334</v>
      </c>
      <c r="J198" s="36">
        <v>132.76666666666668</v>
      </c>
      <c r="K198" s="31">
        <v>130.34</v>
      </c>
      <c r="L198" s="31">
        <v>128.06</v>
      </c>
      <c r="M198" s="31">
        <v>4.2275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3393.4</v>
      </c>
      <c r="D199" s="36">
        <v>3388.5166666666664</v>
      </c>
      <c r="E199" s="36">
        <v>3353.8833333333328</v>
      </c>
      <c r="F199" s="36">
        <v>3314.3666666666663</v>
      </c>
      <c r="G199" s="36">
        <v>3279.7333333333327</v>
      </c>
      <c r="H199" s="36">
        <v>3428.0333333333328</v>
      </c>
      <c r="I199" s="36">
        <v>3462.6666666666661</v>
      </c>
      <c r="J199" s="36">
        <v>3502.1833333333329</v>
      </c>
      <c r="K199" s="31">
        <v>3423.15</v>
      </c>
      <c r="L199" s="31">
        <v>3349</v>
      </c>
      <c r="M199" s="31">
        <v>0.43235000000000001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618.9</v>
      </c>
      <c r="D200" s="36">
        <v>614.4666666666667</v>
      </c>
      <c r="E200" s="36">
        <v>608.33333333333337</v>
      </c>
      <c r="F200" s="36">
        <v>597.76666666666665</v>
      </c>
      <c r="G200" s="36">
        <v>591.63333333333333</v>
      </c>
      <c r="H200" s="36">
        <v>625.03333333333342</v>
      </c>
      <c r="I200" s="36">
        <v>631.16666666666663</v>
      </c>
      <c r="J200" s="36">
        <v>641.73333333333346</v>
      </c>
      <c r="K200" s="31">
        <v>620.6</v>
      </c>
      <c r="L200" s="31">
        <v>603.9</v>
      </c>
      <c r="M200" s="31">
        <v>8.9250299999999996</v>
      </c>
      <c r="N200" s="1"/>
      <c r="O200" s="1"/>
    </row>
    <row r="201" spans="1:15" ht="12.75" customHeight="1">
      <c r="A201" s="33">
        <v>191</v>
      </c>
      <c r="B201" s="53" t="s">
        <v>856</v>
      </c>
      <c r="C201" s="31">
        <v>370.85</v>
      </c>
      <c r="D201" s="36">
        <v>369.65000000000003</v>
      </c>
      <c r="E201" s="36">
        <v>365.30000000000007</v>
      </c>
      <c r="F201" s="36">
        <v>359.75000000000006</v>
      </c>
      <c r="G201" s="36">
        <v>355.40000000000009</v>
      </c>
      <c r="H201" s="36">
        <v>375.20000000000005</v>
      </c>
      <c r="I201" s="36">
        <v>379.55000000000007</v>
      </c>
      <c r="J201" s="36">
        <v>385.1</v>
      </c>
      <c r="K201" s="31">
        <v>374</v>
      </c>
      <c r="L201" s="31">
        <v>364.1</v>
      </c>
      <c r="M201" s="31">
        <v>8.4310100000000006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669.7</v>
      </c>
      <c r="D202" s="36">
        <v>667.19999999999993</v>
      </c>
      <c r="E202" s="36">
        <v>656.59999999999991</v>
      </c>
      <c r="F202" s="36">
        <v>643.5</v>
      </c>
      <c r="G202" s="36">
        <v>632.9</v>
      </c>
      <c r="H202" s="36">
        <v>680.29999999999984</v>
      </c>
      <c r="I202" s="36">
        <v>690.9</v>
      </c>
      <c r="J202" s="36">
        <v>703.99999999999977</v>
      </c>
      <c r="K202" s="31">
        <v>677.8</v>
      </c>
      <c r="L202" s="31">
        <v>654.1</v>
      </c>
      <c r="M202" s="31">
        <v>10.950889999999999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230.03</v>
      </c>
      <c r="D203" s="36">
        <v>230.89333333333335</v>
      </c>
      <c r="E203" s="36">
        <v>226.1866666666667</v>
      </c>
      <c r="F203" s="36">
        <v>222.34333333333336</v>
      </c>
      <c r="G203" s="36">
        <v>217.63666666666671</v>
      </c>
      <c r="H203" s="36">
        <v>234.73666666666668</v>
      </c>
      <c r="I203" s="36">
        <v>239.44333333333333</v>
      </c>
      <c r="J203" s="36">
        <v>243.28666666666666</v>
      </c>
      <c r="K203" s="31">
        <v>235.6</v>
      </c>
      <c r="L203" s="31">
        <v>227.05</v>
      </c>
      <c r="M203" s="31">
        <v>34.376510000000003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228.27</v>
      </c>
      <c r="D204" s="36">
        <v>228.85333333333332</v>
      </c>
      <c r="E204" s="36">
        <v>225.85666666666665</v>
      </c>
      <c r="F204" s="36">
        <v>223.44333333333333</v>
      </c>
      <c r="G204" s="36">
        <v>220.44666666666666</v>
      </c>
      <c r="H204" s="36">
        <v>231.26666666666665</v>
      </c>
      <c r="I204" s="36">
        <v>234.26333333333332</v>
      </c>
      <c r="J204" s="36">
        <v>236.67666666666665</v>
      </c>
      <c r="K204" s="31">
        <v>231.85</v>
      </c>
      <c r="L204" s="31">
        <v>226.44</v>
      </c>
      <c r="M204" s="31">
        <v>19.999659999999999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326.89999999999998</v>
      </c>
      <c r="D205" s="36">
        <v>326</v>
      </c>
      <c r="E205" s="36">
        <v>323</v>
      </c>
      <c r="F205" s="36">
        <v>319.10000000000002</v>
      </c>
      <c r="G205" s="36">
        <v>316.10000000000002</v>
      </c>
      <c r="H205" s="36">
        <v>329.9</v>
      </c>
      <c r="I205" s="36">
        <v>332.9</v>
      </c>
      <c r="J205" s="36">
        <v>336.79999999999995</v>
      </c>
      <c r="K205" s="31">
        <v>329</v>
      </c>
      <c r="L205" s="31">
        <v>322.10000000000002</v>
      </c>
      <c r="M205" s="31">
        <v>7.1345700000000001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2100.65</v>
      </c>
      <c r="D206" s="36">
        <v>2096.5499999999997</v>
      </c>
      <c r="E206" s="36">
        <v>2069.0999999999995</v>
      </c>
      <c r="F206" s="36">
        <v>2037.5499999999997</v>
      </c>
      <c r="G206" s="36">
        <v>2010.0999999999995</v>
      </c>
      <c r="H206" s="36">
        <v>2128.0999999999995</v>
      </c>
      <c r="I206" s="36">
        <v>2155.5499999999993</v>
      </c>
      <c r="J206" s="36">
        <v>2187.0999999999995</v>
      </c>
      <c r="K206" s="31">
        <v>2124</v>
      </c>
      <c r="L206" s="31">
        <v>2065</v>
      </c>
      <c r="M206" s="31">
        <v>1.3740399999999999</v>
      </c>
      <c r="N206" s="1"/>
      <c r="O206" s="1"/>
    </row>
    <row r="207" spans="1:15" ht="12.75" customHeight="1">
      <c r="A207" s="33">
        <v>197</v>
      </c>
      <c r="B207" s="53" t="s">
        <v>857</v>
      </c>
      <c r="C207" s="31">
        <v>606.95000000000005</v>
      </c>
      <c r="D207" s="36">
        <v>606</v>
      </c>
      <c r="E207" s="36">
        <v>596</v>
      </c>
      <c r="F207" s="36">
        <v>585.04999999999995</v>
      </c>
      <c r="G207" s="36">
        <v>575.04999999999995</v>
      </c>
      <c r="H207" s="36">
        <v>616.95000000000005</v>
      </c>
      <c r="I207" s="36">
        <v>626.95000000000005</v>
      </c>
      <c r="J207" s="36">
        <v>637.90000000000009</v>
      </c>
      <c r="K207" s="31">
        <v>616</v>
      </c>
      <c r="L207" s="31">
        <v>595.04999999999995</v>
      </c>
      <c r="M207" s="31">
        <v>13.76445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1585.25</v>
      </c>
      <c r="D208" s="36">
        <v>1586.5333333333335</v>
      </c>
      <c r="E208" s="36">
        <v>1572.5666666666671</v>
      </c>
      <c r="F208" s="36">
        <v>1559.8833333333334</v>
      </c>
      <c r="G208" s="36">
        <v>1545.916666666667</v>
      </c>
      <c r="H208" s="36">
        <v>1599.2166666666672</v>
      </c>
      <c r="I208" s="36">
        <v>1613.1833333333338</v>
      </c>
      <c r="J208" s="36">
        <v>1625.8666666666672</v>
      </c>
      <c r="K208" s="31">
        <v>1600.5</v>
      </c>
      <c r="L208" s="31">
        <v>1573.85</v>
      </c>
      <c r="M208" s="31">
        <v>12.73739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4208.1000000000004</v>
      </c>
      <c r="D209" s="36">
        <v>4164.95</v>
      </c>
      <c r="E209" s="36">
        <v>4113.1499999999996</v>
      </c>
      <c r="F209" s="36">
        <v>4018.2</v>
      </c>
      <c r="G209" s="36">
        <v>3966.3999999999996</v>
      </c>
      <c r="H209" s="36">
        <v>4259.8999999999996</v>
      </c>
      <c r="I209" s="36">
        <v>4311.7000000000007</v>
      </c>
      <c r="J209" s="36">
        <v>4406.6499999999996</v>
      </c>
      <c r="K209" s="31">
        <v>4216.75</v>
      </c>
      <c r="L209" s="31">
        <v>4070</v>
      </c>
      <c r="M209" s="31">
        <v>4.2017300000000004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1660.1</v>
      </c>
      <c r="D210" s="36">
        <v>1661.1333333333332</v>
      </c>
      <c r="E210" s="36">
        <v>1646.3166666666664</v>
      </c>
      <c r="F210" s="36">
        <v>1632.5333333333331</v>
      </c>
      <c r="G210" s="36">
        <v>1617.7166666666662</v>
      </c>
      <c r="H210" s="36">
        <v>1674.9166666666665</v>
      </c>
      <c r="I210" s="36">
        <v>1689.7333333333331</v>
      </c>
      <c r="J210" s="36">
        <v>1703.5166666666667</v>
      </c>
      <c r="K210" s="31">
        <v>1675.95</v>
      </c>
      <c r="L210" s="31">
        <v>1647.35</v>
      </c>
      <c r="M210" s="31">
        <v>196.58098000000001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702.45</v>
      </c>
      <c r="D211" s="36">
        <v>702.76666666666677</v>
      </c>
      <c r="E211" s="36">
        <v>691.88333333333355</v>
      </c>
      <c r="F211" s="36">
        <v>681.31666666666683</v>
      </c>
      <c r="G211" s="36">
        <v>670.43333333333362</v>
      </c>
      <c r="H211" s="36">
        <v>713.33333333333348</v>
      </c>
      <c r="I211" s="36">
        <v>724.2166666666667</v>
      </c>
      <c r="J211" s="36">
        <v>734.78333333333342</v>
      </c>
      <c r="K211" s="31">
        <v>713.65</v>
      </c>
      <c r="L211" s="31">
        <v>692.2</v>
      </c>
      <c r="M211" s="31">
        <v>37.234169999999999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140.41999999999999</v>
      </c>
      <c r="D212" s="36">
        <v>138.09333333333333</v>
      </c>
      <c r="E212" s="36">
        <v>132.98666666666668</v>
      </c>
      <c r="F212" s="36">
        <v>125.55333333333334</v>
      </c>
      <c r="G212" s="36">
        <v>120.44666666666669</v>
      </c>
      <c r="H212" s="36">
        <v>145.52666666666667</v>
      </c>
      <c r="I212" s="36">
        <v>150.6333333333333</v>
      </c>
      <c r="J212" s="36">
        <v>158.06666666666666</v>
      </c>
      <c r="K212" s="31">
        <v>143.19999999999999</v>
      </c>
      <c r="L212" s="31">
        <v>130.66</v>
      </c>
      <c r="M212" s="31">
        <v>979.33372999999995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772.65</v>
      </c>
      <c r="D213" s="36">
        <v>772.51666666666677</v>
      </c>
      <c r="E213" s="36">
        <v>767.28333333333353</v>
      </c>
      <c r="F213" s="36">
        <v>761.91666666666674</v>
      </c>
      <c r="G213" s="36">
        <v>756.68333333333351</v>
      </c>
      <c r="H213" s="36">
        <v>777.88333333333355</v>
      </c>
      <c r="I213" s="36">
        <v>783.1166666666669</v>
      </c>
      <c r="J213" s="36">
        <v>788.48333333333358</v>
      </c>
      <c r="K213" s="31">
        <v>777.75</v>
      </c>
      <c r="L213" s="31">
        <v>767.15</v>
      </c>
      <c r="M213" s="31">
        <v>4.4026800000000001</v>
      </c>
      <c r="N213" s="1"/>
      <c r="O213" s="1"/>
    </row>
    <row r="214" spans="1:15" ht="12.75" customHeight="1">
      <c r="A214" s="33">
        <v>204</v>
      </c>
      <c r="B214" s="53" t="s">
        <v>858</v>
      </c>
      <c r="C214" s="31">
        <v>1229.9000000000001</v>
      </c>
      <c r="D214" s="36">
        <v>1238.4666666666669</v>
      </c>
      <c r="E214" s="36">
        <v>1207.4833333333338</v>
      </c>
      <c r="F214" s="36">
        <v>1185.0666666666668</v>
      </c>
      <c r="G214" s="36">
        <v>1154.0833333333337</v>
      </c>
      <c r="H214" s="36">
        <v>1260.8833333333339</v>
      </c>
      <c r="I214" s="36">
        <v>1291.866666666667</v>
      </c>
      <c r="J214" s="36">
        <v>1314.283333333334</v>
      </c>
      <c r="K214" s="31">
        <v>1269.45</v>
      </c>
      <c r="L214" s="31">
        <v>1216.05</v>
      </c>
      <c r="M214" s="31">
        <v>0.45752999999999999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1810.05</v>
      </c>
      <c r="D215" s="36">
        <v>1807.3333333333333</v>
      </c>
      <c r="E215" s="36">
        <v>1793.2666666666664</v>
      </c>
      <c r="F215" s="36">
        <v>1776.4833333333331</v>
      </c>
      <c r="G215" s="36">
        <v>1762.4166666666663</v>
      </c>
      <c r="H215" s="36">
        <v>1824.1166666666666</v>
      </c>
      <c r="I215" s="36">
        <v>1838.1833333333336</v>
      </c>
      <c r="J215" s="36">
        <v>1854.9666666666667</v>
      </c>
      <c r="K215" s="31">
        <v>1821.4</v>
      </c>
      <c r="L215" s="31">
        <v>1790.55</v>
      </c>
      <c r="M215" s="31">
        <v>6.1818799999999996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5311.85</v>
      </c>
      <c r="D216" s="36">
        <v>5273.95</v>
      </c>
      <c r="E216" s="36">
        <v>5222.8999999999996</v>
      </c>
      <c r="F216" s="36">
        <v>5133.95</v>
      </c>
      <c r="G216" s="36">
        <v>5082.8999999999996</v>
      </c>
      <c r="H216" s="36">
        <v>5362.9</v>
      </c>
      <c r="I216" s="36">
        <v>5413.9500000000007</v>
      </c>
      <c r="J216" s="36">
        <v>5502.9</v>
      </c>
      <c r="K216" s="31">
        <v>5325</v>
      </c>
      <c r="L216" s="31">
        <v>5185</v>
      </c>
      <c r="M216" s="31">
        <v>5.69618</v>
      </c>
      <c r="N216" s="1"/>
      <c r="O216" s="1"/>
    </row>
    <row r="217" spans="1:15" ht="12.75" customHeight="1">
      <c r="A217" s="33">
        <v>207</v>
      </c>
      <c r="B217" s="53" t="s">
        <v>859</v>
      </c>
      <c r="C217" s="31">
        <v>471.95</v>
      </c>
      <c r="D217" s="36">
        <v>472</v>
      </c>
      <c r="E217" s="36">
        <v>465.4</v>
      </c>
      <c r="F217" s="36">
        <v>458.84999999999997</v>
      </c>
      <c r="G217" s="36">
        <v>452.24999999999994</v>
      </c>
      <c r="H217" s="36">
        <v>478.55</v>
      </c>
      <c r="I217" s="36">
        <v>485.15000000000003</v>
      </c>
      <c r="J217" s="36">
        <v>491.70000000000005</v>
      </c>
      <c r="K217" s="31">
        <v>478.6</v>
      </c>
      <c r="L217" s="31">
        <v>465.45</v>
      </c>
      <c r="M217" s="31">
        <v>12.50531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629.35</v>
      </c>
      <c r="D218" s="36">
        <v>626.75</v>
      </c>
      <c r="E218" s="36">
        <v>619.1</v>
      </c>
      <c r="F218" s="36">
        <v>608.85</v>
      </c>
      <c r="G218" s="36">
        <v>601.20000000000005</v>
      </c>
      <c r="H218" s="36">
        <v>637</v>
      </c>
      <c r="I218" s="36">
        <v>644.65000000000009</v>
      </c>
      <c r="J218" s="36">
        <v>654.9</v>
      </c>
      <c r="K218" s="31">
        <v>634.4</v>
      </c>
      <c r="L218" s="31">
        <v>616.5</v>
      </c>
      <c r="M218" s="31">
        <v>35.864490000000004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4726.55</v>
      </c>
      <c r="D219" s="36">
        <v>4722.7833333333338</v>
      </c>
      <c r="E219" s="36">
        <v>4685.8666666666677</v>
      </c>
      <c r="F219" s="36">
        <v>4645.1833333333343</v>
      </c>
      <c r="G219" s="36">
        <v>4608.2666666666682</v>
      </c>
      <c r="H219" s="36">
        <v>4763.4666666666672</v>
      </c>
      <c r="I219" s="36">
        <v>4800.3833333333332</v>
      </c>
      <c r="J219" s="36">
        <v>4841.0666666666666</v>
      </c>
      <c r="K219" s="31">
        <v>4759.7</v>
      </c>
      <c r="L219" s="31">
        <v>4682.1000000000004</v>
      </c>
      <c r="M219" s="31">
        <v>10.307079999999999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302.75</v>
      </c>
      <c r="D220" s="36">
        <v>302.16666666666669</v>
      </c>
      <c r="E220" s="36">
        <v>298.58333333333337</v>
      </c>
      <c r="F220" s="36">
        <v>294.41666666666669</v>
      </c>
      <c r="G220" s="36">
        <v>290.83333333333337</v>
      </c>
      <c r="H220" s="36">
        <v>306.33333333333337</v>
      </c>
      <c r="I220" s="36">
        <v>309.91666666666674</v>
      </c>
      <c r="J220" s="36">
        <v>314.08333333333337</v>
      </c>
      <c r="K220" s="31">
        <v>305.75</v>
      </c>
      <c r="L220" s="31">
        <v>298</v>
      </c>
      <c r="M220" s="31">
        <v>28.614529999999998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379.7</v>
      </c>
      <c r="D221" s="36">
        <v>377.90000000000003</v>
      </c>
      <c r="E221" s="36">
        <v>372.30000000000007</v>
      </c>
      <c r="F221" s="36">
        <v>364.90000000000003</v>
      </c>
      <c r="G221" s="36">
        <v>359.30000000000007</v>
      </c>
      <c r="H221" s="36">
        <v>385.30000000000007</v>
      </c>
      <c r="I221" s="36">
        <v>390.90000000000009</v>
      </c>
      <c r="J221" s="36">
        <v>398.30000000000007</v>
      </c>
      <c r="K221" s="31">
        <v>383.5</v>
      </c>
      <c r="L221" s="31">
        <v>370.5</v>
      </c>
      <c r="M221" s="31">
        <v>103.70149000000001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2748.7</v>
      </c>
      <c r="D222" s="36">
        <v>2744.8333333333335</v>
      </c>
      <c r="E222" s="36">
        <v>2726.2666666666669</v>
      </c>
      <c r="F222" s="36">
        <v>2703.8333333333335</v>
      </c>
      <c r="G222" s="36">
        <v>2685.2666666666669</v>
      </c>
      <c r="H222" s="36">
        <v>2767.2666666666669</v>
      </c>
      <c r="I222" s="36">
        <v>2785.8333333333335</v>
      </c>
      <c r="J222" s="36">
        <v>2808.2666666666669</v>
      </c>
      <c r="K222" s="31">
        <v>2763.4</v>
      </c>
      <c r="L222" s="31">
        <v>2722.4</v>
      </c>
      <c r="M222" s="31">
        <v>12.971780000000001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614.20000000000005</v>
      </c>
      <c r="D223" s="36">
        <v>613.69999999999993</v>
      </c>
      <c r="E223" s="36">
        <v>599.49999999999989</v>
      </c>
      <c r="F223" s="36">
        <v>584.79999999999995</v>
      </c>
      <c r="G223" s="36">
        <v>570.59999999999991</v>
      </c>
      <c r="H223" s="36">
        <v>628.39999999999986</v>
      </c>
      <c r="I223" s="36">
        <v>642.59999999999991</v>
      </c>
      <c r="J223" s="36">
        <v>657.29999999999984</v>
      </c>
      <c r="K223" s="31">
        <v>627.9</v>
      </c>
      <c r="L223" s="31">
        <v>599</v>
      </c>
      <c r="M223" s="31">
        <v>9.3056400000000004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11514.8</v>
      </c>
      <c r="D224" s="36">
        <v>11310.533333333335</v>
      </c>
      <c r="E224" s="36">
        <v>11009.216666666669</v>
      </c>
      <c r="F224" s="36">
        <v>10503.633333333335</v>
      </c>
      <c r="G224" s="36">
        <v>10202.316666666669</v>
      </c>
      <c r="H224" s="36">
        <v>11816.116666666669</v>
      </c>
      <c r="I224" s="36">
        <v>12117.433333333334</v>
      </c>
      <c r="J224" s="36">
        <v>12623.016666666668</v>
      </c>
      <c r="K224" s="31">
        <v>11611.85</v>
      </c>
      <c r="L224" s="31">
        <v>10804.95</v>
      </c>
      <c r="M224" s="31">
        <v>0.45199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1015.55</v>
      </c>
      <c r="D225" s="36">
        <v>1013.6</v>
      </c>
      <c r="E225" s="36">
        <v>997.2</v>
      </c>
      <c r="F225" s="36">
        <v>978.85</v>
      </c>
      <c r="G225" s="36">
        <v>962.45</v>
      </c>
      <c r="H225" s="36">
        <v>1031.95</v>
      </c>
      <c r="I225" s="36">
        <v>1048.3499999999999</v>
      </c>
      <c r="J225" s="36">
        <v>1066.7</v>
      </c>
      <c r="K225" s="31">
        <v>1030</v>
      </c>
      <c r="L225" s="31">
        <v>995.25</v>
      </c>
      <c r="M225" s="31">
        <v>2.0539900000000002</v>
      </c>
      <c r="N225" s="1"/>
      <c r="O225" s="1"/>
    </row>
    <row r="226" spans="1:15" ht="12.75" customHeight="1">
      <c r="A226" s="33">
        <v>216</v>
      </c>
      <c r="B226" s="53" t="s">
        <v>860</v>
      </c>
      <c r="C226" s="31">
        <v>451.65</v>
      </c>
      <c r="D226" s="36">
        <v>463.08333333333331</v>
      </c>
      <c r="E226" s="36">
        <v>433.16666666666663</v>
      </c>
      <c r="F226" s="36">
        <v>414.68333333333334</v>
      </c>
      <c r="G226" s="36">
        <v>384.76666666666665</v>
      </c>
      <c r="H226" s="36">
        <v>481.56666666666661</v>
      </c>
      <c r="I226" s="36">
        <v>511.48333333333323</v>
      </c>
      <c r="J226" s="36">
        <v>529.96666666666658</v>
      </c>
      <c r="K226" s="31">
        <v>493</v>
      </c>
      <c r="L226" s="31">
        <v>444.6</v>
      </c>
      <c r="M226" s="31">
        <v>26.31512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51007.35</v>
      </c>
      <c r="D227" s="36">
        <v>51252.450000000004</v>
      </c>
      <c r="E227" s="36">
        <v>50604.900000000009</v>
      </c>
      <c r="F227" s="36">
        <v>50202.450000000004</v>
      </c>
      <c r="G227" s="36">
        <v>49554.900000000009</v>
      </c>
      <c r="H227" s="36">
        <v>51654.900000000009</v>
      </c>
      <c r="I227" s="36">
        <v>52302.450000000012</v>
      </c>
      <c r="J227" s="36">
        <v>52704.900000000009</v>
      </c>
      <c r="K227" s="31">
        <v>51900</v>
      </c>
      <c r="L227" s="31">
        <v>50850</v>
      </c>
      <c r="M227" s="31">
        <v>2.256E-2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300.10000000000002</v>
      </c>
      <c r="D228" s="36">
        <v>302.11666666666667</v>
      </c>
      <c r="E228" s="36">
        <v>291.33333333333337</v>
      </c>
      <c r="F228" s="36">
        <v>282.56666666666672</v>
      </c>
      <c r="G228" s="36">
        <v>271.78333333333342</v>
      </c>
      <c r="H228" s="36">
        <v>310.88333333333333</v>
      </c>
      <c r="I228" s="36">
        <v>321.66666666666663</v>
      </c>
      <c r="J228" s="36">
        <v>330.43333333333328</v>
      </c>
      <c r="K228" s="31">
        <v>312.89999999999998</v>
      </c>
      <c r="L228" s="31">
        <v>293.35000000000002</v>
      </c>
      <c r="M228" s="31">
        <v>288.12166000000002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1172.8</v>
      </c>
      <c r="D229" s="36">
        <v>1169.0166666666667</v>
      </c>
      <c r="E229" s="36">
        <v>1159.7833333333333</v>
      </c>
      <c r="F229" s="36">
        <v>1146.7666666666667</v>
      </c>
      <c r="G229" s="36">
        <v>1137.5333333333333</v>
      </c>
      <c r="H229" s="36">
        <v>1182.0333333333333</v>
      </c>
      <c r="I229" s="36">
        <v>1191.2666666666664</v>
      </c>
      <c r="J229" s="36">
        <v>1204.2833333333333</v>
      </c>
      <c r="K229" s="31">
        <v>1178.25</v>
      </c>
      <c r="L229" s="31">
        <v>1156</v>
      </c>
      <c r="M229" s="31">
        <v>108.60455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1951.45</v>
      </c>
      <c r="D230" s="36">
        <v>1959.8166666666666</v>
      </c>
      <c r="E230" s="36">
        <v>1934.6333333333332</v>
      </c>
      <c r="F230" s="36">
        <v>1917.8166666666666</v>
      </c>
      <c r="G230" s="36">
        <v>1892.6333333333332</v>
      </c>
      <c r="H230" s="36">
        <v>1976.6333333333332</v>
      </c>
      <c r="I230" s="36">
        <v>2001.8166666666666</v>
      </c>
      <c r="J230" s="36">
        <v>2018.6333333333332</v>
      </c>
      <c r="K230" s="31">
        <v>1985</v>
      </c>
      <c r="L230" s="31">
        <v>1943</v>
      </c>
      <c r="M230" s="31">
        <v>6.1131799999999998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728.75</v>
      </c>
      <c r="D231" s="36">
        <v>731.98333333333323</v>
      </c>
      <c r="E231" s="36">
        <v>722.96666666666647</v>
      </c>
      <c r="F231" s="36">
        <v>717.18333333333328</v>
      </c>
      <c r="G231" s="36">
        <v>708.16666666666652</v>
      </c>
      <c r="H231" s="36">
        <v>737.76666666666642</v>
      </c>
      <c r="I231" s="36">
        <v>746.78333333333308</v>
      </c>
      <c r="J231" s="36">
        <v>752.56666666666638</v>
      </c>
      <c r="K231" s="31">
        <v>741</v>
      </c>
      <c r="L231" s="31">
        <v>726.2</v>
      </c>
      <c r="M231" s="31">
        <v>13.76694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757.45</v>
      </c>
      <c r="D232" s="36">
        <v>754.85</v>
      </c>
      <c r="E232" s="36">
        <v>746.05000000000007</v>
      </c>
      <c r="F232" s="36">
        <v>734.65000000000009</v>
      </c>
      <c r="G232" s="36">
        <v>725.85000000000014</v>
      </c>
      <c r="H232" s="36">
        <v>766.25</v>
      </c>
      <c r="I232" s="36">
        <v>775.05</v>
      </c>
      <c r="J232" s="36">
        <v>786.44999999999993</v>
      </c>
      <c r="K232" s="31">
        <v>763.65</v>
      </c>
      <c r="L232" s="31">
        <v>743.45</v>
      </c>
      <c r="M232" s="31">
        <v>3.76966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95.79</v>
      </c>
      <c r="D233" s="36">
        <v>96.713333333333324</v>
      </c>
      <c r="E233" s="36">
        <v>94.446666666666644</v>
      </c>
      <c r="F233" s="36">
        <v>93.103333333333325</v>
      </c>
      <c r="G233" s="36">
        <v>90.836666666666645</v>
      </c>
      <c r="H233" s="36">
        <v>98.056666666666644</v>
      </c>
      <c r="I233" s="36">
        <v>100.32333333333332</v>
      </c>
      <c r="J233" s="36">
        <v>101.66666666666664</v>
      </c>
      <c r="K233" s="31">
        <v>98.98</v>
      </c>
      <c r="L233" s="31">
        <v>95.37</v>
      </c>
      <c r="M233" s="31">
        <v>148.30008000000001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71.790000000000006</v>
      </c>
      <c r="D234" s="36">
        <v>72.076666666666668</v>
      </c>
      <c r="E234" s="36">
        <v>71.373333333333335</v>
      </c>
      <c r="F234" s="36">
        <v>70.956666666666663</v>
      </c>
      <c r="G234" s="36">
        <v>70.25333333333333</v>
      </c>
      <c r="H234" s="36">
        <v>72.493333333333339</v>
      </c>
      <c r="I234" s="36">
        <v>73.196666666666687</v>
      </c>
      <c r="J234" s="36">
        <v>73.613333333333344</v>
      </c>
      <c r="K234" s="31">
        <v>72.78</v>
      </c>
      <c r="L234" s="31">
        <v>71.66</v>
      </c>
      <c r="M234" s="31">
        <v>451.57967000000002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107.54</v>
      </c>
      <c r="D235" s="36">
        <v>107.75</v>
      </c>
      <c r="E235" s="36">
        <v>107</v>
      </c>
      <c r="F235" s="36">
        <v>106.46</v>
      </c>
      <c r="G235" s="36">
        <v>105.71</v>
      </c>
      <c r="H235" s="36">
        <v>108.29</v>
      </c>
      <c r="I235" s="36">
        <v>109.04</v>
      </c>
      <c r="J235" s="36">
        <v>109.58000000000001</v>
      </c>
      <c r="K235" s="31">
        <v>108.5</v>
      </c>
      <c r="L235" s="31">
        <v>107.21</v>
      </c>
      <c r="M235" s="31">
        <v>32.854329999999997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419.15</v>
      </c>
      <c r="D236" s="36">
        <v>413.91666666666669</v>
      </c>
      <c r="E236" s="36">
        <v>405.43333333333339</v>
      </c>
      <c r="F236" s="36">
        <v>391.7166666666667</v>
      </c>
      <c r="G236" s="36">
        <v>383.23333333333341</v>
      </c>
      <c r="H236" s="36">
        <v>427.63333333333338</v>
      </c>
      <c r="I236" s="36">
        <v>436.11666666666662</v>
      </c>
      <c r="J236" s="36">
        <v>449.83333333333337</v>
      </c>
      <c r="K236" s="31">
        <v>422.4</v>
      </c>
      <c r="L236" s="31">
        <v>400.2</v>
      </c>
      <c r="M236" s="31">
        <v>13.935280000000001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62.36</v>
      </c>
      <c r="D237" s="36">
        <v>62.433333333333337</v>
      </c>
      <c r="E237" s="36">
        <v>61.676666666666677</v>
      </c>
      <c r="F237" s="36">
        <v>60.993333333333339</v>
      </c>
      <c r="G237" s="36">
        <v>60.236666666666679</v>
      </c>
      <c r="H237" s="36">
        <v>63.116666666666674</v>
      </c>
      <c r="I237" s="36">
        <v>63.873333333333335</v>
      </c>
      <c r="J237" s="36">
        <v>64.556666666666672</v>
      </c>
      <c r="K237" s="31">
        <v>63.19</v>
      </c>
      <c r="L237" s="31">
        <v>61.75</v>
      </c>
      <c r="M237" s="31">
        <v>204.40908999999999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272.10000000000002</v>
      </c>
      <c r="D238" s="36">
        <v>269.28333333333336</v>
      </c>
      <c r="E238" s="36">
        <v>261.9666666666667</v>
      </c>
      <c r="F238" s="36">
        <v>251.83333333333331</v>
      </c>
      <c r="G238" s="36">
        <v>244.51666666666665</v>
      </c>
      <c r="H238" s="36">
        <v>279.41666666666674</v>
      </c>
      <c r="I238" s="36">
        <v>286.73333333333346</v>
      </c>
      <c r="J238" s="36">
        <v>296.86666666666679</v>
      </c>
      <c r="K238" s="31">
        <v>276.60000000000002</v>
      </c>
      <c r="L238" s="31">
        <v>259.14999999999998</v>
      </c>
      <c r="M238" s="31">
        <v>192.26911999999999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494.6</v>
      </c>
      <c r="D239" s="36">
        <v>495.5333333333333</v>
      </c>
      <c r="E239" s="36">
        <v>491.06666666666661</v>
      </c>
      <c r="F239" s="36">
        <v>487.5333333333333</v>
      </c>
      <c r="G239" s="36">
        <v>483.06666666666661</v>
      </c>
      <c r="H239" s="36">
        <v>499.06666666666661</v>
      </c>
      <c r="I239" s="36">
        <v>503.5333333333333</v>
      </c>
      <c r="J239" s="36">
        <v>507.06666666666661</v>
      </c>
      <c r="K239" s="31">
        <v>500</v>
      </c>
      <c r="L239" s="31">
        <v>492</v>
      </c>
      <c r="M239" s="31">
        <v>90.76097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288.5</v>
      </c>
      <c r="D240" s="36">
        <v>288.93333333333334</v>
      </c>
      <c r="E240" s="36">
        <v>283.91666666666669</v>
      </c>
      <c r="F240" s="36">
        <v>279.33333333333337</v>
      </c>
      <c r="G240" s="36">
        <v>274.31666666666672</v>
      </c>
      <c r="H240" s="36">
        <v>293.51666666666665</v>
      </c>
      <c r="I240" s="36">
        <v>298.5333333333333</v>
      </c>
      <c r="J240" s="36">
        <v>303.11666666666662</v>
      </c>
      <c r="K240" s="31">
        <v>293.95</v>
      </c>
      <c r="L240" s="31">
        <v>284.35000000000002</v>
      </c>
      <c r="M240" s="31">
        <v>5.8620900000000002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367.25</v>
      </c>
      <c r="D241" s="36">
        <v>366.66666666666669</v>
      </c>
      <c r="E241" s="36">
        <v>364.68333333333339</v>
      </c>
      <c r="F241" s="36">
        <v>362.11666666666673</v>
      </c>
      <c r="G241" s="36">
        <v>360.13333333333344</v>
      </c>
      <c r="H241" s="36">
        <v>369.23333333333335</v>
      </c>
      <c r="I241" s="36">
        <v>371.21666666666658</v>
      </c>
      <c r="J241" s="36">
        <v>373.7833333333333</v>
      </c>
      <c r="K241" s="31">
        <v>368.65</v>
      </c>
      <c r="L241" s="31">
        <v>364.1</v>
      </c>
      <c r="M241" s="31">
        <v>10.406829999999999</v>
      </c>
      <c r="N241" s="1"/>
      <c r="O241" s="1"/>
    </row>
    <row r="242" spans="1:15" ht="12.75" customHeight="1">
      <c r="A242" s="33">
        <v>232</v>
      </c>
      <c r="B242" s="53" t="s">
        <v>910</v>
      </c>
      <c r="C242" s="31">
        <v>160.30000000000001</v>
      </c>
      <c r="D242" s="36">
        <v>159.48000000000002</v>
      </c>
      <c r="E242" s="36">
        <v>157.93000000000004</v>
      </c>
      <c r="F242" s="36">
        <v>155.56000000000003</v>
      </c>
      <c r="G242" s="36">
        <v>154.01000000000005</v>
      </c>
      <c r="H242" s="36">
        <v>161.85000000000002</v>
      </c>
      <c r="I242" s="36">
        <v>163.39999999999998</v>
      </c>
      <c r="J242" s="36">
        <v>165.77</v>
      </c>
      <c r="K242" s="31">
        <v>161.03</v>
      </c>
      <c r="L242" s="31">
        <v>157.11000000000001</v>
      </c>
      <c r="M242" s="31">
        <v>26.41187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2757.3</v>
      </c>
      <c r="D243" s="36">
        <v>2764.2000000000003</v>
      </c>
      <c r="E243" s="36">
        <v>2707.1000000000004</v>
      </c>
      <c r="F243" s="36">
        <v>2656.9</v>
      </c>
      <c r="G243" s="36">
        <v>2599.8000000000002</v>
      </c>
      <c r="H243" s="36">
        <v>2814.4000000000005</v>
      </c>
      <c r="I243" s="36">
        <v>2871.5</v>
      </c>
      <c r="J243" s="36">
        <v>2921.7000000000007</v>
      </c>
      <c r="K243" s="31">
        <v>2821.3</v>
      </c>
      <c r="L243" s="31">
        <v>2714</v>
      </c>
      <c r="M243" s="31">
        <v>1.32477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558.35</v>
      </c>
      <c r="D244" s="36">
        <v>565.31666666666672</v>
      </c>
      <c r="E244" s="36">
        <v>549.03333333333342</v>
      </c>
      <c r="F244" s="36">
        <v>539.7166666666667</v>
      </c>
      <c r="G244" s="36">
        <v>523.43333333333339</v>
      </c>
      <c r="H244" s="36">
        <v>574.63333333333344</v>
      </c>
      <c r="I244" s="36">
        <v>590.91666666666674</v>
      </c>
      <c r="J244" s="36">
        <v>600.23333333333346</v>
      </c>
      <c r="K244" s="31">
        <v>581.6</v>
      </c>
      <c r="L244" s="31">
        <v>556</v>
      </c>
      <c r="M244" s="31">
        <v>12.594150000000001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194.44</v>
      </c>
      <c r="D245" s="36">
        <v>193.02333333333331</v>
      </c>
      <c r="E245" s="36">
        <v>190.42666666666662</v>
      </c>
      <c r="F245" s="36">
        <v>186.4133333333333</v>
      </c>
      <c r="G245" s="36">
        <v>183.81666666666661</v>
      </c>
      <c r="H245" s="36">
        <v>197.03666666666663</v>
      </c>
      <c r="I245" s="36">
        <v>199.63333333333333</v>
      </c>
      <c r="J245" s="36">
        <v>203.64666666666665</v>
      </c>
      <c r="K245" s="31">
        <v>195.62</v>
      </c>
      <c r="L245" s="31">
        <v>189.01</v>
      </c>
      <c r="M245" s="31">
        <v>91.681190000000001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617.15</v>
      </c>
      <c r="D246" s="36">
        <v>614.44999999999993</v>
      </c>
      <c r="E246" s="36">
        <v>607.94999999999982</v>
      </c>
      <c r="F246" s="36">
        <v>598.74999999999989</v>
      </c>
      <c r="G246" s="36">
        <v>592.24999999999977</v>
      </c>
      <c r="H246" s="36">
        <v>623.64999999999986</v>
      </c>
      <c r="I246" s="36">
        <v>630.15000000000009</v>
      </c>
      <c r="J246" s="36">
        <v>639.34999999999991</v>
      </c>
      <c r="K246" s="31">
        <v>620.95000000000005</v>
      </c>
      <c r="L246" s="31">
        <v>605.25</v>
      </c>
      <c r="M246" s="31">
        <v>29.38363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169.16</v>
      </c>
      <c r="D247" s="36">
        <v>169.31666666666663</v>
      </c>
      <c r="E247" s="36">
        <v>167.63333333333327</v>
      </c>
      <c r="F247" s="36">
        <v>166.10666666666663</v>
      </c>
      <c r="G247" s="36">
        <v>164.42333333333326</v>
      </c>
      <c r="H247" s="36">
        <v>170.84333333333328</v>
      </c>
      <c r="I247" s="36">
        <v>172.52666666666661</v>
      </c>
      <c r="J247" s="36">
        <v>174.05333333333328</v>
      </c>
      <c r="K247" s="31">
        <v>171</v>
      </c>
      <c r="L247" s="31">
        <v>167.79</v>
      </c>
      <c r="M247" s="31">
        <v>115.63339000000001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60.89</v>
      </c>
      <c r="D248" s="36">
        <v>60.956666666666671</v>
      </c>
      <c r="E248" s="36">
        <v>60.433333333333344</v>
      </c>
      <c r="F248" s="36">
        <v>59.976666666666674</v>
      </c>
      <c r="G248" s="36">
        <v>59.453333333333347</v>
      </c>
      <c r="H248" s="36">
        <v>61.413333333333341</v>
      </c>
      <c r="I248" s="36">
        <v>61.936666666666667</v>
      </c>
      <c r="J248" s="36">
        <v>62.393333333333338</v>
      </c>
      <c r="K248" s="31">
        <v>61.48</v>
      </c>
      <c r="L248" s="31">
        <v>60.5</v>
      </c>
      <c r="M248" s="31">
        <v>81.478909999999999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924.4</v>
      </c>
      <c r="D249" s="36">
        <v>924.23333333333323</v>
      </c>
      <c r="E249" s="36">
        <v>915.21666666666647</v>
      </c>
      <c r="F249" s="36">
        <v>906.03333333333319</v>
      </c>
      <c r="G249" s="36">
        <v>897.01666666666642</v>
      </c>
      <c r="H249" s="36">
        <v>933.41666666666652</v>
      </c>
      <c r="I249" s="36">
        <v>942.43333333333317</v>
      </c>
      <c r="J249" s="36">
        <v>951.61666666666656</v>
      </c>
      <c r="K249" s="31">
        <v>933.25</v>
      </c>
      <c r="L249" s="31">
        <v>915.05</v>
      </c>
      <c r="M249" s="31">
        <v>12.677060000000001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184.56</v>
      </c>
      <c r="D250" s="36">
        <v>183.93666666666664</v>
      </c>
      <c r="E250" s="36">
        <v>180.42333333333329</v>
      </c>
      <c r="F250" s="36">
        <v>176.28666666666666</v>
      </c>
      <c r="G250" s="36">
        <v>172.77333333333331</v>
      </c>
      <c r="H250" s="36">
        <v>188.07333333333327</v>
      </c>
      <c r="I250" s="36">
        <v>191.58666666666664</v>
      </c>
      <c r="J250" s="36">
        <v>195.72333333333324</v>
      </c>
      <c r="K250" s="31">
        <v>187.45</v>
      </c>
      <c r="L250" s="31">
        <v>179.8</v>
      </c>
      <c r="M250" s="31">
        <v>640.22632999999996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1432.65</v>
      </c>
      <c r="D251" s="36">
        <v>1430.2166666666665</v>
      </c>
      <c r="E251" s="36">
        <v>1416.4333333333329</v>
      </c>
      <c r="F251" s="36">
        <v>1400.2166666666665</v>
      </c>
      <c r="G251" s="36">
        <v>1386.4333333333329</v>
      </c>
      <c r="H251" s="36">
        <v>1446.4333333333329</v>
      </c>
      <c r="I251" s="36">
        <v>1460.2166666666662</v>
      </c>
      <c r="J251" s="36">
        <v>1476.4333333333329</v>
      </c>
      <c r="K251" s="31">
        <v>1444</v>
      </c>
      <c r="L251" s="31">
        <v>1414</v>
      </c>
      <c r="M251" s="31">
        <v>0.33193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542.95000000000005</v>
      </c>
      <c r="D252" s="36">
        <v>540.48333333333335</v>
      </c>
      <c r="E252" s="36">
        <v>535.9666666666667</v>
      </c>
      <c r="F252" s="36">
        <v>528.98333333333335</v>
      </c>
      <c r="G252" s="36">
        <v>524.4666666666667</v>
      </c>
      <c r="H252" s="36">
        <v>547.4666666666667</v>
      </c>
      <c r="I252" s="36">
        <v>551.98333333333335</v>
      </c>
      <c r="J252" s="36">
        <v>558.9666666666667</v>
      </c>
      <c r="K252" s="31">
        <v>545</v>
      </c>
      <c r="L252" s="31">
        <v>533.5</v>
      </c>
      <c r="M252" s="31">
        <v>13.12776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415.9</v>
      </c>
      <c r="D253" s="36">
        <v>416.86666666666662</v>
      </c>
      <c r="E253" s="36">
        <v>412.73333333333323</v>
      </c>
      <c r="F253" s="36">
        <v>409.56666666666661</v>
      </c>
      <c r="G253" s="36">
        <v>405.43333333333322</v>
      </c>
      <c r="H253" s="36">
        <v>420.03333333333325</v>
      </c>
      <c r="I253" s="36">
        <v>424.16666666666657</v>
      </c>
      <c r="J253" s="36">
        <v>427.33333333333326</v>
      </c>
      <c r="K253" s="31">
        <v>421</v>
      </c>
      <c r="L253" s="31">
        <v>413.7</v>
      </c>
      <c r="M253" s="31">
        <v>47.430100000000003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1350.85</v>
      </c>
      <c r="D254" s="36">
        <v>1348.3666666666666</v>
      </c>
      <c r="E254" s="36">
        <v>1339.1333333333332</v>
      </c>
      <c r="F254" s="36">
        <v>1327.4166666666667</v>
      </c>
      <c r="G254" s="36">
        <v>1318.1833333333334</v>
      </c>
      <c r="H254" s="36">
        <v>1360.083333333333</v>
      </c>
      <c r="I254" s="36">
        <v>1369.3166666666662</v>
      </c>
      <c r="J254" s="36">
        <v>1381.0333333333328</v>
      </c>
      <c r="K254" s="31">
        <v>1357.6</v>
      </c>
      <c r="L254" s="31">
        <v>1336.65</v>
      </c>
      <c r="M254" s="31">
        <v>44.363419999999998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7178.7</v>
      </c>
      <c r="D255" s="36">
        <v>7182.9833333333336</v>
      </c>
      <c r="E255" s="36">
        <v>7065.9666666666672</v>
      </c>
      <c r="F255" s="36">
        <v>6953.2333333333336</v>
      </c>
      <c r="G255" s="36">
        <v>6836.2166666666672</v>
      </c>
      <c r="H255" s="36">
        <v>7295.7166666666672</v>
      </c>
      <c r="I255" s="36">
        <v>7412.7333333333336</v>
      </c>
      <c r="J255" s="36">
        <v>7525.4666666666672</v>
      </c>
      <c r="K255" s="31">
        <v>7300</v>
      </c>
      <c r="L255" s="31">
        <v>7070.25</v>
      </c>
      <c r="M255" s="31">
        <v>2.7461099999999998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1797.4</v>
      </c>
      <c r="D256" s="36">
        <v>1789.6666666666667</v>
      </c>
      <c r="E256" s="36">
        <v>1775.8333333333335</v>
      </c>
      <c r="F256" s="36">
        <v>1754.2666666666667</v>
      </c>
      <c r="G256" s="36">
        <v>1740.4333333333334</v>
      </c>
      <c r="H256" s="36">
        <v>1811.2333333333336</v>
      </c>
      <c r="I256" s="36">
        <v>1825.0666666666671</v>
      </c>
      <c r="J256" s="36">
        <v>1846.6333333333337</v>
      </c>
      <c r="K256" s="31">
        <v>1803.5</v>
      </c>
      <c r="L256" s="31">
        <v>1768.1</v>
      </c>
      <c r="M256" s="31">
        <v>43.153289999999998</v>
      </c>
      <c r="N256" s="1"/>
      <c r="O256" s="1"/>
    </row>
    <row r="257" spans="1:15" ht="12.75" customHeight="1">
      <c r="A257" s="33">
        <v>247</v>
      </c>
      <c r="B257" s="53" t="s">
        <v>861</v>
      </c>
      <c r="C257" s="31">
        <v>208.55</v>
      </c>
      <c r="D257" s="36">
        <v>198.71333333333334</v>
      </c>
      <c r="E257" s="36">
        <v>188.35666666666668</v>
      </c>
      <c r="F257" s="36">
        <v>168.16333333333336</v>
      </c>
      <c r="G257" s="36">
        <v>157.8066666666667</v>
      </c>
      <c r="H257" s="36">
        <v>218.90666666666667</v>
      </c>
      <c r="I257" s="36">
        <v>229.26333333333329</v>
      </c>
      <c r="J257" s="36">
        <v>249.45666666666665</v>
      </c>
      <c r="K257" s="31">
        <v>209.07</v>
      </c>
      <c r="L257" s="31">
        <v>178.52</v>
      </c>
      <c r="M257" s="31">
        <v>923.51311999999996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929.15</v>
      </c>
      <c r="D258" s="36">
        <v>933.66666666666663</v>
      </c>
      <c r="E258" s="36">
        <v>918.33333333333326</v>
      </c>
      <c r="F258" s="36">
        <v>907.51666666666665</v>
      </c>
      <c r="G258" s="36">
        <v>892.18333333333328</v>
      </c>
      <c r="H258" s="36">
        <v>944.48333333333323</v>
      </c>
      <c r="I258" s="36">
        <v>959.81666666666649</v>
      </c>
      <c r="J258" s="36">
        <v>970.63333333333321</v>
      </c>
      <c r="K258" s="31">
        <v>949</v>
      </c>
      <c r="L258" s="31">
        <v>922.85</v>
      </c>
      <c r="M258" s="31">
        <v>1.8227500000000001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4251.6499999999996</v>
      </c>
      <c r="D259" s="36">
        <v>4254.9000000000005</v>
      </c>
      <c r="E259" s="36">
        <v>4222.3000000000011</v>
      </c>
      <c r="F259" s="36">
        <v>4192.9500000000007</v>
      </c>
      <c r="G259" s="36">
        <v>4160.3500000000013</v>
      </c>
      <c r="H259" s="36">
        <v>4284.2500000000009</v>
      </c>
      <c r="I259" s="36">
        <v>4316.8500000000013</v>
      </c>
      <c r="J259" s="36">
        <v>4346.2000000000007</v>
      </c>
      <c r="K259" s="31">
        <v>4287.5</v>
      </c>
      <c r="L259" s="31">
        <v>4225.55</v>
      </c>
      <c r="M259" s="31">
        <v>17.36347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1381.95</v>
      </c>
      <c r="D260" s="36">
        <v>1375.05</v>
      </c>
      <c r="E260" s="36">
        <v>1360.1</v>
      </c>
      <c r="F260" s="36">
        <v>1338.25</v>
      </c>
      <c r="G260" s="36">
        <v>1323.3</v>
      </c>
      <c r="H260" s="36">
        <v>1396.8999999999999</v>
      </c>
      <c r="I260" s="36">
        <v>1411.8500000000001</v>
      </c>
      <c r="J260" s="36">
        <v>1433.6999999999998</v>
      </c>
      <c r="K260" s="31">
        <v>1390</v>
      </c>
      <c r="L260" s="31">
        <v>1353.2</v>
      </c>
      <c r="M260" s="31">
        <v>4.2130000000000001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1945.45</v>
      </c>
      <c r="D261" s="36">
        <v>1937.55</v>
      </c>
      <c r="E261" s="36">
        <v>1915.1</v>
      </c>
      <c r="F261" s="36">
        <v>1884.75</v>
      </c>
      <c r="G261" s="36">
        <v>1862.3</v>
      </c>
      <c r="H261" s="36">
        <v>1967.8999999999999</v>
      </c>
      <c r="I261" s="36">
        <v>1990.3500000000001</v>
      </c>
      <c r="J261" s="36">
        <v>2020.6999999999998</v>
      </c>
      <c r="K261" s="31">
        <v>1960</v>
      </c>
      <c r="L261" s="31">
        <v>1907.2</v>
      </c>
      <c r="M261" s="31">
        <v>0.89770000000000005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4236.75</v>
      </c>
      <c r="D262" s="36">
        <v>4225.583333333333</v>
      </c>
      <c r="E262" s="36">
        <v>4201.1666666666661</v>
      </c>
      <c r="F262" s="36">
        <v>4165.583333333333</v>
      </c>
      <c r="G262" s="36">
        <v>4141.1666666666661</v>
      </c>
      <c r="H262" s="36">
        <v>4261.1666666666661</v>
      </c>
      <c r="I262" s="36">
        <v>4285.5833333333321</v>
      </c>
      <c r="J262" s="36">
        <v>4321.1666666666661</v>
      </c>
      <c r="K262" s="31">
        <v>4250</v>
      </c>
      <c r="L262" s="31">
        <v>4190</v>
      </c>
      <c r="M262" s="31">
        <v>0.33334000000000003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1840.2</v>
      </c>
      <c r="D263" s="36">
        <v>1837.7166666666665</v>
      </c>
      <c r="E263" s="36">
        <v>1805.4833333333329</v>
      </c>
      <c r="F263" s="36">
        <v>1770.7666666666664</v>
      </c>
      <c r="G263" s="36">
        <v>1738.5333333333328</v>
      </c>
      <c r="H263" s="36">
        <v>1872.4333333333329</v>
      </c>
      <c r="I263" s="36">
        <v>1904.6666666666665</v>
      </c>
      <c r="J263" s="36">
        <v>1939.383333333333</v>
      </c>
      <c r="K263" s="31">
        <v>1869.95</v>
      </c>
      <c r="L263" s="31">
        <v>1803</v>
      </c>
      <c r="M263" s="31">
        <v>1.3919699999999999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811.35</v>
      </c>
      <c r="D264" s="36">
        <v>813.91666666666663</v>
      </c>
      <c r="E264" s="36">
        <v>805.43333333333328</v>
      </c>
      <c r="F264" s="36">
        <v>799.51666666666665</v>
      </c>
      <c r="G264" s="36">
        <v>791.0333333333333</v>
      </c>
      <c r="H264" s="36">
        <v>819.83333333333326</v>
      </c>
      <c r="I264" s="36">
        <v>828.31666666666661</v>
      </c>
      <c r="J264" s="36">
        <v>834.23333333333323</v>
      </c>
      <c r="K264" s="31">
        <v>822.4</v>
      </c>
      <c r="L264" s="31">
        <v>808</v>
      </c>
      <c r="M264" s="31">
        <v>0.86782999999999999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489.95</v>
      </c>
      <c r="D265" s="36">
        <v>485</v>
      </c>
      <c r="E265" s="36">
        <v>475.3</v>
      </c>
      <c r="F265" s="36">
        <v>460.65000000000003</v>
      </c>
      <c r="G265" s="36">
        <v>450.95000000000005</v>
      </c>
      <c r="H265" s="36">
        <v>499.65</v>
      </c>
      <c r="I265" s="36">
        <v>509.35</v>
      </c>
      <c r="J265" s="36">
        <v>524</v>
      </c>
      <c r="K265" s="31">
        <v>494.7</v>
      </c>
      <c r="L265" s="31">
        <v>470.35</v>
      </c>
      <c r="M265" s="31">
        <v>6.3273299999999999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96.11</v>
      </c>
      <c r="D266" s="36">
        <v>96.083333333333329</v>
      </c>
      <c r="E266" s="36">
        <v>94.966666666666654</v>
      </c>
      <c r="F266" s="36">
        <v>93.823333333333323</v>
      </c>
      <c r="G266" s="36">
        <v>92.706666666666649</v>
      </c>
      <c r="H266" s="36">
        <v>97.226666666666659</v>
      </c>
      <c r="I266" s="36">
        <v>98.343333333333334</v>
      </c>
      <c r="J266" s="36">
        <v>99.486666666666665</v>
      </c>
      <c r="K266" s="31">
        <v>97.2</v>
      </c>
      <c r="L266" s="31">
        <v>94.94</v>
      </c>
      <c r="M266" s="31">
        <v>13.48329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689.1</v>
      </c>
      <c r="D267" s="36">
        <v>691.06666666666661</v>
      </c>
      <c r="E267" s="36">
        <v>680.13333333333321</v>
      </c>
      <c r="F267" s="36">
        <v>671.16666666666663</v>
      </c>
      <c r="G267" s="36">
        <v>660.23333333333323</v>
      </c>
      <c r="H267" s="36">
        <v>700.03333333333319</v>
      </c>
      <c r="I267" s="36">
        <v>710.96666666666658</v>
      </c>
      <c r="J267" s="36">
        <v>719.93333333333317</v>
      </c>
      <c r="K267" s="31">
        <v>702</v>
      </c>
      <c r="L267" s="31">
        <v>682.1</v>
      </c>
      <c r="M267" s="31">
        <v>21.43235</v>
      </c>
      <c r="N267" s="1"/>
      <c r="O267" s="1"/>
    </row>
    <row r="268" spans="1:15" ht="12.75" customHeight="1">
      <c r="A268" s="33">
        <v>258</v>
      </c>
      <c r="B268" s="53" t="s">
        <v>862</v>
      </c>
      <c r="C268" s="31">
        <v>319.10000000000002</v>
      </c>
      <c r="D268" s="36">
        <v>317.7</v>
      </c>
      <c r="E268" s="36">
        <v>314.64999999999998</v>
      </c>
      <c r="F268" s="36">
        <v>310.2</v>
      </c>
      <c r="G268" s="36">
        <v>307.14999999999998</v>
      </c>
      <c r="H268" s="36">
        <v>322.14999999999998</v>
      </c>
      <c r="I268" s="36">
        <v>325.20000000000005</v>
      </c>
      <c r="J268" s="36">
        <v>329.65</v>
      </c>
      <c r="K268" s="31">
        <v>320.75</v>
      </c>
      <c r="L268" s="31">
        <v>313.25</v>
      </c>
      <c r="M268" s="31">
        <v>10.47587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917.35</v>
      </c>
      <c r="D269" s="36">
        <v>913.88333333333333</v>
      </c>
      <c r="E269" s="36">
        <v>901.56666666666661</v>
      </c>
      <c r="F269" s="36">
        <v>885.7833333333333</v>
      </c>
      <c r="G269" s="36">
        <v>873.46666666666658</v>
      </c>
      <c r="H269" s="36">
        <v>929.66666666666663</v>
      </c>
      <c r="I269" s="36">
        <v>941.98333333333346</v>
      </c>
      <c r="J269" s="36">
        <v>957.76666666666665</v>
      </c>
      <c r="K269" s="31">
        <v>926.2</v>
      </c>
      <c r="L269" s="31">
        <v>898.1</v>
      </c>
      <c r="M269" s="31">
        <v>38.225270000000002</v>
      </c>
      <c r="N269" s="1"/>
      <c r="O269" s="1"/>
    </row>
    <row r="270" spans="1:15" ht="12.75" customHeight="1">
      <c r="A270" s="33">
        <v>260</v>
      </c>
      <c r="B270" s="53" t="s">
        <v>863</v>
      </c>
      <c r="C270" s="31">
        <v>924.7</v>
      </c>
      <c r="D270" s="36">
        <v>926.6</v>
      </c>
      <c r="E270" s="36">
        <v>913.2</v>
      </c>
      <c r="F270" s="36">
        <v>901.7</v>
      </c>
      <c r="G270" s="36">
        <v>888.30000000000007</v>
      </c>
      <c r="H270" s="36">
        <v>938.1</v>
      </c>
      <c r="I270" s="36">
        <v>951.49999999999989</v>
      </c>
      <c r="J270" s="36">
        <v>963</v>
      </c>
      <c r="K270" s="31">
        <v>940</v>
      </c>
      <c r="L270" s="31">
        <v>915.1</v>
      </c>
      <c r="M270" s="31">
        <v>0.48222999999999999</v>
      </c>
      <c r="N270" s="1"/>
      <c r="O270" s="1"/>
    </row>
    <row r="271" spans="1:15" ht="12.75" customHeight="1">
      <c r="A271" s="33">
        <v>261</v>
      </c>
      <c r="B271" s="53" t="s">
        <v>864</v>
      </c>
      <c r="C271" s="31">
        <v>110.93</v>
      </c>
      <c r="D271" s="36">
        <v>110.89333333333333</v>
      </c>
      <c r="E271" s="36">
        <v>109.89666666666666</v>
      </c>
      <c r="F271" s="36">
        <v>108.86333333333333</v>
      </c>
      <c r="G271" s="36">
        <v>107.86666666666666</v>
      </c>
      <c r="H271" s="36">
        <v>111.92666666666666</v>
      </c>
      <c r="I271" s="36">
        <v>112.92333333333333</v>
      </c>
      <c r="J271" s="36">
        <v>113.95666666666666</v>
      </c>
      <c r="K271" s="31">
        <v>111.89</v>
      </c>
      <c r="L271" s="31">
        <v>109.86</v>
      </c>
      <c r="M271" s="31">
        <v>33.388190000000002</v>
      </c>
      <c r="N271" s="1"/>
      <c r="O271" s="1"/>
    </row>
    <row r="272" spans="1:15" ht="12.75" customHeight="1">
      <c r="A272" s="33">
        <v>262</v>
      </c>
      <c r="B272" s="53" t="s">
        <v>828</v>
      </c>
      <c r="C272" s="31">
        <v>638.15</v>
      </c>
      <c r="D272" s="36">
        <v>643.71666666666658</v>
      </c>
      <c r="E272" s="36">
        <v>630.48333333333312</v>
      </c>
      <c r="F272" s="36">
        <v>622.81666666666649</v>
      </c>
      <c r="G272" s="36">
        <v>609.58333333333303</v>
      </c>
      <c r="H272" s="36">
        <v>651.38333333333321</v>
      </c>
      <c r="I272" s="36">
        <v>664.61666666666656</v>
      </c>
      <c r="J272" s="36">
        <v>672.2833333333333</v>
      </c>
      <c r="K272" s="31">
        <v>656.95</v>
      </c>
      <c r="L272" s="31">
        <v>636.04999999999995</v>
      </c>
      <c r="M272" s="31">
        <v>8.5643499999999992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681.3</v>
      </c>
      <c r="D273" s="36">
        <v>666.86666666666667</v>
      </c>
      <c r="E273" s="36">
        <v>645.43333333333339</v>
      </c>
      <c r="F273" s="36">
        <v>609.56666666666672</v>
      </c>
      <c r="G273" s="36">
        <v>588.13333333333344</v>
      </c>
      <c r="H273" s="36">
        <v>702.73333333333335</v>
      </c>
      <c r="I273" s="36">
        <v>724.16666666666652</v>
      </c>
      <c r="J273" s="36">
        <v>760.0333333333333</v>
      </c>
      <c r="K273" s="31">
        <v>688.3</v>
      </c>
      <c r="L273" s="31">
        <v>631</v>
      </c>
      <c r="M273" s="31">
        <v>25.228059999999999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918.1</v>
      </c>
      <c r="D274" s="36">
        <v>913.63333333333333</v>
      </c>
      <c r="E274" s="36">
        <v>906.66666666666663</v>
      </c>
      <c r="F274" s="36">
        <v>895.23333333333335</v>
      </c>
      <c r="G274" s="36">
        <v>888.26666666666665</v>
      </c>
      <c r="H274" s="36">
        <v>925.06666666666661</v>
      </c>
      <c r="I274" s="36">
        <v>932.0333333333333</v>
      </c>
      <c r="J274" s="36">
        <v>943.46666666666658</v>
      </c>
      <c r="K274" s="31">
        <v>920.6</v>
      </c>
      <c r="L274" s="31">
        <v>902.2</v>
      </c>
      <c r="M274" s="31">
        <v>23.796579999999999</v>
      </c>
      <c r="N274" s="1"/>
      <c r="O274" s="1"/>
    </row>
    <row r="275" spans="1:15" ht="12.75" customHeight="1">
      <c r="A275" s="33">
        <v>265</v>
      </c>
      <c r="B275" s="53" t="s">
        <v>865</v>
      </c>
      <c r="C275" s="31">
        <v>329.15</v>
      </c>
      <c r="D275" s="36">
        <v>327.46666666666664</v>
      </c>
      <c r="E275" s="36">
        <v>323.98333333333329</v>
      </c>
      <c r="F275" s="36">
        <v>318.81666666666666</v>
      </c>
      <c r="G275" s="36">
        <v>315.33333333333331</v>
      </c>
      <c r="H275" s="36">
        <v>332.63333333333327</v>
      </c>
      <c r="I275" s="36">
        <v>336.11666666666662</v>
      </c>
      <c r="J275" s="36">
        <v>341.28333333333325</v>
      </c>
      <c r="K275" s="31">
        <v>330.95</v>
      </c>
      <c r="L275" s="31">
        <v>322.3</v>
      </c>
      <c r="M275" s="31">
        <v>124.63583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651.35</v>
      </c>
      <c r="D276" s="36">
        <v>637.18333333333328</v>
      </c>
      <c r="E276" s="36">
        <v>618.36666666666656</v>
      </c>
      <c r="F276" s="36">
        <v>585.38333333333333</v>
      </c>
      <c r="G276" s="36">
        <v>566.56666666666661</v>
      </c>
      <c r="H276" s="36">
        <v>670.16666666666652</v>
      </c>
      <c r="I276" s="36">
        <v>688.98333333333335</v>
      </c>
      <c r="J276" s="36">
        <v>721.96666666666647</v>
      </c>
      <c r="K276" s="31">
        <v>656</v>
      </c>
      <c r="L276" s="31">
        <v>604.20000000000005</v>
      </c>
      <c r="M276" s="31">
        <v>211.30766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697.5</v>
      </c>
      <c r="D277" s="36">
        <v>705.0333333333333</v>
      </c>
      <c r="E277" s="36">
        <v>684.06666666666661</v>
      </c>
      <c r="F277" s="36">
        <v>670.63333333333333</v>
      </c>
      <c r="G277" s="36">
        <v>649.66666666666663</v>
      </c>
      <c r="H277" s="36">
        <v>718.46666666666658</v>
      </c>
      <c r="I277" s="36">
        <v>739.43333333333328</v>
      </c>
      <c r="J277" s="36">
        <v>752.86666666666656</v>
      </c>
      <c r="K277" s="31">
        <v>726</v>
      </c>
      <c r="L277" s="31">
        <v>691.6</v>
      </c>
      <c r="M277" s="31">
        <v>25.612760000000002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851.45</v>
      </c>
      <c r="D278" s="36">
        <v>857.73333333333323</v>
      </c>
      <c r="E278" s="36">
        <v>838.71666666666647</v>
      </c>
      <c r="F278" s="36">
        <v>825.98333333333323</v>
      </c>
      <c r="G278" s="36">
        <v>806.96666666666647</v>
      </c>
      <c r="H278" s="36">
        <v>870.46666666666647</v>
      </c>
      <c r="I278" s="36">
        <v>889.48333333333312</v>
      </c>
      <c r="J278" s="36">
        <v>902.21666666666647</v>
      </c>
      <c r="K278" s="31">
        <v>876.75</v>
      </c>
      <c r="L278" s="31">
        <v>845</v>
      </c>
      <c r="M278" s="31">
        <v>5.4203599999999996</v>
      </c>
      <c r="N278" s="1"/>
      <c r="O278" s="1"/>
    </row>
    <row r="279" spans="1:15" ht="12.75" customHeight="1">
      <c r="A279" s="33">
        <v>269</v>
      </c>
      <c r="B279" s="53" t="s">
        <v>866</v>
      </c>
      <c r="C279" s="31">
        <v>568.5</v>
      </c>
      <c r="D279" s="36">
        <v>566.61666666666667</v>
      </c>
      <c r="E279" s="36">
        <v>551.33333333333337</v>
      </c>
      <c r="F279" s="36">
        <v>534.16666666666674</v>
      </c>
      <c r="G279" s="36">
        <v>518.88333333333344</v>
      </c>
      <c r="H279" s="36">
        <v>583.7833333333333</v>
      </c>
      <c r="I279" s="36">
        <v>599.06666666666661</v>
      </c>
      <c r="J279" s="36">
        <v>616.23333333333323</v>
      </c>
      <c r="K279" s="31">
        <v>581.9</v>
      </c>
      <c r="L279" s="31">
        <v>549.45000000000005</v>
      </c>
      <c r="M279" s="31">
        <v>12.35674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1301.0999999999999</v>
      </c>
      <c r="D280" s="36">
        <v>1315.95</v>
      </c>
      <c r="E280" s="36">
        <v>1264.95</v>
      </c>
      <c r="F280" s="36">
        <v>1228.8</v>
      </c>
      <c r="G280" s="36">
        <v>1177.8</v>
      </c>
      <c r="H280" s="36">
        <v>1352.1000000000001</v>
      </c>
      <c r="I280" s="36">
        <v>1403.1000000000001</v>
      </c>
      <c r="J280" s="36">
        <v>1439.2500000000002</v>
      </c>
      <c r="K280" s="31">
        <v>1366.95</v>
      </c>
      <c r="L280" s="31">
        <v>1279.8</v>
      </c>
      <c r="M280" s="31">
        <v>14.617839999999999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561.04999999999995</v>
      </c>
      <c r="D281" s="36">
        <v>553.80000000000007</v>
      </c>
      <c r="E281" s="36">
        <v>543.25000000000011</v>
      </c>
      <c r="F281" s="36">
        <v>525.45000000000005</v>
      </c>
      <c r="G281" s="36">
        <v>514.90000000000009</v>
      </c>
      <c r="H281" s="36">
        <v>571.60000000000014</v>
      </c>
      <c r="I281" s="36">
        <v>582.15000000000009</v>
      </c>
      <c r="J281" s="36">
        <v>599.95000000000016</v>
      </c>
      <c r="K281" s="31">
        <v>564.35</v>
      </c>
      <c r="L281" s="31">
        <v>536</v>
      </c>
      <c r="M281" s="31">
        <v>11.49732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890.35</v>
      </c>
      <c r="D282" s="36">
        <v>894.9666666666667</v>
      </c>
      <c r="E282" s="36">
        <v>879.38333333333344</v>
      </c>
      <c r="F282" s="36">
        <v>868.41666666666674</v>
      </c>
      <c r="G282" s="36">
        <v>852.83333333333348</v>
      </c>
      <c r="H282" s="36">
        <v>905.93333333333339</v>
      </c>
      <c r="I282" s="36">
        <v>921.51666666666665</v>
      </c>
      <c r="J282" s="36">
        <v>932.48333333333335</v>
      </c>
      <c r="K282" s="31">
        <v>910.55</v>
      </c>
      <c r="L282" s="31">
        <v>884</v>
      </c>
      <c r="M282" s="31">
        <v>2.0200200000000001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4304.5</v>
      </c>
      <c r="D283" s="36">
        <v>4263.05</v>
      </c>
      <c r="E283" s="36">
        <v>4201.1000000000004</v>
      </c>
      <c r="F283" s="36">
        <v>4097.7</v>
      </c>
      <c r="G283" s="36">
        <v>4035.75</v>
      </c>
      <c r="H283" s="36">
        <v>4366.4500000000007</v>
      </c>
      <c r="I283" s="36">
        <v>4428.3999999999996</v>
      </c>
      <c r="J283" s="36">
        <v>4531.8000000000011</v>
      </c>
      <c r="K283" s="31">
        <v>4325</v>
      </c>
      <c r="L283" s="31">
        <v>4159.6499999999996</v>
      </c>
      <c r="M283" s="31">
        <v>1.1902299999999999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361.45</v>
      </c>
      <c r="D284" s="36">
        <v>361.15000000000003</v>
      </c>
      <c r="E284" s="36">
        <v>354.30000000000007</v>
      </c>
      <c r="F284" s="36">
        <v>347.15000000000003</v>
      </c>
      <c r="G284" s="36">
        <v>340.30000000000007</v>
      </c>
      <c r="H284" s="36">
        <v>368.30000000000007</v>
      </c>
      <c r="I284" s="36">
        <v>375.15000000000009</v>
      </c>
      <c r="J284" s="36">
        <v>382.30000000000007</v>
      </c>
      <c r="K284" s="31">
        <v>368</v>
      </c>
      <c r="L284" s="31">
        <v>354</v>
      </c>
      <c r="M284" s="31">
        <v>16.032029999999999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1803.45</v>
      </c>
      <c r="D285" s="36">
        <v>1782.45</v>
      </c>
      <c r="E285" s="36">
        <v>1737</v>
      </c>
      <c r="F285" s="36">
        <v>1670.55</v>
      </c>
      <c r="G285" s="36">
        <v>1625.1</v>
      </c>
      <c r="H285" s="36">
        <v>1848.9</v>
      </c>
      <c r="I285" s="36">
        <v>1894.3500000000004</v>
      </c>
      <c r="J285" s="36">
        <v>1960.8000000000002</v>
      </c>
      <c r="K285" s="31">
        <v>1827.9</v>
      </c>
      <c r="L285" s="31">
        <v>1716</v>
      </c>
      <c r="M285" s="31">
        <v>11.575469999999999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283.35000000000002</v>
      </c>
      <c r="D286" s="36">
        <v>284.01666666666671</v>
      </c>
      <c r="E286" s="36">
        <v>279.43333333333339</v>
      </c>
      <c r="F286" s="36">
        <v>275.51666666666671</v>
      </c>
      <c r="G286" s="36">
        <v>270.93333333333339</v>
      </c>
      <c r="H286" s="36">
        <v>287.93333333333339</v>
      </c>
      <c r="I286" s="36">
        <v>292.51666666666677</v>
      </c>
      <c r="J286" s="36">
        <v>296.43333333333339</v>
      </c>
      <c r="K286" s="31">
        <v>288.60000000000002</v>
      </c>
      <c r="L286" s="31">
        <v>280.10000000000002</v>
      </c>
      <c r="M286" s="31">
        <v>5.6149399999999998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919.8</v>
      </c>
      <c r="D287" s="36">
        <v>922.93333333333339</v>
      </c>
      <c r="E287" s="36">
        <v>906.86666666666679</v>
      </c>
      <c r="F287" s="36">
        <v>893.93333333333339</v>
      </c>
      <c r="G287" s="36">
        <v>877.86666666666679</v>
      </c>
      <c r="H287" s="36">
        <v>935.86666666666679</v>
      </c>
      <c r="I287" s="36">
        <v>951.93333333333339</v>
      </c>
      <c r="J287" s="36">
        <v>964.86666666666679</v>
      </c>
      <c r="K287" s="31">
        <v>939</v>
      </c>
      <c r="L287" s="31">
        <v>910</v>
      </c>
      <c r="M287" s="31">
        <v>0.85380999999999996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1414.5</v>
      </c>
      <c r="D288" s="36">
        <v>1427.3666666666668</v>
      </c>
      <c r="E288" s="36">
        <v>1392.4333333333336</v>
      </c>
      <c r="F288" s="36">
        <v>1370.3666666666668</v>
      </c>
      <c r="G288" s="36">
        <v>1335.4333333333336</v>
      </c>
      <c r="H288" s="36">
        <v>1449.4333333333336</v>
      </c>
      <c r="I288" s="36">
        <v>1484.366666666667</v>
      </c>
      <c r="J288" s="36">
        <v>1506.4333333333336</v>
      </c>
      <c r="K288" s="31">
        <v>1462.3</v>
      </c>
      <c r="L288" s="31">
        <v>1405.3</v>
      </c>
      <c r="M288" s="31">
        <v>1.2000200000000001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1238.0999999999999</v>
      </c>
      <c r="D289" s="36">
        <v>1231.45</v>
      </c>
      <c r="E289" s="36">
        <v>1218.6500000000001</v>
      </c>
      <c r="F289" s="36">
        <v>1199.2</v>
      </c>
      <c r="G289" s="36">
        <v>1186.4000000000001</v>
      </c>
      <c r="H289" s="36">
        <v>1250.9000000000001</v>
      </c>
      <c r="I289" s="36">
        <v>1263.6999999999998</v>
      </c>
      <c r="J289" s="36">
        <v>1283.1500000000001</v>
      </c>
      <c r="K289" s="31">
        <v>1244.25</v>
      </c>
      <c r="L289" s="31">
        <v>1212</v>
      </c>
      <c r="M289" s="31">
        <v>0.96653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551.85</v>
      </c>
      <c r="D290" s="36">
        <v>545.45000000000005</v>
      </c>
      <c r="E290" s="36">
        <v>535.10000000000014</v>
      </c>
      <c r="F290" s="36">
        <v>518.35000000000014</v>
      </c>
      <c r="G290" s="36">
        <v>508.00000000000023</v>
      </c>
      <c r="H290" s="36">
        <v>562.20000000000005</v>
      </c>
      <c r="I290" s="36">
        <v>572.54999999999995</v>
      </c>
      <c r="J290" s="36">
        <v>589.29999999999995</v>
      </c>
      <c r="K290" s="31">
        <v>555.79999999999995</v>
      </c>
      <c r="L290" s="31">
        <v>528.70000000000005</v>
      </c>
      <c r="M290" s="31">
        <v>13.01803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295.55</v>
      </c>
      <c r="D291" s="36">
        <v>293.88333333333333</v>
      </c>
      <c r="E291" s="36">
        <v>291.26666666666665</v>
      </c>
      <c r="F291" s="36">
        <v>286.98333333333335</v>
      </c>
      <c r="G291" s="36">
        <v>284.36666666666667</v>
      </c>
      <c r="H291" s="36">
        <v>298.16666666666663</v>
      </c>
      <c r="I291" s="36">
        <v>300.7833333333333</v>
      </c>
      <c r="J291" s="36">
        <v>305.06666666666661</v>
      </c>
      <c r="K291" s="31">
        <v>296.5</v>
      </c>
      <c r="L291" s="31">
        <v>289.60000000000002</v>
      </c>
      <c r="M291" s="31">
        <v>9.5440500000000004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213.36</v>
      </c>
      <c r="D292" s="36">
        <v>212.8066666666667</v>
      </c>
      <c r="E292" s="36">
        <v>211.01333333333341</v>
      </c>
      <c r="F292" s="36">
        <v>208.66666666666671</v>
      </c>
      <c r="G292" s="36">
        <v>206.87333333333342</v>
      </c>
      <c r="H292" s="36">
        <v>215.15333333333339</v>
      </c>
      <c r="I292" s="36">
        <v>216.94666666666669</v>
      </c>
      <c r="J292" s="36">
        <v>219.29333333333338</v>
      </c>
      <c r="K292" s="31">
        <v>214.6</v>
      </c>
      <c r="L292" s="31">
        <v>210.46</v>
      </c>
      <c r="M292" s="31">
        <v>8.7220800000000001</v>
      </c>
      <c r="N292" s="1"/>
      <c r="O292" s="1"/>
    </row>
    <row r="293" spans="1:15" ht="12.75" customHeight="1">
      <c r="A293" s="33">
        <v>283</v>
      </c>
      <c r="B293" s="53" t="s">
        <v>829</v>
      </c>
      <c r="C293" s="31">
        <v>4298.95</v>
      </c>
      <c r="D293" s="36">
        <v>4274.75</v>
      </c>
      <c r="E293" s="36">
        <v>4224.95</v>
      </c>
      <c r="F293" s="36">
        <v>4150.95</v>
      </c>
      <c r="G293" s="36">
        <v>4101.1499999999996</v>
      </c>
      <c r="H293" s="36">
        <v>4348.75</v>
      </c>
      <c r="I293" s="36">
        <v>4398.5499999999993</v>
      </c>
      <c r="J293" s="36">
        <v>4472.55</v>
      </c>
      <c r="K293" s="31">
        <v>4324.55</v>
      </c>
      <c r="L293" s="31">
        <v>4200.75</v>
      </c>
      <c r="M293" s="31">
        <v>0.63639000000000001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827.65</v>
      </c>
      <c r="D294" s="36">
        <v>833.41666666666663</v>
      </c>
      <c r="E294" s="36">
        <v>819.63333333333321</v>
      </c>
      <c r="F294" s="36">
        <v>811.61666666666656</v>
      </c>
      <c r="G294" s="36">
        <v>797.83333333333314</v>
      </c>
      <c r="H294" s="36">
        <v>841.43333333333328</v>
      </c>
      <c r="I294" s="36">
        <v>855.21666666666681</v>
      </c>
      <c r="J294" s="36">
        <v>863.23333333333335</v>
      </c>
      <c r="K294" s="31">
        <v>847.2</v>
      </c>
      <c r="L294" s="31">
        <v>825.4</v>
      </c>
      <c r="M294" s="31">
        <v>1.8672299999999999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1021.05</v>
      </c>
      <c r="D295" s="36">
        <v>1025.1666666666667</v>
      </c>
      <c r="E295" s="36">
        <v>991.88333333333344</v>
      </c>
      <c r="F295" s="36">
        <v>962.7166666666667</v>
      </c>
      <c r="G295" s="36">
        <v>929.43333333333339</v>
      </c>
      <c r="H295" s="36">
        <v>1054.3333333333335</v>
      </c>
      <c r="I295" s="36">
        <v>1087.6166666666668</v>
      </c>
      <c r="J295" s="36">
        <v>1116.7833333333335</v>
      </c>
      <c r="K295" s="31">
        <v>1058.45</v>
      </c>
      <c r="L295" s="31">
        <v>996</v>
      </c>
      <c r="M295" s="31">
        <v>32.415520000000001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1772.55</v>
      </c>
      <c r="D296" s="36">
        <v>1771.6166666666668</v>
      </c>
      <c r="E296" s="36">
        <v>1752.1833333333336</v>
      </c>
      <c r="F296" s="36">
        <v>1731.8166666666668</v>
      </c>
      <c r="G296" s="36">
        <v>1712.3833333333337</v>
      </c>
      <c r="H296" s="36">
        <v>1791.9833333333336</v>
      </c>
      <c r="I296" s="36">
        <v>1811.416666666667</v>
      </c>
      <c r="J296" s="36">
        <v>1831.7833333333335</v>
      </c>
      <c r="K296" s="31">
        <v>1791.05</v>
      </c>
      <c r="L296" s="31">
        <v>1751.25</v>
      </c>
      <c r="M296" s="31">
        <v>45.444429999999997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2245.6</v>
      </c>
      <c r="D297" s="36">
        <v>2233.5500000000002</v>
      </c>
      <c r="E297" s="36">
        <v>2217.1000000000004</v>
      </c>
      <c r="F297" s="36">
        <v>2188.6000000000004</v>
      </c>
      <c r="G297" s="36">
        <v>2172.1500000000005</v>
      </c>
      <c r="H297" s="36">
        <v>2262.0500000000002</v>
      </c>
      <c r="I297" s="36">
        <v>2278.5</v>
      </c>
      <c r="J297" s="36">
        <v>2307</v>
      </c>
      <c r="K297" s="31">
        <v>2250</v>
      </c>
      <c r="L297" s="31">
        <v>2205.0500000000002</v>
      </c>
      <c r="M297" s="31">
        <v>1.5281800000000001</v>
      </c>
      <c r="N297" s="1"/>
      <c r="O297" s="1"/>
    </row>
    <row r="298" spans="1:15" ht="12.75" customHeight="1">
      <c r="A298" s="33">
        <v>288</v>
      </c>
      <c r="B298" s="53" t="s">
        <v>840</v>
      </c>
      <c r="C298" s="31">
        <v>168.02</v>
      </c>
      <c r="D298" s="36">
        <v>166.92666666666665</v>
      </c>
      <c r="E298" s="36">
        <v>165.1033333333333</v>
      </c>
      <c r="F298" s="36">
        <v>162.18666666666664</v>
      </c>
      <c r="G298" s="36">
        <v>160.36333333333329</v>
      </c>
      <c r="H298" s="36">
        <v>169.84333333333331</v>
      </c>
      <c r="I298" s="36">
        <v>171.66666666666663</v>
      </c>
      <c r="J298" s="36">
        <v>174.58333333333331</v>
      </c>
      <c r="K298" s="31">
        <v>168.75</v>
      </c>
      <c r="L298" s="31">
        <v>164.01</v>
      </c>
      <c r="M298" s="31">
        <v>39.990220000000001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4849.1000000000004</v>
      </c>
      <c r="D299" s="36">
        <v>4852.2333333333336</v>
      </c>
      <c r="E299" s="36">
        <v>4810.8666666666668</v>
      </c>
      <c r="F299" s="36">
        <v>4772.6333333333332</v>
      </c>
      <c r="G299" s="36">
        <v>4731.2666666666664</v>
      </c>
      <c r="H299" s="36">
        <v>4890.4666666666672</v>
      </c>
      <c r="I299" s="36">
        <v>4931.8333333333339</v>
      </c>
      <c r="J299" s="36">
        <v>4970.0666666666675</v>
      </c>
      <c r="K299" s="31">
        <v>4893.6000000000004</v>
      </c>
      <c r="L299" s="31">
        <v>4814</v>
      </c>
      <c r="M299" s="31">
        <v>0.60658000000000001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646.65</v>
      </c>
      <c r="D300" s="36">
        <v>640.7166666666667</v>
      </c>
      <c r="E300" s="36">
        <v>632.28333333333342</v>
      </c>
      <c r="F300" s="36">
        <v>617.91666666666674</v>
      </c>
      <c r="G300" s="36">
        <v>609.48333333333346</v>
      </c>
      <c r="H300" s="36">
        <v>655.08333333333337</v>
      </c>
      <c r="I300" s="36">
        <v>663.51666666666677</v>
      </c>
      <c r="J300" s="36">
        <v>677.88333333333333</v>
      </c>
      <c r="K300" s="31">
        <v>649.15</v>
      </c>
      <c r="L300" s="31">
        <v>626.35</v>
      </c>
      <c r="M300" s="31">
        <v>31.700340000000001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5400.45</v>
      </c>
      <c r="D301" s="36">
        <v>5385.2666666666673</v>
      </c>
      <c r="E301" s="36">
        <v>5335.0333333333347</v>
      </c>
      <c r="F301" s="36">
        <v>5269.6166666666677</v>
      </c>
      <c r="G301" s="36">
        <v>5219.383333333335</v>
      </c>
      <c r="H301" s="36">
        <v>5450.6833333333343</v>
      </c>
      <c r="I301" s="36">
        <v>5500.9166666666661</v>
      </c>
      <c r="J301" s="36">
        <v>5566.3333333333339</v>
      </c>
      <c r="K301" s="31">
        <v>5435.5</v>
      </c>
      <c r="L301" s="31">
        <v>5319.85</v>
      </c>
      <c r="M301" s="31">
        <v>2.04264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3571.95</v>
      </c>
      <c r="D302" s="36">
        <v>3581.9833333333336</v>
      </c>
      <c r="E302" s="36">
        <v>3552.9666666666672</v>
      </c>
      <c r="F302" s="36">
        <v>3533.9833333333336</v>
      </c>
      <c r="G302" s="36">
        <v>3504.9666666666672</v>
      </c>
      <c r="H302" s="36">
        <v>3600.9666666666672</v>
      </c>
      <c r="I302" s="36">
        <v>3629.9833333333336</v>
      </c>
      <c r="J302" s="36">
        <v>3648.9666666666672</v>
      </c>
      <c r="K302" s="31">
        <v>3611</v>
      </c>
      <c r="L302" s="31">
        <v>3563</v>
      </c>
      <c r="M302" s="31">
        <v>19.65035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492.55</v>
      </c>
      <c r="D303" s="36">
        <v>492.08333333333331</v>
      </c>
      <c r="E303" s="36">
        <v>487.16666666666663</v>
      </c>
      <c r="F303" s="36">
        <v>481.7833333333333</v>
      </c>
      <c r="G303" s="36">
        <v>476.86666666666662</v>
      </c>
      <c r="H303" s="36">
        <v>497.46666666666664</v>
      </c>
      <c r="I303" s="36">
        <v>502.38333333333327</v>
      </c>
      <c r="J303" s="36">
        <v>507.76666666666665</v>
      </c>
      <c r="K303" s="31">
        <v>497</v>
      </c>
      <c r="L303" s="31">
        <v>486.7</v>
      </c>
      <c r="M303" s="31">
        <v>1.8894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426.2</v>
      </c>
      <c r="D304" s="36">
        <v>425.71666666666664</v>
      </c>
      <c r="E304" s="36">
        <v>423.0333333333333</v>
      </c>
      <c r="F304" s="36">
        <v>419.86666666666667</v>
      </c>
      <c r="G304" s="36">
        <v>417.18333333333334</v>
      </c>
      <c r="H304" s="36">
        <v>428.88333333333327</v>
      </c>
      <c r="I304" s="36">
        <v>431.56666666666655</v>
      </c>
      <c r="J304" s="36">
        <v>434.73333333333323</v>
      </c>
      <c r="K304" s="31">
        <v>428.4</v>
      </c>
      <c r="L304" s="31">
        <v>422.55</v>
      </c>
      <c r="M304" s="31">
        <v>14.140560000000001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279.25</v>
      </c>
      <c r="D305" s="36">
        <v>276.2833333333333</v>
      </c>
      <c r="E305" s="36">
        <v>264.66666666666663</v>
      </c>
      <c r="F305" s="36">
        <v>250.08333333333331</v>
      </c>
      <c r="G305" s="36">
        <v>238.46666666666664</v>
      </c>
      <c r="H305" s="36">
        <v>290.86666666666662</v>
      </c>
      <c r="I305" s="36">
        <v>302.48333333333329</v>
      </c>
      <c r="J305" s="36">
        <v>317.06666666666661</v>
      </c>
      <c r="K305" s="31">
        <v>287.89999999999998</v>
      </c>
      <c r="L305" s="31">
        <v>261.7</v>
      </c>
      <c r="M305" s="31">
        <v>104.79617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121.32</v>
      </c>
      <c r="D306" s="36">
        <v>119.52</v>
      </c>
      <c r="E306" s="36">
        <v>117.05</v>
      </c>
      <c r="F306" s="36">
        <v>112.78</v>
      </c>
      <c r="G306" s="36">
        <v>110.31</v>
      </c>
      <c r="H306" s="36">
        <v>123.78999999999999</v>
      </c>
      <c r="I306" s="36">
        <v>126.25999999999999</v>
      </c>
      <c r="J306" s="36">
        <v>130.52999999999997</v>
      </c>
      <c r="K306" s="31">
        <v>121.99</v>
      </c>
      <c r="L306" s="31">
        <v>115.25</v>
      </c>
      <c r="M306" s="31">
        <v>140.34183999999999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1074.3499999999999</v>
      </c>
      <c r="D307" s="36">
        <v>1091.9166666666665</v>
      </c>
      <c r="E307" s="36">
        <v>1053.5333333333331</v>
      </c>
      <c r="F307" s="36">
        <v>1032.7166666666665</v>
      </c>
      <c r="G307" s="36">
        <v>994.33333333333303</v>
      </c>
      <c r="H307" s="36">
        <v>1112.7333333333331</v>
      </c>
      <c r="I307" s="36">
        <v>1151.1166666666663</v>
      </c>
      <c r="J307" s="36">
        <v>1171.9333333333332</v>
      </c>
      <c r="K307" s="31">
        <v>1130.3</v>
      </c>
      <c r="L307" s="31">
        <v>1071.0999999999999</v>
      </c>
      <c r="M307" s="31">
        <v>59.399430000000002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7630.95</v>
      </c>
      <c r="D308" s="36">
        <v>7576.666666666667</v>
      </c>
      <c r="E308" s="36">
        <v>7455.3333333333339</v>
      </c>
      <c r="F308" s="36">
        <v>7279.7166666666672</v>
      </c>
      <c r="G308" s="36">
        <v>7158.3833333333341</v>
      </c>
      <c r="H308" s="36">
        <v>7752.2833333333338</v>
      </c>
      <c r="I308" s="36">
        <v>7873.6166666666677</v>
      </c>
      <c r="J308" s="36">
        <v>8049.2333333333336</v>
      </c>
      <c r="K308" s="31">
        <v>7698</v>
      </c>
      <c r="L308" s="31">
        <v>7401.05</v>
      </c>
      <c r="M308" s="31">
        <v>0.84480999999999995</v>
      </c>
      <c r="N308" s="1"/>
      <c r="O308" s="1"/>
    </row>
    <row r="309" spans="1:15" ht="12.75" customHeight="1">
      <c r="A309" s="33">
        <v>299</v>
      </c>
      <c r="B309" s="53" t="s">
        <v>867</v>
      </c>
      <c r="C309" s="31">
        <v>759.45</v>
      </c>
      <c r="D309" s="36">
        <v>760.30000000000007</v>
      </c>
      <c r="E309" s="36">
        <v>746.90000000000009</v>
      </c>
      <c r="F309" s="36">
        <v>734.35</v>
      </c>
      <c r="G309" s="36">
        <v>720.95</v>
      </c>
      <c r="H309" s="36">
        <v>772.85000000000014</v>
      </c>
      <c r="I309" s="36">
        <v>786.25</v>
      </c>
      <c r="J309" s="36">
        <v>798.80000000000018</v>
      </c>
      <c r="K309" s="31">
        <v>773.7</v>
      </c>
      <c r="L309" s="31">
        <v>747.75</v>
      </c>
      <c r="M309" s="31">
        <v>2.8428200000000001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2097.6</v>
      </c>
      <c r="D310" s="36">
        <v>2104.8666666666663</v>
      </c>
      <c r="E310" s="36">
        <v>2080.7833333333328</v>
      </c>
      <c r="F310" s="36">
        <v>2063.9666666666667</v>
      </c>
      <c r="G310" s="36">
        <v>2039.8833333333332</v>
      </c>
      <c r="H310" s="36">
        <v>2121.6833333333325</v>
      </c>
      <c r="I310" s="36">
        <v>2145.7666666666655</v>
      </c>
      <c r="J310" s="36">
        <v>2162.5833333333321</v>
      </c>
      <c r="K310" s="31">
        <v>2128.9499999999998</v>
      </c>
      <c r="L310" s="31">
        <v>2088.0500000000002</v>
      </c>
      <c r="M310" s="31">
        <v>23.022749999999998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101.83</v>
      </c>
      <c r="D311" s="36">
        <v>100.25999999999999</v>
      </c>
      <c r="E311" s="36">
        <v>97.169999999999987</v>
      </c>
      <c r="F311" s="36">
        <v>92.509999999999991</v>
      </c>
      <c r="G311" s="36">
        <v>89.419999999999987</v>
      </c>
      <c r="H311" s="36">
        <v>104.91999999999999</v>
      </c>
      <c r="I311" s="36">
        <v>108.00999999999999</v>
      </c>
      <c r="J311" s="36">
        <v>112.66999999999999</v>
      </c>
      <c r="K311" s="31">
        <v>103.35</v>
      </c>
      <c r="L311" s="31">
        <v>95.6</v>
      </c>
      <c r="M311" s="31">
        <v>151.17268999999999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137285.5</v>
      </c>
      <c r="D312" s="36">
        <v>136761.83333333334</v>
      </c>
      <c r="E312" s="36">
        <v>135023.66666666669</v>
      </c>
      <c r="F312" s="36">
        <v>132761.83333333334</v>
      </c>
      <c r="G312" s="36">
        <v>131023.66666666669</v>
      </c>
      <c r="H312" s="36">
        <v>139023.66666666669</v>
      </c>
      <c r="I312" s="36">
        <v>140761.83333333337</v>
      </c>
      <c r="J312" s="36">
        <v>143023.66666666669</v>
      </c>
      <c r="K312" s="31">
        <v>138500</v>
      </c>
      <c r="L312" s="31">
        <v>134500</v>
      </c>
      <c r="M312" s="31">
        <v>0.15137999999999999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1793.65</v>
      </c>
      <c r="D313" s="36">
        <v>1798.8166666666666</v>
      </c>
      <c r="E313" s="36">
        <v>1777.8333333333333</v>
      </c>
      <c r="F313" s="36">
        <v>1762.0166666666667</v>
      </c>
      <c r="G313" s="36">
        <v>1741.0333333333333</v>
      </c>
      <c r="H313" s="36">
        <v>1814.6333333333332</v>
      </c>
      <c r="I313" s="36">
        <v>1835.6166666666668</v>
      </c>
      <c r="J313" s="36">
        <v>1851.4333333333332</v>
      </c>
      <c r="K313" s="31">
        <v>1819.8</v>
      </c>
      <c r="L313" s="31">
        <v>1783</v>
      </c>
      <c r="M313" s="31">
        <v>0.76263000000000003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1298</v>
      </c>
      <c r="D314" s="36">
        <v>1283.6666666666667</v>
      </c>
      <c r="E314" s="36">
        <v>1249.3333333333335</v>
      </c>
      <c r="F314" s="36">
        <v>1200.6666666666667</v>
      </c>
      <c r="G314" s="36">
        <v>1166.3333333333335</v>
      </c>
      <c r="H314" s="36">
        <v>1332.3333333333335</v>
      </c>
      <c r="I314" s="36">
        <v>1366.666666666667</v>
      </c>
      <c r="J314" s="36">
        <v>1415.3333333333335</v>
      </c>
      <c r="K314" s="31">
        <v>1318</v>
      </c>
      <c r="L314" s="31">
        <v>1235</v>
      </c>
      <c r="M314" s="31">
        <v>27.314450000000001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1826.8</v>
      </c>
      <c r="D315" s="36">
        <v>1817.2166666666665</v>
      </c>
      <c r="E315" s="36">
        <v>1795.833333333333</v>
      </c>
      <c r="F315" s="36">
        <v>1764.8666666666666</v>
      </c>
      <c r="G315" s="36">
        <v>1743.4833333333331</v>
      </c>
      <c r="H315" s="36">
        <v>1848.1833333333329</v>
      </c>
      <c r="I315" s="36">
        <v>1869.5666666666666</v>
      </c>
      <c r="J315" s="36">
        <v>1900.5333333333328</v>
      </c>
      <c r="K315" s="31">
        <v>1838.6</v>
      </c>
      <c r="L315" s="31">
        <v>1786.25</v>
      </c>
      <c r="M315" s="31">
        <v>2.0019399999999998</v>
      </c>
      <c r="N315" s="1"/>
      <c r="O315" s="1"/>
    </row>
    <row r="316" spans="1:15" ht="12.75" customHeight="1">
      <c r="A316" s="33">
        <v>306</v>
      </c>
      <c r="B316" s="53" t="s">
        <v>868</v>
      </c>
      <c r="C316" s="31">
        <v>594.1</v>
      </c>
      <c r="D316" s="36">
        <v>590.38333333333333</v>
      </c>
      <c r="E316" s="36">
        <v>580.26666666666665</v>
      </c>
      <c r="F316" s="36">
        <v>566.43333333333328</v>
      </c>
      <c r="G316" s="36">
        <v>556.31666666666661</v>
      </c>
      <c r="H316" s="36">
        <v>604.2166666666667</v>
      </c>
      <c r="I316" s="36">
        <v>614.33333333333326</v>
      </c>
      <c r="J316" s="36">
        <v>628.16666666666674</v>
      </c>
      <c r="K316" s="31">
        <v>600.5</v>
      </c>
      <c r="L316" s="31">
        <v>576.54999999999995</v>
      </c>
      <c r="M316" s="31">
        <v>3.9333300000000002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298.75</v>
      </c>
      <c r="D317" s="36">
        <v>299.96666666666664</v>
      </c>
      <c r="E317" s="36">
        <v>295.68333333333328</v>
      </c>
      <c r="F317" s="36">
        <v>292.61666666666662</v>
      </c>
      <c r="G317" s="36">
        <v>288.33333333333326</v>
      </c>
      <c r="H317" s="36">
        <v>303.0333333333333</v>
      </c>
      <c r="I317" s="36">
        <v>307.31666666666672</v>
      </c>
      <c r="J317" s="36">
        <v>310.38333333333333</v>
      </c>
      <c r="K317" s="31">
        <v>304.25</v>
      </c>
      <c r="L317" s="31">
        <v>296.89999999999998</v>
      </c>
      <c r="M317" s="31">
        <v>30.464400000000001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2717.65</v>
      </c>
      <c r="D318" s="36">
        <v>2727.7833333333333</v>
      </c>
      <c r="E318" s="36">
        <v>2698.5666666666666</v>
      </c>
      <c r="F318" s="36">
        <v>2679.4833333333331</v>
      </c>
      <c r="G318" s="36">
        <v>2650.2666666666664</v>
      </c>
      <c r="H318" s="36">
        <v>2746.8666666666668</v>
      </c>
      <c r="I318" s="36">
        <v>2776.083333333333</v>
      </c>
      <c r="J318" s="36">
        <v>2795.166666666667</v>
      </c>
      <c r="K318" s="31">
        <v>2757</v>
      </c>
      <c r="L318" s="31">
        <v>2708.7</v>
      </c>
      <c r="M318" s="31">
        <v>23.214739999999999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436</v>
      </c>
      <c r="D319" s="36">
        <v>434.73333333333329</v>
      </c>
      <c r="E319" s="36">
        <v>429.41666666666657</v>
      </c>
      <c r="F319" s="36">
        <v>422.83333333333326</v>
      </c>
      <c r="G319" s="36">
        <v>417.51666666666654</v>
      </c>
      <c r="H319" s="36">
        <v>441.31666666666661</v>
      </c>
      <c r="I319" s="36">
        <v>446.63333333333333</v>
      </c>
      <c r="J319" s="36">
        <v>453.21666666666664</v>
      </c>
      <c r="K319" s="31">
        <v>440.05</v>
      </c>
      <c r="L319" s="31">
        <v>428.15</v>
      </c>
      <c r="M319" s="31">
        <v>1.2242999999999999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578.4</v>
      </c>
      <c r="D320" s="36">
        <v>569.91666666666663</v>
      </c>
      <c r="E320" s="36">
        <v>555.48333333333323</v>
      </c>
      <c r="F320" s="36">
        <v>532.56666666666661</v>
      </c>
      <c r="G320" s="36">
        <v>518.13333333333321</v>
      </c>
      <c r="H320" s="36">
        <v>592.83333333333326</v>
      </c>
      <c r="I320" s="36">
        <v>607.26666666666665</v>
      </c>
      <c r="J320" s="36">
        <v>630.18333333333328</v>
      </c>
      <c r="K320" s="31">
        <v>584.35</v>
      </c>
      <c r="L320" s="31">
        <v>547</v>
      </c>
      <c r="M320" s="31">
        <v>4.98935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209.92</v>
      </c>
      <c r="D321" s="36">
        <v>207.42333333333332</v>
      </c>
      <c r="E321" s="36">
        <v>204.33666666666664</v>
      </c>
      <c r="F321" s="36">
        <v>198.75333333333333</v>
      </c>
      <c r="G321" s="36">
        <v>195.66666666666666</v>
      </c>
      <c r="H321" s="36">
        <v>213.00666666666663</v>
      </c>
      <c r="I321" s="36">
        <v>216.09333333333328</v>
      </c>
      <c r="J321" s="36">
        <v>221.67666666666662</v>
      </c>
      <c r="K321" s="31">
        <v>210.51</v>
      </c>
      <c r="L321" s="31">
        <v>201.84</v>
      </c>
      <c r="M321" s="31">
        <v>108.42055000000001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207.14</v>
      </c>
      <c r="D322" s="36">
        <v>205.52999999999997</v>
      </c>
      <c r="E322" s="36">
        <v>200.10999999999996</v>
      </c>
      <c r="F322" s="36">
        <v>193.07999999999998</v>
      </c>
      <c r="G322" s="36">
        <v>187.65999999999997</v>
      </c>
      <c r="H322" s="36">
        <v>212.55999999999995</v>
      </c>
      <c r="I322" s="36">
        <v>217.97999999999996</v>
      </c>
      <c r="J322" s="36">
        <v>225.00999999999993</v>
      </c>
      <c r="K322" s="31">
        <v>210.95</v>
      </c>
      <c r="L322" s="31">
        <v>198.5</v>
      </c>
      <c r="M322" s="31">
        <v>42.69388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2152.0500000000002</v>
      </c>
      <c r="D323" s="36">
        <v>2135.8166666666671</v>
      </c>
      <c r="E323" s="36">
        <v>2112.6333333333341</v>
      </c>
      <c r="F323" s="36">
        <v>2073.2166666666672</v>
      </c>
      <c r="G323" s="36">
        <v>2050.0333333333342</v>
      </c>
      <c r="H323" s="36">
        <v>2175.233333333334</v>
      </c>
      <c r="I323" s="36">
        <v>2198.4166666666674</v>
      </c>
      <c r="J323" s="36">
        <v>2237.8333333333339</v>
      </c>
      <c r="K323" s="31">
        <v>2159</v>
      </c>
      <c r="L323" s="31">
        <v>2096.4</v>
      </c>
      <c r="M323" s="31">
        <v>9.4891799999999993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644.65</v>
      </c>
      <c r="D324" s="36">
        <v>644.45000000000005</v>
      </c>
      <c r="E324" s="36">
        <v>637.90000000000009</v>
      </c>
      <c r="F324" s="36">
        <v>631.15000000000009</v>
      </c>
      <c r="G324" s="36">
        <v>624.60000000000014</v>
      </c>
      <c r="H324" s="36">
        <v>651.20000000000005</v>
      </c>
      <c r="I324" s="36">
        <v>657.75</v>
      </c>
      <c r="J324" s="36">
        <v>664.5</v>
      </c>
      <c r="K324" s="31">
        <v>651</v>
      </c>
      <c r="L324" s="31">
        <v>637.70000000000005</v>
      </c>
      <c r="M324" s="31">
        <v>13.180870000000001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12273.25</v>
      </c>
      <c r="D325" s="36">
        <v>12247.75</v>
      </c>
      <c r="E325" s="36">
        <v>12125.5</v>
      </c>
      <c r="F325" s="36">
        <v>11977.75</v>
      </c>
      <c r="G325" s="36">
        <v>11855.5</v>
      </c>
      <c r="H325" s="36">
        <v>12395.5</v>
      </c>
      <c r="I325" s="36">
        <v>12517.75</v>
      </c>
      <c r="J325" s="36">
        <v>12665.5</v>
      </c>
      <c r="K325" s="31">
        <v>12370</v>
      </c>
      <c r="L325" s="31">
        <v>12100</v>
      </c>
      <c r="M325" s="31">
        <v>2.9121199999999998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2825</v>
      </c>
      <c r="D326" s="36">
        <v>2790.3333333333335</v>
      </c>
      <c r="E326" s="36">
        <v>2693.7166666666672</v>
      </c>
      <c r="F326" s="36">
        <v>2562.4333333333338</v>
      </c>
      <c r="G326" s="36">
        <v>2465.8166666666675</v>
      </c>
      <c r="H326" s="36">
        <v>2921.6166666666668</v>
      </c>
      <c r="I326" s="36">
        <v>3018.2333333333327</v>
      </c>
      <c r="J326" s="36">
        <v>3149.5166666666664</v>
      </c>
      <c r="K326" s="31">
        <v>2886.95</v>
      </c>
      <c r="L326" s="31">
        <v>2659.05</v>
      </c>
      <c r="M326" s="31">
        <v>1.35917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1076.8499999999999</v>
      </c>
      <c r="D327" s="36">
        <v>1084.2166666666665</v>
      </c>
      <c r="E327" s="36">
        <v>1062.633333333333</v>
      </c>
      <c r="F327" s="36">
        <v>1048.4166666666665</v>
      </c>
      <c r="G327" s="36">
        <v>1026.833333333333</v>
      </c>
      <c r="H327" s="36">
        <v>1098.4333333333329</v>
      </c>
      <c r="I327" s="36">
        <v>1120.0166666666664</v>
      </c>
      <c r="J327" s="36">
        <v>1134.2333333333329</v>
      </c>
      <c r="K327" s="31">
        <v>1105.8</v>
      </c>
      <c r="L327" s="31">
        <v>1070</v>
      </c>
      <c r="M327" s="31">
        <v>5.2485299999999997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870.65</v>
      </c>
      <c r="D328" s="36">
        <v>871.51666666666677</v>
      </c>
      <c r="E328" s="36">
        <v>860.33333333333348</v>
      </c>
      <c r="F328" s="36">
        <v>850.01666666666677</v>
      </c>
      <c r="G328" s="36">
        <v>838.83333333333348</v>
      </c>
      <c r="H328" s="36">
        <v>881.83333333333348</v>
      </c>
      <c r="I328" s="36">
        <v>893.01666666666665</v>
      </c>
      <c r="J328" s="36">
        <v>903.33333333333348</v>
      </c>
      <c r="K328" s="31">
        <v>882.7</v>
      </c>
      <c r="L328" s="31">
        <v>861.2</v>
      </c>
      <c r="M328" s="31">
        <v>6.3087900000000001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4962.1499999999996</v>
      </c>
      <c r="D329" s="36">
        <v>4988.7166666666662</v>
      </c>
      <c r="E329" s="36">
        <v>4917.4333333333325</v>
      </c>
      <c r="F329" s="36">
        <v>4872.7166666666662</v>
      </c>
      <c r="G329" s="36">
        <v>4801.4333333333325</v>
      </c>
      <c r="H329" s="36">
        <v>5033.4333333333325</v>
      </c>
      <c r="I329" s="36">
        <v>5104.7166666666672</v>
      </c>
      <c r="J329" s="36">
        <v>5149.4333333333325</v>
      </c>
      <c r="K329" s="31">
        <v>5060</v>
      </c>
      <c r="L329" s="31">
        <v>4944</v>
      </c>
      <c r="M329" s="31">
        <v>14.94145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644.4</v>
      </c>
      <c r="D330" s="36">
        <v>644.74999999999989</v>
      </c>
      <c r="E330" s="36">
        <v>640.19999999999982</v>
      </c>
      <c r="F330" s="36">
        <v>635.99999999999989</v>
      </c>
      <c r="G330" s="36">
        <v>631.44999999999982</v>
      </c>
      <c r="H330" s="36">
        <v>648.94999999999982</v>
      </c>
      <c r="I330" s="36">
        <v>653.49999999999977</v>
      </c>
      <c r="J330" s="36">
        <v>657.69999999999982</v>
      </c>
      <c r="K330" s="31">
        <v>649.29999999999995</v>
      </c>
      <c r="L330" s="31">
        <v>640.54999999999995</v>
      </c>
      <c r="M330" s="31">
        <v>0.69128000000000001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1310.85</v>
      </c>
      <c r="D331" s="36">
        <v>1324.4666666666665</v>
      </c>
      <c r="E331" s="36">
        <v>1291.4333333333329</v>
      </c>
      <c r="F331" s="36">
        <v>1272.0166666666664</v>
      </c>
      <c r="G331" s="36">
        <v>1238.9833333333329</v>
      </c>
      <c r="H331" s="36">
        <v>1343.883333333333</v>
      </c>
      <c r="I331" s="36">
        <v>1376.9166666666663</v>
      </c>
      <c r="J331" s="36">
        <v>1396.333333333333</v>
      </c>
      <c r="K331" s="31">
        <v>1357.5</v>
      </c>
      <c r="L331" s="31">
        <v>1305.05</v>
      </c>
      <c r="M331" s="31">
        <v>1.0965499999999999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2038.65</v>
      </c>
      <c r="D332" s="36">
        <v>2060.3666666666668</v>
      </c>
      <c r="E332" s="36">
        <v>1982.9333333333334</v>
      </c>
      <c r="F332" s="36">
        <v>1927.2166666666667</v>
      </c>
      <c r="G332" s="36">
        <v>1849.7833333333333</v>
      </c>
      <c r="H332" s="36">
        <v>2116.0833333333335</v>
      </c>
      <c r="I332" s="36">
        <v>2193.5166666666669</v>
      </c>
      <c r="J332" s="36">
        <v>2249.2333333333336</v>
      </c>
      <c r="K332" s="31">
        <v>2137.8000000000002</v>
      </c>
      <c r="L332" s="31">
        <v>2004.65</v>
      </c>
      <c r="M332" s="31">
        <v>2.3676200000000001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521.45000000000005</v>
      </c>
      <c r="D333" s="36">
        <v>517.86666666666667</v>
      </c>
      <c r="E333" s="36">
        <v>511.63333333333333</v>
      </c>
      <c r="F333" s="36">
        <v>501.81666666666666</v>
      </c>
      <c r="G333" s="36">
        <v>495.58333333333331</v>
      </c>
      <c r="H333" s="36">
        <v>527.68333333333339</v>
      </c>
      <c r="I333" s="36">
        <v>533.91666666666674</v>
      </c>
      <c r="J333" s="36">
        <v>543.73333333333335</v>
      </c>
      <c r="K333" s="31">
        <v>524.1</v>
      </c>
      <c r="L333" s="31">
        <v>508.05</v>
      </c>
      <c r="M333" s="31">
        <v>1.95425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71.459999999999994</v>
      </c>
      <c r="D334" s="36">
        <v>71.383333333333326</v>
      </c>
      <c r="E334" s="36">
        <v>70.786666666666648</v>
      </c>
      <c r="F334" s="36">
        <v>70.113333333333316</v>
      </c>
      <c r="G334" s="36">
        <v>69.516666666666637</v>
      </c>
      <c r="H334" s="36">
        <v>72.056666666666658</v>
      </c>
      <c r="I334" s="36">
        <v>72.65333333333335</v>
      </c>
      <c r="J334" s="36">
        <v>73.326666666666668</v>
      </c>
      <c r="K334" s="31">
        <v>71.98</v>
      </c>
      <c r="L334" s="31">
        <v>70.709999999999994</v>
      </c>
      <c r="M334" s="31">
        <v>58.175339999999998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601.1</v>
      </c>
      <c r="D335" s="36">
        <v>602.61666666666667</v>
      </c>
      <c r="E335" s="36">
        <v>595.38333333333333</v>
      </c>
      <c r="F335" s="36">
        <v>589.66666666666663</v>
      </c>
      <c r="G335" s="36">
        <v>582.43333333333328</v>
      </c>
      <c r="H335" s="36">
        <v>608.33333333333337</v>
      </c>
      <c r="I335" s="36">
        <v>615.56666666666672</v>
      </c>
      <c r="J335" s="36">
        <v>621.28333333333342</v>
      </c>
      <c r="K335" s="31">
        <v>609.85</v>
      </c>
      <c r="L335" s="31">
        <v>596.9</v>
      </c>
      <c r="M335" s="31">
        <v>4.5673300000000001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2702.9</v>
      </c>
      <c r="D336" s="36">
        <v>2694.9500000000003</v>
      </c>
      <c r="E336" s="36">
        <v>2670.9500000000007</v>
      </c>
      <c r="F336" s="36">
        <v>2639.0000000000005</v>
      </c>
      <c r="G336" s="36">
        <v>2615.0000000000009</v>
      </c>
      <c r="H336" s="36">
        <v>2726.9000000000005</v>
      </c>
      <c r="I336" s="36">
        <v>2750.8999999999996</v>
      </c>
      <c r="J336" s="36">
        <v>2782.8500000000004</v>
      </c>
      <c r="K336" s="31">
        <v>2718.95</v>
      </c>
      <c r="L336" s="31">
        <v>2663</v>
      </c>
      <c r="M336" s="31">
        <v>4.3106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4427.7</v>
      </c>
      <c r="D337" s="36">
        <v>4412.5666666666666</v>
      </c>
      <c r="E337" s="36">
        <v>4360.1333333333332</v>
      </c>
      <c r="F337" s="36">
        <v>4292.5666666666666</v>
      </c>
      <c r="G337" s="36">
        <v>4240.1333333333332</v>
      </c>
      <c r="H337" s="36">
        <v>4480.1333333333332</v>
      </c>
      <c r="I337" s="36">
        <v>4532.5666666666657</v>
      </c>
      <c r="J337" s="36">
        <v>4600.1333333333332</v>
      </c>
      <c r="K337" s="31">
        <v>4465</v>
      </c>
      <c r="L337" s="31">
        <v>4345</v>
      </c>
      <c r="M337" s="31">
        <v>5.7631100000000002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1890.1</v>
      </c>
      <c r="D338" s="36">
        <v>1886.8500000000001</v>
      </c>
      <c r="E338" s="36">
        <v>1869.4500000000003</v>
      </c>
      <c r="F338" s="36">
        <v>1848.8000000000002</v>
      </c>
      <c r="G338" s="36">
        <v>1831.4000000000003</v>
      </c>
      <c r="H338" s="36">
        <v>1907.5000000000002</v>
      </c>
      <c r="I338" s="36">
        <v>1924.9000000000003</v>
      </c>
      <c r="J338" s="36">
        <v>1945.5500000000002</v>
      </c>
      <c r="K338" s="31">
        <v>1904.25</v>
      </c>
      <c r="L338" s="31">
        <v>1866.2</v>
      </c>
      <c r="M338" s="31">
        <v>3.20451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1494.5</v>
      </c>
      <c r="D339" s="36">
        <v>1484.9333333333332</v>
      </c>
      <c r="E339" s="36">
        <v>1430.1666666666663</v>
      </c>
      <c r="F339" s="36">
        <v>1365.833333333333</v>
      </c>
      <c r="G339" s="36">
        <v>1311.0666666666662</v>
      </c>
      <c r="H339" s="36">
        <v>1549.2666666666664</v>
      </c>
      <c r="I339" s="36">
        <v>1604.0333333333333</v>
      </c>
      <c r="J339" s="36">
        <v>1668.3666666666666</v>
      </c>
      <c r="K339" s="31">
        <v>1539.7</v>
      </c>
      <c r="L339" s="31">
        <v>1420.6</v>
      </c>
      <c r="M339" s="31">
        <v>45.341859999999997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181.78</v>
      </c>
      <c r="D340" s="36">
        <v>183.84333333333333</v>
      </c>
      <c r="E340" s="36">
        <v>179.03666666666666</v>
      </c>
      <c r="F340" s="36">
        <v>176.29333333333332</v>
      </c>
      <c r="G340" s="36">
        <v>171.48666666666665</v>
      </c>
      <c r="H340" s="36">
        <v>186.58666666666667</v>
      </c>
      <c r="I340" s="36">
        <v>191.39333333333335</v>
      </c>
      <c r="J340" s="36">
        <v>194.13666666666668</v>
      </c>
      <c r="K340" s="31">
        <v>188.65</v>
      </c>
      <c r="L340" s="31">
        <v>181.1</v>
      </c>
      <c r="M340" s="31">
        <v>398.69065999999998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322.2</v>
      </c>
      <c r="D341" s="36">
        <v>322.90000000000003</v>
      </c>
      <c r="E341" s="36">
        <v>318.50000000000006</v>
      </c>
      <c r="F341" s="36">
        <v>314.8</v>
      </c>
      <c r="G341" s="36">
        <v>310.40000000000003</v>
      </c>
      <c r="H341" s="36">
        <v>326.60000000000008</v>
      </c>
      <c r="I341" s="36">
        <v>331.00000000000006</v>
      </c>
      <c r="J341" s="36">
        <v>334.7000000000001</v>
      </c>
      <c r="K341" s="31">
        <v>327.3</v>
      </c>
      <c r="L341" s="31">
        <v>319.2</v>
      </c>
      <c r="M341" s="31">
        <v>44.316110000000002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96.87</v>
      </c>
      <c r="D342" s="36">
        <v>96.506666666666661</v>
      </c>
      <c r="E342" s="36">
        <v>95.813333333333318</v>
      </c>
      <c r="F342" s="36">
        <v>94.756666666666661</v>
      </c>
      <c r="G342" s="36">
        <v>94.063333333333318</v>
      </c>
      <c r="H342" s="36">
        <v>97.563333333333318</v>
      </c>
      <c r="I342" s="36">
        <v>98.256666666666646</v>
      </c>
      <c r="J342" s="36">
        <v>99.313333333333318</v>
      </c>
      <c r="K342" s="31">
        <v>97.2</v>
      </c>
      <c r="L342" s="31">
        <v>95.45</v>
      </c>
      <c r="M342" s="31">
        <v>368.67309999999998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267.95</v>
      </c>
      <c r="D343" s="36">
        <v>265.2</v>
      </c>
      <c r="E343" s="36">
        <v>261.39999999999998</v>
      </c>
      <c r="F343" s="36">
        <v>254.84999999999997</v>
      </c>
      <c r="G343" s="36">
        <v>251.04999999999995</v>
      </c>
      <c r="H343" s="36">
        <v>271.75</v>
      </c>
      <c r="I343" s="36">
        <v>275.55000000000007</v>
      </c>
      <c r="J343" s="36">
        <v>282.10000000000002</v>
      </c>
      <c r="K343" s="31">
        <v>269</v>
      </c>
      <c r="L343" s="31">
        <v>258.64999999999998</v>
      </c>
      <c r="M343" s="31">
        <v>36.835450000000002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229.63</v>
      </c>
      <c r="D344" s="36">
        <v>225.81333333333336</v>
      </c>
      <c r="E344" s="36">
        <v>220.92666666666673</v>
      </c>
      <c r="F344" s="36">
        <v>212.22333333333339</v>
      </c>
      <c r="G344" s="36">
        <v>207.33666666666676</v>
      </c>
      <c r="H344" s="36">
        <v>234.51666666666671</v>
      </c>
      <c r="I344" s="36">
        <v>239.40333333333331</v>
      </c>
      <c r="J344" s="36">
        <v>248.10666666666668</v>
      </c>
      <c r="K344" s="31">
        <v>230.7</v>
      </c>
      <c r="L344" s="31">
        <v>217.11</v>
      </c>
      <c r="M344" s="31">
        <v>96.587680000000006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54.53</v>
      </c>
      <c r="D345" s="36">
        <v>54.410000000000004</v>
      </c>
      <c r="E345" s="36">
        <v>53.670000000000009</v>
      </c>
      <c r="F345" s="36">
        <v>52.81</v>
      </c>
      <c r="G345" s="36">
        <v>52.070000000000007</v>
      </c>
      <c r="H345" s="36">
        <v>55.27000000000001</v>
      </c>
      <c r="I345" s="36">
        <v>56.010000000000005</v>
      </c>
      <c r="J345" s="36">
        <v>56.870000000000012</v>
      </c>
      <c r="K345" s="31">
        <v>55.15</v>
      </c>
      <c r="L345" s="31">
        <v>53.55</v>
      </c>
      <c r="M345" s="31">
        <v>51.330500000000001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400.85</v>
      </c>
      <c r="D346" s="36">
        <v>403.65000000000003</v>
      </c>
      <c r="E346" s="36">
        <v>397.30000000000007</v>
      </c>
      <c r="F346" s="36">
        <v>393.75000000000006</v>
      </c>
      <c r="G346" s="36">
        <v>387.40000000000009</v>
      </c>
      <c r="H346" s="36">
        <v>407.20000000000005</v>
      </c>
      <c r="I346" s="36">
        <v>413.55000000000007</v>
      </c>
      <c r="J346" s="36">
        <v>417.1</v>
      </c>
      <c r="K346" s="31">
        <v>410</v>
      </c>
      <c r="L346" s="31">
        <v>400.1</v>
      </c>
      <c r="M346" s="31">
        <v>262.54763000000003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1210</v>
      </c>
      <c r="D347" s="36">
        <v>1214.4000000000001</v>
      </c>
      <c r="E347" s="36">
        <v>1201.0000000000002</v>
      </c>
      <c r="F347" s="36">
        <v>1192.0000000000002</v>
      </c>
      <c r="G347" s="36">
        <v>1178.6000000000004</v>
      </c>
      <c r="H347" s="36">
        <v>1223.4000000000001</v>
      </c>
      <c r="I347" s="36">
        <v>1236.7999999999997</v>
      </c>
      <c r="J347" s="36">
        <v>1245.8</v>
      </c>
      <c r="K347" s="31">
        <v>1227.8</v>
      </c>
      <c r="L347" s="31">
        <v>1205.4000000000001</v>
      </c>
      <c r="M347" s="31">
        <v>2.43249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174.21</v>
      </c>
      <c r="D348" s="36">
        <v>173.76999999999998</v>
      </c>
      <c r="E348" s="36">
        <v>169.85999999999996</v>
      </c>
      <c r="F348" s="36">
        <v>165.50999999999996</v>
      </c>
      <c r="G348" s="36">
        <v>161.59999999999994</v>
      </c>
      <c r="H348" s="36">
        <v>178.11999999999998</v>
      </c>
      <c r="I348" s="36">
        <v>182.03</v>
      </c>
      <c r="J348" s="36">
        <v>186.38</v>
      </c>
      <c r="K348" s="31">
        <v>177.68</v>
      </c>
      <c r="L348" s="31">
        <v>169.42</v>
      </c>
      <c r="M348" s="31">
        <v>298.81421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3466.9</v>
      </c>
      <c r="D349" s="36">
        <v>3489.6333333333332</v>
      </c>
      <c r="E349" s="36">
        <v>3429.2666666666664</v>
      </c>
      <c r="F349" s="36">
        <v>3391.6333333333332</v>
      </c>
      <c r="G349" s="36">
        <v>3331.2666666666664</v>
      </c>
      <c r="H349" s="36">
        <v>3527.2666666666664</v>
      </c>
      <c r="I349" s="36">
        <v>3587.6333333333332</v>
      </c>
      <c r="J349" s="36">
        <v>3625.2666666666664</v>
      </c>
      <c r="K349" s="31">
        <v>3550</v>
      </c>
      <c r="L349" s="31">
        <v>3452</v>
      </c>
      <c r="M349" s="31">
        <v>1.5547500000000001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2473.1</v>
      </c>
      <c r="D350" s="36">
        <v>2483.7999999999997</v>
      </c>
      <c r="E350" s="36">
        <v>2457.6499999999996</v>
      </c>
      <c r="F350" s="36">
        <v>2442.1999999999998</v>
      </c>
      <c r="G350" s="36">
        <v>2416.0499999999997</v>
      </c>
      <c r="H350" s="36">
        <v>2499.2499999999995</v>
      </c>
      <c r="I350" s="36">
        <v>2525.4</v>
      </c>
      <c r="J350" s="36">
        <v>2540.8499999999995</v>
      </c>
      <c r="K350" s="31">
        <v>2509.9499999999998</v>
      </c>
      <c r="L350" s="31">
        <v>2468.35</v>
      </c>
      <c r="M350" s="31">
        <v>4.7502000000000004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96.82</v>
      </c>
      <c r="D351" s="36">
        <v>97.173333333333332</v>
      </c>
      <c r="E351" s="36">
        <v>95.146666666666661</v>
      </c>
      <c r="F351" s="36">
        <v>93.473333333333329</v>
      </c>
      <c r="G351" s="36">
        <v>91.446666666666658</v>
      </c>
      <c r="H351" s="36">
        <v>98.846666666666664</v>
      </c>
      <c r="I351" s="36">
        <v>100.87333333333333</v>
      </c>
      <c r="J351" s="36">
        <v>102.54666666666667</v>
      </c>
      <c r="K351" s="31">
        <v>99.2</v>
      </c>
      <c r="L351" s="31">
        <v>95.5</v>
      </c>
      <c r="M351" s="31">
        <v>54.744349999999997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639.85</v>
      </c>
      <c r="D352" s="36">
        <v>644.65</v>
      </c>
      <c r="E352" s="36">
        <v>633.29999999999995</v>
      </c>
      <c r="F352" s="36">
        <v>626.75</v>
      </c>
      <c r="G352" s="36">
        <v>615.4</v>
      </c>
      <c r="H352" s="36">
        <v>651.19999999999993</v>
      </c>
      <c r="I352" s="36">
        <v>662.55000000000007</v>
      </c>
      <c r="J352" s="36">
        <v>669.09999999999991</v>
      </c>
      <c r="K352" s="31">
        <v>656</v>
      </c>
      <c r="L352" s="31">
        <v>638.1</v>
      </c>
      <c r="M352" s="31">
        <v>6.1790599999999998</v>
      </c>
      <c r="N352" s="1"/>
      <c r="O352" s="1"/>
    </row>
    <row r="353" spans="1:15" ht="12.75" customHeight="1">
      <c r="A353" s="33">
        <v>343</v>
      </c>
      <c r="B353" s="53" t="s">
        <v>869</v>
      </c>
      <c r="C353" s="31">
        <v>6150.75</v>
      </c>
      <c r="D353" s="36">
        <v>6246.5166666666664</v>
      </c>
      <c r="E353" s="36">
        <v>6039.2333333333327</v>
      </c>
      <c r="F353" s="36">
        <v>5927.7166666666662</v>
      </c>
      <c r="G353" s="36">
        <v>5720.4333333333325</v>
      </c>
      <c r="H353" s="36">
        <v>6358.0333333333328</v>
      </c>
      <c r="I353" s="36">
        <v>6565.3166666666657</v>
      </c>
      <c r="J353" s="36">
        <v>6676.833333333333</v>
      </c>
      <c r="K353" s="31">
        <v>6453.8</v>
      </c>
      <c r="L353" s="31">
        <v>6135</v>
      </c>
      <c r="M353" s="31">
        <v>0.67742999999999998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335.4</v>
      </c>
      <c r="D354" s="36">
        <v>333.55</v>
      </c>
      <c r="E354" s="36">
        <v>330.35</v>
      </c>
      <c r="F354" s="36">
        <v>325.3</v>
      </c>
      <c r="G354" s="36">
        <v>322.10000000000002</v>
      </c>
      <c r="H354" s="36">
        <v>338.6</v>
      </c>
      <c r="I354" s="36">
        <v>341.79999999999995</v>
      </c>
      <c r="J354" s="36">
        <v>346.85</v>
      </c>
      <c r="K354" s="31">
        <v>336.75</v>
      </c>
      <c r="L354" s="31">
        <v>328.5</v>
      </c>
      <c r="M354" s="31">
        <v>8.2416099999999997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1814.15</v>
      </c>
      <c r="D355" s="36">
        <v>1799.8999999999999</v>
      </c>
      <c r="E355" s="36">
        <v>1772.0499999999997</v>
      </c>
      <c r="F355" s="36">
        <v>1729.9499999999998</v>
      </c>
      <c r="G355" s="36">
        <v>1702.0999999999997</v>
      </c>
      <c r="H355" s="36">
        <v>1841.9999999999998</v>
      </c>
      <c r="I355" s="36">
        <v>1869.8499999999997</v>
      </c>
      <c r="J355" s="36">
        <v>1911.9499999999998</v>
      </c>
      <c r="K355" s="31">
        <v>1827.75</v>
      </c>
      <c r="L355" s="31">
        <v>1757.8</v>
      </c>
      <c r="M355" s="31">
        <v>14.190189999999999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341.3</v>
      </c>
      <c r="D356" s="36">
        <v>338.63333333333333</v>
      </c>
      <c r="E356" s="36">
        <v>332.56666666666666</v>
      </c>
      <c r="F356" s="36">
        <v>323.83333333333331</v>
      </c>
      <c r="G356" s="36">
        <v>317.76666666666665</v>
      </c>
      <c r="H356" s="36">
        <v>347.36666666666667</v>
      </c>
      <c r="I356" s="36">
        <v>353.43333333333328</v>
      </c>
      <c r="J356" s="36">
        <v>362.16666666666669</v>
      </c>
      <c r="K356" s="31">
        <v>344.7</v>
      </c>
      <c r="L356" s="31">
        <v>329.9</v>
      </c>
      <c r="M356" s="31">
        <v>347.54595999999998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667.25</v>
      </c>
      <c r="D357" s="36">
        <v>659.93333333333328</v>
      </c>
      <c r="E357" s="36">
        <v>637.86666666666656</v>
      </c>
      <c r="F357" s="36">
        <v>608.48333333333323</v>
      </c>
      <c r="G357" s="36">
        <v>586.41666666666652</v>
      </c>
      <c r="H357" s="36">
        <v>689.31666666666661</v>
      </c>
      <c r="I357" s="36">
        <v>711.38333333333344</v>
      </c>
      <c r="J357" s="36">
        <v>740.76666666666665</v>
      </c>
      <c r="K357" s="31">
        <v>682</v>
      </c>
      <c r="L357" s="31">
        <v>630.54999999999995</v>
      </c>
      <c r="M357" s="31">
        <v>130.26499999999999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1542.95</v>
      </c>
      <c r="D358" s="36">
        <v>1543.5</v>
      </c>
      <c r="E358" s="36">
        <v>1527</v>
      </c>
      <c r="F358" s="36">
        <v>1511.05</v>
      </c>
      <c r="G358" s="36">
        <v>1494.55</v>
      </c>
      <c r="H358" s="36">
        <v>1559.45</v>
      </c>
      <c r="I358" s="36">
        <v>1575.95</v>
      </c>
      <c r="J358" s="36">
        <v>1591.9</v>
      </c>
      <c r="K358" s="31">
        <v>1560</v>
      </c>
      <c r="L358" s="31">
        <v>1527.55</v>
      </c>
      <c r="M358" s="31">
        <v>6.0309600000000003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514.6</v>
      </c>
      <c r="D359" s="36">
        <v>513.68333333333328</v>
      </c>
      <c r="E359" s="36">
        <v>500.36666666666656</v>
      </c>
      <c r="F359" s="36">
        <v>486.13333333333327</v>
      </c>
      <c r="G359" s="36">
        <v>472.81666666666655</v>
      </c>
      <c r="H359" s="36">
        <v>527.91666666666652</v>
      </c>
      <c r="I359" s="36">
        <v>541.23333333333335</v>
      </c>
      <c r="J359" s="36">
        <v>555.46666666666658</v>
      </c>
      <c r="K359" s="31">
        <v>527</v>
      </c>
      <c r="L359" s="31">
        <v>499.45</v>
      </c>
      <c r="M359" s="31">
        <v>56.136980000000001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10734.55</v>
      </c>
      <c r="D360" s="36">
        <v>10658.266666666666</v>
      </c>
      <c r="E360" s="36">
        <v>10531.333333333332</v>
      </c>
      <c r="F360" s="36">
        <v>10328.116666666665</v>
      </c>
      <c r="G360" s="36">
        <v>10201.183333333331</v>
      </c>
      <c r="H360" s="36">
        <v>10861.483333333334</v>
      </c>
      <c r="I360" s="36">
        <v>10988.416666666668</v>
      </c>
      <c r="J360" s="36">
        <v>11191.633333333335</v>
      </c>
      <c r="K360" s="31">
        <v>10785.2</v>
      </c>
      <c r="L360" s="31">
        <v>10455.049999999999</v>
      </c>
      <c r="M360" s="31">
        <v>3.1940400000000002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1428.1</v>
      </c>
      <c r="D361" s="36">
        <v>1437.2666666666667</v>
      </c>
      <c r="E361" s="36">
        <v>1412.1333333333332</v>
      </c>
      <c r="F361" s="36">
        <v>1396.1666666666665</v>
      </c>
      <c r="G361" s="36">
        <v>1371.0333333333331</v>
      </c>
      <c r="H361" s="36">
        <v>1453.2333333333333</v>
      </c>
      <c r="I361" s="36">
        <v>1478.366666666667</v>
      </c>
      <c r="J361" s="36">
        <v>1494.3333333333335</v>
      </c>
      <c r="K361" s="31">
        <v>1462.4</v>
      </c>
      <c r="L361" s="31">
        <v>1421.3</v>
      </c>
      <c r="M361" s="31">
        <v>10.00263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386.8</v>
      </c>
      <c r="D362" s="36">
        <v>388.16666666666669</v>
      </c>
      <c r="E362" s="36">
        <v>381.58333333333337</v>
      </c>
      <c r="F362" s="36">
        <v>376.36666666666667</v>
      </c>
      <c r="G362" s="36">
        <v>369.78333333333336</v>
      </c>
      <c r="H362" s="36">
        <v>393.38333333333338</v>
      </c>
      <c r="I362" s="36">
        <v>399.96666666666675</v>
      </c>
      <c r="J362" s="36">
        <v>405.18333333333339</v>
      </c>
      <c r="K362" s="31">
        <v>394.75</v>
      </c>
      <c r="L362" s="31">
        <v>382.95</v>
      </c>
      <c r="M362" s="31">
        <v>40.996180000000003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4441</v>
      </c>
      <c r="D363" s="36">
        <v>4441.5333333333338</v>
      </c>
      <c r="E363" s="36">
        <v>4365.2166666666672</v>
      </c>
      <c r="F363" s="36">
        <v>4289.4333333333334</v>
      </c>
      <c r="G363" s="36">
        <v>4213.1166666666668</v>
      </c>
      <c r="H363" s="36">
        <v>4517.3166666666675</v>
      </c>
      <c r="I363" s="36">
        <v>4593.633333333335</v>
      </c>
      <c r="J363" s="36">
        <v>4669.4166666666679</v>
      </c>
      <c r="K363" s="31">
        <v>4517.8500000000004</v>
      </c>
      <c r="L363" s="31">
        <v>4365.75</v>
      </c>
      <c r="M363" s="31">
        <v>5.3521999999999998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836.1</v>
      </c>
      <c r="D364" s="36">
        <v>832.94999999999993</v>
      </c>
      <c r="E364" s="36">
        <v>818.79999999999984</v>
      </c>
      <c r="F364" s="36">
        <v>801.49999999999989</v>
      </c>
      <c r="G364" s="36">
        <v>787.3499999999998</v>
      </c>
      <c r="H364" s="36">
        <v>850.24999999999989</v>
      </c>
      <c r="I364" s="36">
        <v>864.4</v>
      </c>
      <c r="J364" s="36">
        <v>881.69999999999993</v>
      </c>
      <c r="K364" s="31">
        <v>847.1</v>
      </c>
      <c r="L364" s="31">
        <v>815.65</v>
      </c>
      <c r="M364" s="31">
        <v>22.46162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484.6</v>
      </c>
      <c r="D365" s="36">
        <v>495.2166666666667</v>
      </c>
      <c r="E365" s="36">
        <v>470.43333333333339</v>
      </c>
      <c r="F365" s="36">
        <v>456.26666666666671</v>
      </c>
      <c r="G365" s="36">
        <v>431.48333333333341</v>
      </c>
      <c r="H365" s="36">
        <v>509.38333333333338</v>
      </c>
      <c r="I365" s="36">
        <v>534.16666666666674</v>
      </c>
      <c r="J365" s="36">
        <v>548.33333333333337</v>
      </c>
      <c r="K365" s="31">
        <v>520</v>
      </c>
      <c r="L365" s="31">
        <v>481.05</v>
      </c>
      <c r="M365" s="31">
        <v>35.914610000000003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1475.1</v>
      </c>
      <c r="D366" s="36">
        <v>1485.2166666666665</v>
      </c>
      <c r="E366" s="36">
        <v>1460.4333333333329</v>
      </c>
      <c r="F366" s="36">
        <v>1445.7666666666664</v>
      </c>
      <c r="G366" s="36">
        <v>1420.9833333333329</v>
      </c>
      <c r="H366" s="36">
        <v>1499.883333333333</v>
      </c>
      <c r="I366" s="36">
        <v>1524.6666666666663</v>
      </c>
      <c r="J366" s="36">
        <v>1539.333333333333</v>
      </c>
      <c r="K366" s="31">
        <v>1510</v>
      </c>
      <c r="L366" s="31">
        <v>1470.55</v>
      </c>
      <c r="M366" s="31">
        <v>2.7037200000000001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40821.300000000003</v>
      </c>
      <c r="D367" s="36">
        <v>40486.65</v>
      </c>
      <c r="E367" s="36">
        <v>39923.300000000003</v>
      </c>
      <c r="F367" s="36">
        <v>39025.300000000003</v>
      </c>
      <c r="G367" s="36">
        <v>38461.950000000004</v>
      </c>
      <c r="H367" s="36">
        <v>41384.65</v>
      </c>
      <c r="I367" s="36">
        <v>41947.999999999993</v>
      </c>
      <c r="J367" s="36">
        <v>42846</v>
      </c>
      <c r="K367" s="31">
        <v>41050</v>
      </c>
      <c r="L367" s="31">
        <v>39588.65</v>
      </c>
      <c r="M367" s="31">
        <v>0.26468999999999998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1773.85</v>
      </c>
      <c r="D368" s="36">
        <v>1781.5666666666666</v>
      </c>
      <c r="E368" s="36">
        <v>1748.3333333333333</v>
      </c>
      <c r="F368" s="36">
        <v>1722.8166666666666</v>
      </c>
      <c r="G368" s="36">
        <v>1689.5833333333333</v>
      </c>
      <c r="H368" s="36">
        <v>1807.0833333333333</v>
      </c>
      <c r="I368" s="36">
        <v>1840.3166666666668</v>
      </c>
      <c r="J368" s="36">
        <v>1865.8333333333333</v>
      </c>
      <c r="K368" s="31">
        <v>1814.8</v>
      </c>
      <c r="L368" s="31">
        <v>1756.05</v>
      </c>
      <c r="M368" s="31">
        <v>2.7584200000000001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4675.8999999999996</v>
      </c>
      <c r="D369" s="36">
        <v>4674.2</v>
      </c>
      <c r="E369" s="36">
        <v>4601.7</v>
      </c>
      <c r="F369" s="36">
        <v>4527.5</v>
      </c>
      <c r="G369" s="36">
        <v>4455</v>
      </c>
      <c r="H369" s="36">
        <v>4748.3999999999996</v>
      </c>
      <c r="I369" s="36">
        <v>4820.8999999999996</v>
      </c>
      <c r="J369" s="36">
        <v>4895.0999999999995</v>
      </c>
      <c r="K369" s="31">
        <v>4746.7</v>
      </c>
      <c r="L369" s="31">
        <v>4600</v>
      </c>
      <c r="M369" s="31">
        <v>5.6950599999999998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373.7</v>
      </c>
      <c r="D370" s="36">
        <v>370.38333333333338</v>
      </c>
      <c r="E370" s="36">
        <v>365.16666666666674</v>
      </c>
      <c r="F370" s="36">
        <v>356.63333333333338</v>
      </c>
      <c r="G370" s="36">
        <v>351.41666666666674</v>
      </c>
      <c r="H370" s="36">
        <v>378.91666666666674</v>
      </c>
      <c r="I370" s="36">
        <v>384.13333333333333</v>
      </c>
      <c r="J370" s="36">
        <v>392.66666666666674</v>
      </c>
      <c r="K370" s="31">
        <v>375.6</v>
      </c>
      <c r="L370" s="31">
        <v>361.85</v>
      </c>
      <c r="M370" s="31">
        <v>35.828980000000001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3329.3</v>
      </c>
      <c r="D371" s="36">
        <v>3354.4333333333338</v>
      </c>
      <c r="E371" s="36">
        <v>3284.9666666666676</v>
      </c>
      <c r="F371" s="36">
        <v>3240.6333333333337</v>
      </c>
      <c r="G371" s="36">
        <v>3171.1666666666674</v>
      </c>
      <c r="H371" s="36">
        <v>3398.7666666666678</v>
      </c>
      <c r="I371" s="36">
        <v>3468.233333333334</v>
      </c>
      <c r="J371" s="36">
        <v>3512.566666666668</v>
      </c>
      <c r="K371" s="31">
        <v>3423.9</v>
      </c>
      <c r="L371" s="31">
        <v>3310.1</v>
      </c>
      <c r="M371" s="31">
        <v>2.6535799999999998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3051.8</v>
      </c>
      <c r="D372" s="36">
        <v>3073.9833333333336</v>
      </c>
      <c r="E372" s="36">
        <v>3017.9666666666672</v>
      </c>
      <c r="F372" s="36">
        <v>2984.1333333333337</v>
      </c>
      <c r="G372" s="36">
        <v>2928.1166666666672</v>
      </c>
      <c r="H372" s="36">
        <v>3107.8166666666671</v>
      </c>
      <c r="I372" s="36">
        <v>3163.8333333333335</v>
      </c>
      <c r="J372" s="36">
        <v>3197.666666666667</v>
      </c>
      <c r="K372" s="31">
        <v>3130</v>
      </c>
      <c r="L372" s="31">
        <v>3040.15</v>
      </c>
      <c r="M372" s="31">
        <v>4.3746200000000002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989</v>
      </c>
      <c r="D373" s="36">
        <v>987.54999999999984</v>
      </c>
      <c r="E373" s="36">
        <v>962.49999999999966</v>
      </c>
      <c r="F373" s="36">
        <v>935.99999999999977</v>
      </c>
      <c r="G373" s="36">
        <v>910.94999999999959</v>
      </c>
      <c r="H373" s="36">
        <v>1014.0499999999997</v>
      </c>
      <c r="I373" s="36">
        <v>1039.0999999999999</v>
      </c>
      <c r="J373" s="36">
        <v>1065.5999999999999</v>
      </c>
      <c r="K373" s="31">
        <v>1012.6</v>
      </c>
      <c r="L373" s="31">
        <v>961.05</v>
      </c>
      <c r="M373" s="31">
        <v>22.910710000000002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185.84</v>
      </c>
      <c r="D374" s="36">
        <v>186.26333333333332</v>
      </c>
      <c r="E374" s="36">
        <v>181.52666666666664</v>
      </c>
      <c r="F374" s="36">
        <v>177.21333333333331</v>
      </c>
      <c r="G374" s="36">
        <v>172.47666666666663</v>
      </c>
      <c r="H374" s="36">
        <v>190.57666666666665</v>
      </c>
      <c r="I374" s="36">
        <v>195.31333333333333</v>
      </c>
      <c r="J374" s="36">
        <v>199.62666666666667</v>
      </c>
      <c r="K374" s="31">
        <v>191</v>
      </c>
      <c r="L374" s="31">
        <v>181.95</v>
      </c>
      <c r="M374" s="31">
        <v>70.442869999999999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1926.45</v>
      </c>
      <c r="D375" s="36">
        <v>1912.7666666666667</v>
      </c>
      <c r="E375" s="36">
        <v>1892.9833333333333</v>
      </c>
      <c r="F375" s="36">
        <v>1859.5166666666667</v>
      </c>
      <c r="G375" s="36">
        <v>1839.7333333333333</v>
      </c>
      <c r="H375" s="36">
        <v>1946.2333333333333</v>
      </c>
      <c r="I375" s="36">
        <v>1966.0166666666667</v>
      </c>
      <c r="J375" s="36">
        <v>1999.4833333333333</v>
      </c>
      <c r="K375" s="31">
        <v>1932.55</v>
      </c>
      <c r="L375" s="31">
        <v>1879.3</v>
      </c>
      <c r="M375" s="31">
        <v>1.0605599999999999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6585.15</v>
      </c>
      <c r="D376" s="36">
        <v>6596.5166666666673</v>
      </c>
      <c r="E376" s="36">
        <v>6536.9833333333345</v>
      </c>
      <c r="F376" s="36">
        <v>6488.8166666666675</v>
      </c>
      <c r="G376" s="36">
        <v>6429.2833333333347</v>
      </c>
      <c r="H376" s="36">
        <v>6644.6833333333343</v>
      </c>
      <c r="I376" s="36">
        <v>6704.2166666666672</v>
      </c>
      <c r="J376" s="36">
        <v>6752.3833333333341</v>
      </c>
      <c r="K376" s="31">
        <v>6656.05</v>
      </c>
      <c r="L376" s="31">
        <v>6548.35</v>
      </c>
      <c r="M376" s="31">
        <v>4.0005800000000002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363.2</v>
      </c>
      <c r="D377" s="36">
        <v>361.9666666666667</v>
      </c>
      <c r="E377" s="36">
        <v>357.58333333333337</v>
      </c>
      <c r="F377" s="36">
        <v>351.9666666666667</v>
      </c>
      <c r="G377" s="36">
        <v>347.58333333333337</v>
      </c>
      <c r="H377" s="36">
        <v>367.58333333333337</v>
      </c>
      <c r="I377" s="36">
        <v>371.9666666666667</v>
      </c>
      <c r="J377" s="36">
        <v>377.58333333333337</v>
      </c>
      <c r="K377" s="31">
        <v>366.35</v>
      </c>
      <c r="L377" s="31">
        <v>356.35</v>
      </c>
      <c r="M377" s="31">
        <v>20.77861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496.65</v>
      </c>
      <c r="D378" s="36">
        <v>496.93333333333334</v>
      </c>
      <c r="E378" s="36">
        <v>490.41666666666669</v>
      </c>
      <c r="F378" s="36">
        <v>484.18333333333334</v>
      </c>
      <c r="G378" s="36">
        <v>477.66666666666669</v>
      </c>
      <c r="H378" s="36">
        <v>503.16666666666669</v>
      </c>
      <c r="I378" s="36">
        <v>509.68333333333334</v>
      </c>
      <c r="J378" s="36">
        <v>515.91666666666674</v>
      </c>
      <c r="K378" s="31">
        <v>503.45</v>
      </c>
      <c r="L378" s="31">
        <v>490.7</v>
      </c>
      <c r="M378" s="31">
        <v>57.833660000000002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341.15</v>
      </c>
      <c r="D379" s="36">
        <v>341.48333333333335</v>
      </c>
      <c r="E379" s="36">
        <v>339.16666666666669</v>
      </c>
      <c r="F379" s="36">
        <v>337.18333333333334</v>
      </c>
      <c r="G379" s="36">
        <v>334.86666666666667</v>
      </c>
      <c r="H379" s="36">
        <v>343.4666666666667</v>
      </c>
      <c r="I379" s="36">
        <v>345.7833333333333</v>
      </c>
      <c r="J379" s="36">
        <v>347.76666666666671</v>
      </c>
      <c r="K379" s="31">
        <v>343.8</v>
      </c>
      <c r="L379" s="31">
        <v>339.5</v>
      </c>
      <c r="M379" s="31">
        <v>125.21136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706.8</v>
      </c>
      <c r="D380" s="36">
        <v>693.4666666666667</v>
      </c>
      <c r="E380" s="36">
        <v>675.93333333333339</v>
      </c>
      <c r="F380" s="36">
        <v>645.06666666666672</v>
      </c>
      <c r="G380" s="36">
        <v>627.53333333333342</v>
      </c>
      <c r="H380" s="36">
        <v>724.33333333333337</v>
      </c>
      <c r="I380" s="36">
        <v>741.86666666666667</v>
      </c>
      <c r="J380" s="36">
        <v>772.73333333333335</v>
      </c>
      <c r="K380" s="31">
        <v>711</v>
      </c>
      <c r="L380" s="31">
        <v>662.6</v>
      </c>
      <c r="M380" s="31">
        <v>15.91497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1766.65</v>
      </c>
      <c r="D381" s="36">
        <v>1743.6166666666668</v>
      </c>
      <c r="E381" s="36">
        <v>1716.2333333333336</v>
      </c>
      <c r="F381" s="36">
        <v>1665.8166666666668</v>
      </c>
      <c r="G381" s="36">
        <v>1638.4333333333336</v>
      </c>
      <c r="H381" s="36">
        <v>1794.0333333333335</v>
      </c>
      <c r="I381" s="36">
        <v>1821.4166666666667</v>
      </c>
      <c r="J381" s="36">
        <v>1871.8333333333335</v>
      </c>
      <c r="K381" s="31">
        <v>1771</v>
      </c>
      <c r="L381" s="31">
        <v>1693.2</v>
      </c>
      <c r="M381" s="31">
        <v>8.2639899999999997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596.54999999999995</v>
      </c>
      <c r="D382" s="36">
        <v>596</v>
      </c>
      <c r="E382" s="36">
        <v>590.04999999999995</v>
      </c>
      <c r="F382" s="36">
        <v>583.54999999999995</v>
      </c>
      <c r="G382" s="36">
        <v>577.59999999999991</v>
      </c>
      <c r="H382" s="36">
        <v>602.5</v>
      </c>
      <c r="I382" s="36">
        <v>608.45000000000005</v>
      </c>
      <c r="J382" s="36">
        <v>614.95000000000005</v>
      </c>
      <c r="K382" s="31">
        <v>601.95000000000005</v>
      </c>
      <c r="L382" s="31">
        <v>589.5</v>
      </c>
      <c r="M382" s="31">
        <v>0.73231999999999997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162.22</v>
      </c>
      <c r="D383" s="36">
        <v>162.45666666666668</v>
      </c>
      <c r="E383" s="36">
        <v>158.99333333333337</v>
      </c>
      <c r="F383" s="36">
        <v>155.76666666666668</v>
      </c>
      <c r="G383" s="36">
        <v>152.30333333333337</v>
      </c>
      <c r="H383" s="36">
        <v>165.68333333333337</v>
      </c>
      <c r="I383" s="36">
        <v>169.14666666666668</v>
      </c>
      <c r="J383" s="36">
        <v>172.37333333333336</v>
      </c>
      <c r="K383" s="31">
        <v>165.92</v>
      </c>
      <c r="L383" s="31">
        <v>159.22999999999999</v>
      </c>
      <c r="M383" s="31">
        <v>2.9685600000000001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17070.099999999999</v>
      </c>
      <c r="D384" s="36">
        <v>17172.716666666664</v>
      </c>
      <c r="E384" s="36">
        <v>16847.433333333327</v>
      </c>
      <c r="F384" s="36">
        <v>16624.766666666663</v>
      </c>
      <c r="G384" s="36">
        <v>16299.483333333326</v>
      </c>
      <c r="H384" s="36">
        <v>17395.383333333328</v>
      </c>
      <c r="I384" s="36">
        <v>17720.666666666661</v>
      </c>
      <c r="J384" s="36">
        <v>17943.333333333328</v>
      </c>
      <c r="K384" s="31">
        <v>17498</v>
      </c>
      <c r="L384" s="31">
        <v>16950.05</v>
      </c>
      <c r="M384" s="31">
        <v>6.726E-2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114.6</v>
      </c>
      <c r="D385" s="36">
        <v>114.76666666666667</v>
      </c>
      <c r="E385" s="36">
        <v>113.64333333333333</v>
      </c>
      <c r="F385" s="36">
        <v>112.68666666666667</v>
      </c>
      <c r="G385" s="36">
        <v>111.56333333333333</v>
      </c>
      <c r="H385" s="36">
        <v>115.72333333333333</v>
      </c>
      <c r="I385" s="36">
        <v>116.84666666666666</v>
      </c>
      <c r="J385" s="36">
        <v>117.80333333333333</v>
      </c>
      <c r="K385" s="31">
        <v>115.89</v>
      </c>
      <c r="L385" s="31">
        <v>113.81</v>
      </c>
      <c r="M385" s="31">
        <v>158.08637999999999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710.35</v>
      </c>
      <c r="D386" s="36">
        <v>713.78333333333342</v>
      </c>
      <c r="E386" s="36">
        <v>703.61666666666679</v>
      </c>
      <c r="F386" s="36">
        <v>696.88333333333333</v>
      </c>
      <c r="G386" s="36">
        <v>686.7166666666667</v>
      </c>
      <c r="H386" s="36">
        <v>720.51666666666688</v>
      </c>
      <c r="I386" s="36">
        <v>730.68333333333362</v>
      </c>
      <c r="J386" s="36">
        <v>737.41666666666697</v>
      </c>
      <c r="K386" s="31">
        <v>723.95</v>
      </c>
      <c r="L386" s="31">
        <v>707.05</v>
      </c>
      <c r="M386" s="31">
        <v>3.6875499999999999</v>
      </c>
      <c r="N386" s="1"/>
      <c r="O386" s="1"/>
    </row>
    <row r="387" spans="1:15" ht="12.75" customHeight="1">
      <c r="A387" s="33">
        <v>377</v>
      </c>
      <c r="B387" s="53" t="s">
        <v>870</v>
      </c>
      <c r="C387" s="31">
        <v>1625</v>
      </c>
      <c r="D387" s="36">
        <v>1630.1833333333334</v>
      </c>
      <c r="E387" s="36">
        <v>1610.4666666666667</v>
      </c>
      <c r="F387" s="36">
        <v>1595.9333333333334</v>
      </c>
      <c r="G387" s="36">
        <v>1576.2166666666667</v>
      </c>
      <c r="H387" s="36">
        <v>1644.7166666666667</v>
      </c>
      <c r="I387" s="36">
        <v>1664.4333333333334</v>
      </c>
      <c r="J387" s="36">
        <v>1678.9666666666667</v>
      </c>
      <c r="K387" s="31">
        <v>1649.9</v>
      </c>
      <c r="L387" s="31">
        <v>1615.65</v>
      </c>
      <c r="M387" s="31">
        <v>1.43669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216.18</v>
      </c>
      <c r="D388" s="36">
        <v>216.04333333333332</v>
      </c>
      <c r="E388" s="36">
        <v>213.63666666666666</v>
      </c>
      <c r="F388" s="36">
        <v>211.09333333333333</v>
      </c>
      <c r="G388" s="36">
        <v>208.68666666666667</v>
      </c>
      <c r="H388" s="36">
        <v>218.58666666666664</v>
      </c>
      <c r="I388" s="36">
        <v>220.99333333333334</v>
      </c>
      <c r="J388" s="36">
        <v>223.53666666666663</v>
      </c>
      <c r="K388" s="31">
        <v>218.45</v>
      </c>
      <c r="L388" s="31">
        <v>213.5</v>
      </c>
      <c r="M388" s="31">
        <v>35.090290000000003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578.79999999999995</v>
      </c>
      <c r="D389" s="36">
        <v>579.43333333333339</v>
      </c>
      <c r="E389" s="36">
        <v>573.51666666666677</v>
      </c>
      <c r="F389" s="36">
        <v>568.23333333333335</v>
      </c>
      <c r="G389" s="36">
        <v>562.31666666666672</v>
      </c>
      <c r="H389" s="36">
        <v>584.71666666666681</v>
      </c>
      <c r="I389" s="36">
        <v>590.63333333333333</v>
      </c>
      <c r="J389" s="36">
        <v>595.91666666666686</v>
      </c>
      <c r="K389" s="31">
        <v>585.35</v>
      </c>
      <c r="L389" s="31">
        <v>574.15</v>
      </c>
      <c r="M389" s="31">
        <v>74.868600000000001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592.5</v>
      </c>
      <c r="D390" s="36">
        <v>596.98333333333335</v>
      </c>
      <c r="E390" s="36">
        <v>586.06666666666672</v>
      </c>
      <c r="F390" s="36">
        <v>579.63333333333333</v>
      </c>
      <c r="G390" s="36">
        <v>568.7166666666667</v>
      </c>
      <c r="H390" s="36">
        <v>603.41666666666674</v>
      </c>
      <c r="I390" s="36">
        <v>614.33333333333326</v>
      </c>
      <c r="J390" s="36">
        <v>620.76666666666677</v>
      </c>
      <c r="K390" s="31">
        <v>607.9</v>
      </c>
      <c r="L390" s="31">
        <v>590.54999999999995</v>
      </c>
      <c r="M390" s="31">
        <v>3.9985599999999999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675.7</v>
      </c>
      <c r="D391" s="36">
        <v>677.91666666666663</v>
      </c>
      <c r="E391" s="36">
        <v>668.83333333333326</v>
      </c>
      <c r="F391" s="36">
        <v>661.96666666666658</v>
      </c>
      <c r="G391" s="36">
        <v>652.88333333333321</v>
      </c>
      <c r="H391" s="36">
        <v>684.7833333333333</v>
      </c>
      <c r="I391" s="36">
        <v>693.86666666666656</v>
      </c>
      <c r="J391" s="36">
        <v>700.73333333333335</v>
      </c>
      <c r="K391" s="31">
        <v>687</v>
      </c>
      <c r="L391" s="31">
        <v>671.05</v>
      </c>
      <c r="M391" s="31">
        <v>11.752829999999999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1665.8</v>
      </c>
      <c r="D392" s="36">
        <v>1671.2833333333335</v>
      </c>
      <c r="E392" s="36">
        <v>1654.5666666666671</v>
      </c>
      <c r="F392" s="36">
        <v>1643.3333333333335</v>
      </c>
      <c r="G392" s="36">
        <v>1626.616666666667</v>
      </c>
      <c r="H392" s="36">
        <v>1682.5166666666671</v>
      </c>
      <c r="I392" s="36">
        <v>1699.2333333333338</v>
      </c>
      <c r="J392" s="36">
        <v>1710.4666666666672</v>
      </c>
      <c r="K392" s="31">
        <v>1688</v>
      </c>
      <c r="L392" s="31">
        <v>1660.05</v>
      </c>
      <c r="M392" s="31">
        <v>0.81913999999999998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575.85</v>
      </c>
      <c r="D393" s="36">
        <v>560.41666666666663</v>
      </c>
      <c r="E393" s="36">
        <v>537.83333333333326</v>
      </c>
      <c r="F393" s="36">
        <v>499.81666666666661</v>
      </c>
      <c r="G393" s="36">
        <v>477.23333333333323</v>
      </c>
      <c r="H393" s="36">
        <v>598.43333333333328</v>
      </c>
      <c r="I393" s="36">
        <v>621.01666666666654</v>
      </c>
      <c r="J393" s="36">
        <v>659.0333333333333</v>
      </c>
      <c r="K393" s="31">
        <v>583</v>
      </c>
      <c r="L393" s="31">
        <v>522.4</v>
      </c>
      <c r="M393" s="31">
        <v>619.51225999999997</v>
      </c>
      <c r="N393" s="1"/>
      <c r="O393" s="1"/>
    </row>
    <row r="394" spans="1:15" ht="12.75" customHeight="1">
      <c r="A394" s="33">
        <v>384</v>
      </c>
      <c r="B394" s="53" t="s">
        <v>871</v>
      </c>
      <c r="C394" s="31">
        <v>482.75</v>
      </c>
      <c r="D394" s="36">
        <v>480.33333333333331</v>
      </c>
      <c r="E394" s="36">
        <v>467.71666666666664</v>
      </c>
      <c r="F394" s="36">
        <v>452.68333333333334</v>
      </c>
      <c r="G394" s="36">
        <v>440.06666666666666</v>
      </c>
      <c r="H394" s="36">
        <v>495.36666666666662</v>
      </c>
      <c r="I394" s="36">
        <v>507.98333333333329</v>
      </c>
      <c r="J394" s="36">
        <v>523.01666666666665</v>
      </c>
      <c r="K394" s="31">
        <v>492.95</v>
      </c>
      <c r="L394" s="31">
        <v>465.3</v>
      </c>
      <c r="M394" s="31">
        <v>71.569029999999998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1241.25</v>
      </c>
      <c r="D395" s="36">
        <v>1233.45</v>
      </c>
      <c r="E395" s="36">
        <v>1222</v>
      </c>
      <c r="F395" s="36">
        <v>1202.75</v>
      </c>
      <c r="G395" s="36">
        <v>1191.3</v>
      </c>
      <c r="H395" s="36">
        <v>1252.7</v>
      </c>
      <c r="I395" s="36">
        <v>1264.1500000000003</v>
      </c>
      <c r="J395" s="36">
        <v>1283.4000000000001</v>
      </c>
      <c r="K395" s="31">
        <v>1244.9000000000001</v>
      </c>
      <c r="L395" s="31">
        <v>1214.2</v>
      </c>
      <c r="M395" s="31">
        <v>1.0709200000000001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295.45</v>
      </c>
      <c r="D396" s="36">
        <v>294.88333333333333</v>
      </c>
      <c r="E396" s="36">
        <v>291.91666666666663</v>
      </c>
      <c r="F396" s="36">
        <v>288.38333333333333</v>
      </c>
      <c r="G396" s="36">
        <v>285.41666666666663</v>
      </c>
      <c r="H396" s="36">
        <v>298.41666666666663</v>
      </c>
      <c r="I396" s="36">
        <v>301.38333333333333</v>
      </c>
      <c r="J396" s="36">
        <v>304.91666666666663</v>
      </c>
      <c r="K396" s="31">
        <v>297.85000000000002</v>
      </c>
      <c r="L396" s="31">
        <v>291.35000000000002</v>
      </c>
      <c r="M396" s="31">
        <v>2.9416199999999999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927.75</v>
      </c>
      <c r="D397" s="36">
        <v>928.08333333333337</v>
      </c>
      <c r="E397" s="36">
        <v>913.16666666666674</v>
      </c>
      <c r="F397" s="36">
        <v>898.58333333333337</v>
      </c>
      <c r="G397" s="36">
        <v>883.66666666666674</v>
      </c>
      <c r="H397" s="36">
        <v>942.66666666666674</v>
      </c>
      <c r="I397" s="36">
        <v>957.58333333333348</v>
      </c>
      <c r="J397" s="36">
        <v>972.16666666666674</v>
      </c>
      <c r="K397" s="31">
        <v>943</v>
      </c>
      <c r="L397" s="31">
        <v>913.5</v>
      </c>
      <c r="M397" s="31">
        <v>5.3251099999999996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200.3</v>
      </c>
      <c r="D398" s="36">
        <v>201.2166666666667</v>
      </c>
      <c r="E398" s="36">
        <v>197.03333333333339</v>
      </c>
      <c r="F398" s="36">
        <v>193.76666666666668</v>
      </c>
      <c r="G398" s="36">
        <v>189.58333333333337</v>
      </c>
      <c r="H398" s="36">
        <v>204.48333333333341</v>
      </c>
      <c r="I398" s="36">
        <v>208.66666666666669</v>
      </c>
      <c r="J398" s="36">
        <v>211.93333333333342</v>
      </c>
      <c r="K398" s="31">
        <v>205.4</v>
      </c>
      <c r="L398" s="31">
        <v>197.95</v>
      </c>
      <c r="M398" s="31">
        <v>57.180300000000003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3614.85</v>
      </c>
      <c r="D399" s="36">
        <v>3601.6166666666668</v>
      </c>
      <c r="E399" s="36">
        <v>3553.2333333333336</v>
      </c>
      <c r="F399" s="36">
        <v>3491.6166666666668</v>
      </c>
      <c r="G399" s="36">
        <v>3443.2333333333336</v>
      </c>
      <c r="H399" s="36">
        <v>3663.2333333333336</v>
      </c>
      <c r="I399" s="36">
        <v>3711.6166666666668</v>
      </c>
      <c r="J399" s="36">
        <v>3773.2333333333336</v>
      </c>
      <c r="K399" s="31">
        <v>3650</v>
      </c>
      <c r="L399" s="31">
        <v>3540</v>
      </c>
      <c r="M399" s="31">
        <v>0.20791999999999999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80.64</v>
      </c>
      <c r="D400" s="36">
        <v>81.386666666666656</v>
      </c>
      <c r="E400" s="36">
        <v>77.773333333333312</v>
      </c>
      <c r="F400" s="36">
        <v>74.906666666666652</v>
      </c>
      <c r="G400" s="36">
        <v>71.293333333333308</v>
      </c>
      <c r="H400" s="36">
        <v>84.253333333333316</v>
      </c>
      <c r="I400" s="36">
        <v>87.86666666666666</v>
      </c>
      <c r="J400" s="36">
        <v>90.73333333333332</v>
      </c>
      <c r="K400" s="31">
        <v>85</v>
      </c>
      <c r="L400" s="31">
        <v>78.52</v>
      </c>
      <c r="M400" s="31">
        <v>193.27009000000001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1895.95</v>
      </c>
      <c r="D401" s="36">
        <v>1901.8166666666666</v>
      </c>
      <c r="E401" s="36">
        <v>1884.1333333333332</v>
      </c>
      <c r="F401" s="36">
        <v>1872.3166666666666</v>
      </c>
      <c r="G401" s="36">
        <v>1854.6333333333332</v>
      </c>
      <c r="H401" s="36">
        <v>1913.6333333333332</v>
      </c>
      <c r="I401" s="36">
        <v>1931.3166666666666</v>
      </c>
      <c r="J401" s="36">
        <v>1943.1333333333332</v>
      </c>
      <c r="K401" s="31">
        <v>1919.5</v>
      </c>
      <c r="L401" s="31">
        <v>1890</v>
      </c>
      <c r="M401" s="31">
        <v>1.1239300000000001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199.41</v>
      </c>
      <c r="D402" s="36">
        <v>197.80333333333337</v>
      </c>
      <c r="E402" s="36">
        <v>191.90666666666675</v>
      </c>
      <c r="F402" s="36">
        <v>184.40333333333339</v>
      </c>
      <c r="G402" s="36">
        <v>178.50666666666677</v>
      </c>
      <c r="H402" s="36">
        <v>205.30666666666673</v>
      </c>
      <c r="I402" s="36">
        <v>211.20333333333332</v>
      </c>
      <c r="J402" s="36">
        <v>218.70666666666671</v>
      </c>
      <c r="K402" s="31">
        <v>203.7</v>
      </c>
      <c r="L402" s="31">
        <v>190.3</v>
      </c>
      <c r="M402" s="31">
        <v>15.54059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2921.25</v>
      </c>
      <c r="D403" s="36">
        <v>2927.5833333333335</v>
      </c>
      <c r="E403" s="36">
        <v>2909.166666666667</v>
      </c>
      <c r="F403" s="36">
        <v>2897.0833333333335</v>
      </c>
      <c r="G403" s="36">
        <v>2878.666666666667</v>
      </c>
      <c r="H403" s="36">
        <v>2939.666666666667</v>
      </c>
      <c r="I403" s="36">
        <v>2958.0833333333339</v>
      </c>
      <c r="J403" s="36">
        <v>2970.166666666667</v>
      </c>
      <c r="K403" s="31">
        <v>2946</v>
      </c>
      <c r="L403" s="31">
        <v>2915.5</v>
      </c>
      <c r="M403" s="31">
        <v>40.922919999999998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106.67</v>
      </c>
      <c r="D404" s="36">
        <v>106.83666666666666</v>
      </c>
      <c r="E404" s="36">
        <v>105.40333333333332</v>
      </c>
      <c r="F404" s="36">
        <v>104.13666666666666</v>
      </c>
      <c r="G404" s="36">
        <v>102.70333333333332</v>
      </c>
      <c r="H404" s="36">
        <v>108.10333333333332</v>
      </c>
      <c r="I404" s="36">
        <v>109.53666666666666</v>
      </c>
      <c r="J404" s="36">
        <v>110.80333333333333</v>
      </c>
      <c r="K404" s="31">
        <v>108.27</v>
      </c>
      <c r="L404" s="31">
        <v>105.57</v>
      </c>
      <c r="M404" s="31">
        <v>26.61487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1542.75</v>
      </c>
      <c r="D405" s="36">
        <v>1555.2833333333335</v>
      </c>
      <c r="E405" s="36">
        <v>1526.5666666666671</v>
      </c>
      <c r="F405" s="36">
        <v>1510.3833333333334</v>
      </c>
      <c r="G405" s="36">
        <v>1481.666666666667</v>
      </c>
      <c r="H405" s="36">
        <v>1571.4666666666672</v>
      </c>
      <c r="I405" s="36">
        <v>1600.1833333333338</v>
      </c>
      <c r="J405" s="36">
        <v>1616.3666666666672</v>
      </c>
      <c r="K405" s="31">
        <v>1584</v>
      </c>
      <c r="L405" s="31">
        <v>1539.1</v>
      </c>
      <c r="M405" s="31">
        <v>1.3748100000000001</v>
      </c>
      <c r="N405" s="1"/>
      <c r="O405" s="1"/>
    </row>
    <row r="406" spans="1:15" ht="12.75" customHeight="1">
      <c r="A406" s="33">
        <v>396</v>
      </c>
      <c r="B406" s="53" t="s">
        <v>872</v>
      </c>
      <c r="C406" s="31">
        <v>81.58</v>
      </c>
      <c r="D406" s="36">
        <v>81.463333333333338</v>
      </c>
      <c r="E406" s="36">
        <v>80.456666666666678</v>
      </c>
      <c r="F406" s="36">
        <v>79.333333333333343</v>
      </c>
      <c r="G406" s="36">
        <v>78.326666666666682</v>
      </c>
      <c r="H406" s="36">
        <v>82.586666666666673</v>
      </c>
      <c r="I406" s="36">
        <v>83.593333333333334</v>
      </c>
      <c r="J406" s="36">
        <v>84.716666666666669</v>
      </c>
      <c r="K406" s="31">
        <v>82.47</v>
      </c>
      <c r="L406" s="31">
        <v>80.34</v>
      </c>
      <c r="M406" s="31">
        <v>7.7051299999999996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699.95</v>
      </c>
      <c r="D407" s="36">
        <v>703.31666666666661</v>
      </c>
      <c r="E407" s="36">
        <v>695.68333333333317</v>
      </c>
      <c r="F407" s="36">
        <v>691.41666666666652</v>
      </c>
      <c r="G407" s="36">
        <v>683.78333333333308</v>
      </c>
      <c r="H407" s="36">
        <v>707.58333333333326</v>
      </c>
      <c r="I407" s="36">
        <v>715.2166666666667</v>
      </c>
      <c r="J407" s="36">
        <v>719.48333333333335</v>
      </c>
      <c r="K407" s="31">
        <v>710.95</v>
      </c>
      <c r="L407" s="31">
        <v>699.05</v>
      </c>
      <c r="M407" s="31">
        <v>7.7893800000000004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1705</v>
      </c>
      <c r="D408" s="36">
        <v>1709.0166666666667</v>
      </c>
      <c r="E408" s="36">
        <v>1688.0333333333333</v>
      </c>
      <c r="F408" s="36">
        <v>1671.0666666666666</v>
      </c>
      <c r="G408" s="36">
        <v>1650.0833333333333</v>
      </c>
      <c r="H408" s="36">
        <v>1725.9833333333333</v>
      </c>
      <c r="I408" s="36">
        <v>1746.9666666666665</v>
      </c>
      <c r="J408" s="36">
        <v>1763.9333333333334</v>
      </c>
      <c r="K408" s="31">
        <v>1730</v>
      </c>
      <c r="L408" s="31">
        <v>1692.05</v>
      </c>
      <c r="M408" s="31">
        <v>10.19251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140.55000000000001</v>
      </c>
      <c r="D409" s="36">
        <v>139.81666666666669</v>
      </c>
      <c r="E409" s="36">
        <v>137.73333333333338</v>
      </c>
      <c r="F409" s="36">
        <v>134.91666666666669</v>
      </c>
      <c r="G409" s="36">
        <v>132.83333333333337</v>
      </c>
      <c r="H409" s="36">
        <v>142.63333333333338</v>
      </c>
      <c r="I409" s="36">
        <v>144.7166666666667</v>
      </c>
      <c r="J409" s="36">
        <v>147.53333333333339</v>
      </c>
      <c r="K409" s="31">
        <v>141.9</v>
      </c>
      <c r="L409" s="31">
        <v>137</v>
      </c>
      <c r="M409" s="31">
        <v>123.76316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5298.7</v>
      </c>
      <c r="D410" s="36">
        <v>5311.2666666666673</v>
      </c>
      <c r="E410" s="36">
        <v>5262.5333333333347</v>
      </c>
      <c r="F410" s="36">
        <v>5226.3666666666677</v>
      </c>
      <c r="G410" s="36">
        <v>5177.633333333335</v>
      </c>
      <c r="H410" s="36">
        <v>5347.4333333333343</v>
      </c>
      <c r="I410" s="36">
        <v>5396.1666666666661</v>
      </c>
      <c r="J410" s="36">
        <v>5432.3333333333339</v>
      </c>
      <c r="K410" s="31">
        <v>5360</v>
      </c>
      <c r="L410" s="31">
        <v>5275.1</v>
      </c>
      <c r="M410" s="31">
        <v>0.41297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2568.5</v>
      </c>
      <c r="D411" s="36">
        <v>2559.2666666666664</v>
      </c>
      <c r="E411" s="36">
        <v>2534.583333333333</v>
      </c>
      <c r="F411" s="36">
        <v>2500.6666666666665</v>
      </c>
      <c r="G411" s="36">
        <v>2475.9833333333331</v>
      </c>
      <c r="H411" s="36">
        <v>2593.1833333333329</v>
      </c>
      <c r="I411" s="36">
        <v>2617.8666666666663</v>
      </c>
      <c r="J411" s="36">
        <v>2651.7833333333328</v>
      </c>
      <c r="K411" s="31">
        <v>2583.9499999999998</v>
      </c>
      <c r="L411" s="31">
        <v>2525.35</v>
      </c>
      <c r="M411" s="31">
        <v>2.6227399999999998</v>
      </c>
      <c r="N411" s="1"/>
      <c r="O411" s="1"/>
    </row>
    <row r="412" spans="1:15" ht="12.75" customHeight="1">
      <c r="A412" s="33">
        <v>402</v>
      </c>
      <c r="B412" s="53" t="s">
        <v>830</v>
      </c>
      <c r="C412" s="31">
        <v>2388.65</v>
      </c>
      <c r="D412" s="36">
        <v>2404.1166666666668</v>
      </c>
      <c r="E412" s="36">
        <v>2350.5333333333338</v>
      </c>
      <c r="F412" s="36">
        <v>2312.416666666667</v>
      </c>
      <c r="G412" s="36">
        <v>2258.8333333333339</v>
      </c>
      <c r="H412" s="36">
        <v>2442.2333333333336</v>
      </c>
      <c r="I412" s="36">
        <v>2495.8166666666666</v>
      </c>
      <c r="J412" s="36">
        <v>2533.9333333333334</v>
      </c>
      <c r="K412" s="31">
        <v>2457.6999999999998</v>
      </c>
      <c r="L412" s="31">
        <v>2366</v>
      </c>
      <c r="M412" s="31">
        <v>5.2999200000000002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188.21</v>
      </c>
      <c r="D413" s="36">
        <v>187.76333333333332</v>
      </c>
      <c r="E413" s="36">
        <v>185.55666666666664</v>
      </c>
      <c r="F413" s="36">
        <v>182.90333333333334</v>
      </c>
      <c r="G413" s="36">
        <v>180.69666666666666</v>
      </c>
      <c r="H413" s="36">
        <v>190.41666666666663</v>
      </c>
      <c r="I413" s="36">
        <v>192.62333333333333</v>
      </c>
      <c r="J413" s="36">
        <v>195.27666666666661</v>
      </c>
      <c r="K413" s="31">
        <v>189.97</v>
      </c>
      <c r="L413" s="31">
        <v>185.11</v>
      </c>
      <c r="M413" s="31">
        <v>95.860039999999998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6736.85</v>
      </c>
      <c r="D414" s="36">
        <v>6710.8166666666666</v>
      </c>
      <c r="E414" s="36">
        <v>6629.1333333333332</v>
      </c>
      <c r="F414" s="36">
        <v>6521.416666666667</v>
      </c>
      <c r="G414" s="36">
        <v>6439.7333333333336</v>
      </c>
      <c r="H414" s="36">
        <v>6818.5333333333328</v>
      </c>
      <c r="I414" s="36">
        <v>6900.2166666666653</v>
      </c>
      <c r="J414" s="36">
        <v>7007.9333333333325</v>
      </c>
      <c r="K414" s="31">
        <v>6792.5</v>
      </c>
      <c r="L414" s="31">
        <v>6603.1</v>
      </c>
      <c r="M414" s="31">
        <v>0.21371999999999999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1594.45</v>
      </c>
      <c r="D415" s="36">
        <v>1592.8166666666666</v>
      </c>
      <c r="E415" s="36">
        <v>1574.3333333333333</v>
      </c>
      <c r="F415" s="36">
        <v>1554.2166666666667</v>
      </c>
      <c r="G415" s="36">
        <v>1535.7333333333333</v>
      </c>
      <c r="H415" s="36">
        <v>1612.9333333333332</v>
      </c>
      <c r="I415" s="36">
        <v>1631.4166666666667</v>
      </c>
      <c r="J415" s="36">
        <v>1651.5333333333331</v>
      </c>
      <c r="K415" s="31">
        <v>1611.3</v>
      </c>
      <c r="L415" s="31">
        <v>1572.7</v>
      </c>
      <c r="M415" s="31">
        <v>0.89198999999999995</v>
      </c>
      <c r="N415" s="1"/>
      <c r="O415" s="1"/>
    </row>
    <row r="416" spans="1:15" ht="12.75" customHeight="1">
      <c r="A416" s="33">
        <v>406</v>
      </c>
      <c r="B416" s="53" t="s">
        <v>831</v>
      </c>
      <c r="C416" s="31">
        <v>488.45</v>
      </c>
      <c r="D416" s="36">
        <v>490.79999999999995</v>
      </c>
      <c r="E416" s="36">
        <v>474.69999999999993</v>
      </c>
      <c r="F416" s="36">
        <v>460.95</v>
      </c>
      <c r="G416" s="36">
        <v>444.84999999999997</v>
      </c>
      <c r="H416" s="36">
        <v>504.5499999999999</v>
      </c>
      <c r="I416" s="36">
        <v>520.64999999999986</v>
      </c>
      <c r="J416" s="36">
        <v>534.39999999999986</v>
      </c>
      <c r="K416" s="31">
        <v>506.9</v>
      </c>
      <c r="L416" s="31">
        <v>477.05</v>
      </c>
      <c r="M416" s="31">
        <v>27.88795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4026.5</v>
      </c>
      <c r="D417" s="36">
        <v>3977.7999999999997</v>
      </c>
      <c r="E417" s="36">
        <v>3913.6999999999994</v>
      </c>
      <c r="F417" s="36">
        <v>3800.8999999999996</v>
      </c>
      <c r="G417" s="36">
        <v>3736.7999999999993</v>
      </c>
      <c r="H417" s="36">
        <v>4090.5999999999995</v>
      </c>
      <c r="I417" s="36">
        <v>4154.7</v>
      </c>
      <c r="J417" s="36">
        <v>4267.5</v>
      </c>
      <c r="K417" s="31">
        <v>4041.9</v>
      </c>
      <c r="L417" s="31">
        <v>3865</v>
      </c>
      <c r="M417" s="31">
        <v>1.0198</v>
      </c>
      <c r="N417" s="1"/>
      <c r="O417" s="1"/>
    </row>
    <row r="418" spans="1:15" ht="12.75" customHeight="1">
      <c r="A418" s="33">
        <v>408</v>
      </c>
      <c r="B418" s="53" t="s">
        <v>873</v>
      </c>
      <c r="C418" s="31">
        <v>822.1</v>
      </c>
      <c r="D418" s="36">
        <v>829.5333333333333</v>
      </c>
      <c r="E418" s="36">
        <v>809.06666666666661</v>
      </c>
      <c r="F418" s="36">
        <v>796.0333333333333</v>
      </c>
      <c r="G418" s="36">
        <v>775.56666666666661</v>
      </c>
      <c r="H418" s="36">
        <v>842.56666666666661</v>
      </c>
      <c r="I418" s="36">
        <v>863.0333333333333</v>
      </c>
      <c r="J418" s="36">
        <v>876.06666666666661</v>
      </c>
      <c r="K418" s="31">
        <v>850</v>
      </c>
      <c r="L418" s="31">
        <v>816.5</v>
      </c>
      <c r="M418" s="31">
        <v>1.8585400000000001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24408.35</v>
      </c>
      <c r="D419" s="36">
        <v>24291.066666666666</v>
      </c>
      <c r="E419" s="36">
        <v>24125.73333333333</v>
      </c>
      <c r="F419" s="36">
        <v>23843.116666666665</v>
      </c>
      <c r="G419" s="36">
        <v>23677.783333333329</v>
      </c>
      <c r="H419" s="36">
        <v>24573.683333333331</v>
      </c>
      <c r="I419" s="36">
        <v>24739.016666666666</v>
      </c>
      <c r="J419" s="36">
        <v>25021.633333333331</v>
      </c>
      <c r="K419" s="31">
        <v>24456.400000000001</v>
      </c>
      <c r="L419" s="31">
        <v>24008.45</v>
      </c>
      <c r="M419" s="31">
        <v>0.96808000000000005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46.16</v>
      </c>
      <c r="D420" s="36">
        <v>45.99666666666667</v>
      </c>
      <c r="E420" s="36">
        <v>45.303333333333342</v>
      </c>
      <c r="F420" s="36">
        <v>44.446666666666673</v>
      </c>
      <c r="G420" s="36">
        <v>43.753333333333345</v>
      </c>
      <c r="H420" s="36">
        <v>46.853333333333339</v>
      </c>
      <c r="I420" s="36">
        <v>47.546666666666667</v>
      </c>
      <c r="J420" s="36">
        <v>48.403333333333336</v>
      </c>
      <c r="K420" s="31">
        <v>46.69</v>
      </c>
      <c r="L420" s="31">
        <v>45.14</v>
      </c>
      <c r="M420" s="31">
        <v>126.40921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2976.1</v>
      </c>
      <c r="D421" s="36">
        <v>2972.9</v>
      </c>
      <c r="E421" s="36">
        <v>2930.8</v>
      </c>
      <c r="F421" s="36">
        <v>2885.5</v>
      </c>
      <c r="G421" s="36">
        <v>2843.4</v>
      </c>
      <c r="H421" s="36">
        <v>3018.2000000000003</v>
      </c>
      <c r="I421" s="36">
        <v>3060.2999999999997</v>
      </c>
      <c r="J421" s="36">
        <v>3105.6000000000004</v>
      </c>
      <c r="K421" s="31">
        <v>3015</v>
      </c>
      <c r="L421" s="31">
        <v>2927.6</v>
      </c>
      <c r="M421" s="31">
        <v>11.419589999999999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742.6</v>
      </c>
      <c r="D422" s="36">
        <v>739.04999999999984</v>
      </c>
      <c r="E422" s="36">
        <v>730.09999999999968</v>
      </c>
      <c r="F422" s="36">
        <v>717.5999999999998</v>
      </c>
      <c r="G422" s="36">
        <v>708.64999999999964</v>
      </c>
      <c r="H422" s="36">
        <v>751.54999999999973</v>
      </c>
      <c r="I422" s="36">
        <v>760.49999999999977</v>
      </c>
      <c r="J422" s="36">
        <v>772.99999999999977</v>
      </c>
      <c r="K422" s="31">
        <v>748</v>
      </c>
      <c r="L422" s="31">
        <v>726.55</v>
      </c>
      <c r="M422" s="31">
        <v>7.2226699999999999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6920.95</v>
      </c>
      <c r="D423" s="36">
        <v>6911.9833333333336</v>
      </c>
      <c r="E423" s="36">
        <v>6773.9666666666672</v>
      </c>
      <c r="F423" s="36">
        <v>6626.9833333333336</v>
      </c>
      <c r="G423" s="36">
        <v>6488.9666666666672</v>
      </c>
      <c r="H423" s="36">
        <v>7058.9666666666672</v>
      </c>
      <c r="I423" s="36">
        <v>7196.9833333333336</v>
      </c>
      <c r="J423" s="36">
        <v>7343.9666666666672</v>
      </c>
      <c r="K423" s="31">
        <v>7050</v>
      </c>
      <c r="L423" s="31">
        <v>6765</v>
      </c>
      <c r="M423" s="31">
        <v>10.24424</v>
      </c>
      <c r="N423" s="1"/>
      <c r="O423" s="1"/>
    </row>
    <row r="424" spans="1:15" ht="12.75" customHeight="1">
      <c r="A424" s="33">
        <v>414</v>
      </c>
      <c r="B424" s="53" t="s">
        <v>874</v>
      </c>
      <c r="C424" s="31">
        <v>1453.4</v>
      </c>
      <c r="D424" s="36">
        <v>1434.9166666666667</v>
      </c>
      <c r="E424" s="36">
        <v>1409.8333333333335</v>
      </c>
      <c r="F424" s="36">
        <v>1366.2666666666667</v>
      </c>
      <c r="G424" s="36">
        <v>1341.1833333333334</v>
      </c>
      <c r="H424" s="36">
        <v>1478.4833333333336</v>
      </c>
      <c r="I424" s="36">
        <v>1503.5666666666671</v>
      </c>
      <c r="J424" s="36">
        <v>1547.1333333333337</v>
      </c>
      <c r="K424" s="31">
        <v>1460</v>
      </c>
      <c r="L424" s="31">
        <v>1391.35</v>
      </c>
      <c r="M424" s="31">
        <v>5.9924099999999996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1704.75</v>
      </c>
      <c r="D425" s="36">
        <v>1705.4166666666667</v>
      </c>
      <c r="E425" s="36">
        <v>1675.8833333333334</v>
      </c>
      <c r="F425" s="36">
        <v>1647.0166666666667</v>
      </c>
      <c r="G425" s="36">
        <v>1617.4833333333333</v>
      </c>
      <c r="H425" s="36">
        <v>1734.2833333333335</v>
      </c>
      <c r="I425" s="36">
        <v>1763.8166666666668</v>
      </c>
      <c r="J425" s="36">
        <v>1792.6833333333336</v>
      </c>
      <c r="K425" s="31">
        <v>1734.95</v>
      </c>
      <c r="L425" s="31">
        <v>1676.55</v>
      </c>
      <c r="M425" s="31">
        <v>2.8427799999999999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10185</v>
      </c>
      <c r="D426" s="36">
        <v>10197.616666666667</v>
      </c>
      <c r="E426" s="36">
        <v>10105.533333333333</v>
      </c>
      <c r="F426" s="36">
        <v>10026.066666666666</v>
      </c>
      <c r="G426" s="36">
        <v>9933.9833333333318</v>
      </c>
      <c r="H426" s="36">
        <v>10277.083333333334</v>
      </c>
      <c r="I426" s="36">
        <v>10369.166666666666</v>
      </c>
      <c r="J426" s="36">
        <v>10448.633333333335</v>
      </c>
      <c r="K426" s="31">
        <v>10289.700000000001</v>
      </c>
      <c r="L426" s="31">
        <v>10118.15</v>
      </c>
      <c r="M426" s="31">
        <v>0.40146999999999999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665.65</v>
      </c>
      <c r="D427" s="36">
        <v>667.69999999999993</v>
      </c>
      <c r="E427" s="36">
        <v>658.04999999999984</v>
      </c>
      <c r="F427" s="36">
        <v>650.44999999999993</v>
      </c>
      <c r="G427" s="36">
        <v>640.79999999999984</v>
      </c>
      <c r="H427" s="36">
        <v>675.29999999999984</v>
      </c>
      <c r="I427" s="36">
        <v>684.94999999999993</v>
      </c>
      <c r="J427" s="36">
        <v>692.54999999999984</v>
      </c>
      <c r="K427" s="31">
        <v>677.35</v>
      </c>
      <c r="L427" s="31">
        <v>660.1</v>
      </c>
      <c r="M427" s="31">
        <v>12.34517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604.04999999999995</v>
      </c>
      <c r="D428" s="36">
        <v>601.75</v>
      </c>
      <c r="E428" s="36">
        <v>593.70000000000005</v>
      </c>
      <c r="F428" s="36">
        <v>583.35</v>
      </c>
      <c r="G428" s="36">
        <v>575.30000000000007</v>
      </c>
      <c r="H428" s="36">
        <v>612.1</v>
      </c>
      <c r="I428" s="36">
        <v>620.15</v>
      </c>
      <c r="J428" s="36">
        <v>630.5</v>
      </c>
      <c r="K428" s="31">
        <v>609.79999999999995</v>
      </c>
      <c r="L428" s="31">
        <v>591.4</v>
      </c>
      <c r="M428" s="31">
        <v>6.9171199999999997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583.25</v>
      </c>
      <c r="D429" s="36">
        <v>582.4</v>
      </c>
      <c r="E429" s="36">
        <v>573.84999999999991</v>
      </c>
      <c r="F429" s="36">
        <v>564.44999999999993</v>
      </c>
      <c r="G429" s="36">
        <v>555.89999999999986</v>
      </c>
      <c r="H429" s="36">
        <v>591.79999999999995</v>
      </c>
      <c r="I429" s="36">
        <v>600.34999999999991</v>
      </c>
      <c r="J429" s="36">
        <v>609.75</v>
      </c>
      <c r="K429" s="31">
        <v>590.95000000000005</v>
      </c>
      <c r="L429" s="31">
        <v>573</v>
      </c>
      <c r="M429" s="31">
        <v>4.4451900000000002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812.6</v>
      </c>
      <c r="D430" s="36">
        <v>815.6</v>
      </c>
      <c r="E430" s="36">
        <v>808.2</v>
      </c>
      <c r="F430" s="36">
        <v>803.80000000000007</v>
      </c>
      <c r="G430" s="36">
        <v>796.40000000000009</v>
      </c>
      <c r="H430" s="36">
        <v>820</v>
      </c>
      <c r="I430" s="36">
        <v>827.39999999999986</v>
      </c>
      <c r="J430" s="36">
        <v>831.8</v>
      </c>
      <c r="K430" s="31">
        <v>823</v>
      </c>
      <c r="L430" s="31">
        <v>811.2</v>
      </c>
      <c r="M430" s="31">
        <v>161.20448999999999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131.69999999999999</v>
      </c>
      <c r="D431" s="36">
        <v>130.58333333333334</v>
      </c>
      <c r="E431" s="36">
        <v>128.2166666666667</v>
      </c>
      <c r="F431" s="36">
        <v>124.73333333333335</v>
      </c>
      <c r="G431" s="36">
        <v>122.3666666666667</v>
      </c>
      <c r="H431" s="36">
        <v>134.06666666666669</v>
      </c>
      <c r="I431" s="36">
        <v>136.43333333333331</v>
      </c>
      <c r="J431" s="36">
        <v>139.91666666666669</v>
      </c>
      <c r="K431" s="31">
        <v>132.94999999999999</v>
      </c>
      <c r="L431" s="31">
        <v>127.1</v>
      </c>
      <c r="M431" s="31">
        <v>334.01038999999997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671.1</v>
      </c>
      <c r="D432" s="36">
        <v>676.23333333333335</v>
      </c>
      <c r="E432" s="36">
        <v>662.86666666666667</v>
      </c>
      <c r="F432" s="36">
        <v>654.63333333333333</v>
      </c>
      <c r="G432" s="36">
        <v>641.26666666666665</v>
      </c>
      <c r="H432" s="36">
        <v>684.4666666666667</v>
      </c>
      <c r="I432" s="36">
        <v>697.83333333333348</v>
      </c>
      <c r="J432" s="36">
        <v>706.06666666666672</v>
      </c>
      <c r="K432" s="31">
        <v>689.6</v>
      </c>
      <c r="L432" s="31">
        <v>668</v>
      </c>
      <c r="M432" s="31">
        <v>10.12046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136.94999999999999</v>
      </c>
      <c r="D433" s="36">
        <v>137.38666666666666</v>
      </c>
      <c r="E433" s="36">
        <v>135.67333333333332</v>
      </c>
      <c r="F433" s="36">
        <v>134.39666666666668</v>
      </c>
      <c r="G433" s="36">
        <v>132.68333333333334</v>
      </c>
      <c r="H433" s="36">
        <v>138.6633333333333</v>
      </c>
      <c r="I433" s="36">
        <v>140.37666666666667</v>
      </c>
      <c r="J433" s="36">
        <v>141.65333333333328</v>
      </c>
      <c r="K433" s="31">
        <v>139.1</v>
      </c>
      <c r="L433" s="31">
        <v>136.11000000000001</v>
      </c>
      <c r="M433" s="31">
        <v>24.446570000000001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537.15</v>
      </c>
      <c r="D434" s="36">
        <v>528.16666666666663</v>
      </c>
      <c r="E434" s="36">
        <v>517.33333333333326</v>
      </c>
      <c r="F434" s="36">
        <v>497.51666666666665</v>
      </c>
      <c r="G434" s="36">
        <v>486.68333333333328</v>
      </c>
      <c r="H434" s="36">
        <v>547.98333333333323</v>
      </c>
      <c r="I434" s="36">
        <v>558.81666666666649</v>
      </c>
      <c r="J434" s="36">
        <v>578.63333333333321</v>
      </c>
      <c r="K434" s="31">
        <v>539</v>
      </c>
      <c r="L434" s="31">
        <v>508.35</v>
      </c>
      <c r="M434" s="31">
        <v>10.729559999999999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215.14</v>
      </c>
      <c r="D435" s="36">
        <v>216.41</v>
      </c>
      <c r="E435" s="36">
        <v>212.82999999999998</v>
      </c>
      <c r="F435" s="36">
        <v>210.51999999999998</v>
      </c>
      <c r="G435" s="36">
        <v>206.93999999999997</v>
      </c>
      <c r="H435" s="36">
        <v>218.72</v>
      </c>
      <c r="I435" s="36">
        <v>222.29999999999998</v>
      </c>
      <c r="J435" s="36">
        <v>224.61</v>
      </c>
      <c r="K435" s="31">
        <v>219.99</v>
      </c>
      <c r="L435" s="31">
        <v>214.1</v>
      </c>
      <c r="M435" s="31">
        <v>3.1245599999999998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1733.85</v>
      </c>
      <c r="D436" s="36">
        <v>1737.4666666666665</v>
      </c>
      <c r="E436" s="36">
        <v>1726.4333333333329</v>
      </c>
      <c r="F436" s="36">
        <v>1719.0166666666664</v>
      </c>
      <c r="G436" s="36">
        <v>1707.9833333333329</v>
      </c>
      <c r="H436" s="36">
        <v>1744.883333333333</v>
      </c>
      <c r="I436" s="36">
        <v>1755.9166666666663</v>
      </c>
      <c r="J436" s="36">
        <v>1763.333333333333</v>
      </c>
      <c r="K436" s="31">
        <v>1748.5</v>
      </c>
      <c r="L436" s="31">
        <v>1730.05</v>
      </c>
      <c r="M436" s="31">
        <v>15.26788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818.8</v>
      </c>
      <c r="D437" s="36">
        <v>844.23333333333323</v>
      </c>
      <c r="E437" s="36">
        <v>779.56666666666649</v>
      </c>
      <c r="F437" s="36">
        <v>740.33333333333326</v>
      </c>
      <c r="G437" s="36">
        <v>675.66666666666652</v>
      </c>
      <c r="H437" s="36">
        <v>883.46666666666647</v>
      </c>
      <c r="I437" s="36">
        <v>948.13333333333321</v>
      </c>
      <c r="J437" s="36">
        <v>987.36666666666645</v>
      </c>
      <c r="K437" s="31">
        <v>908.9</v>
      </c>
      <c r="L437" s="31">
        <v>805</v>
      </c>
      <c r="M437" s="31">
        <v>52.333649999999999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3891.55</v>
      </c>
      <c r="D438" s="36">
        <v>3844.15</v>
      </c>
      <c r="E438" s="36">
        <v>3780.3</v>
      </c>
      <c r="F438" s="36">
        <v>3669.05</v>
      </c>
      <c r="G438" s="36">
        <v>3605.2000000000003</v>
      </c>
      <c r="H438" s="36">
        <v>3955.4</v>
      </c>
      <c r="I438" s="36">
        <v>4019.2499999999995</v>
      </c>
      <c r="J438" s="36">
        <v>4130.5</v>
      </c>
      <c r="K438" s="31">
        <v>3908</v>
      </c>
      <c r="L438" s="31">
        <v>3732.9</v>
      </c>
      <c r="M438" s="31">
        <v>2.7064499999999998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1331</v>
      </c>
      <c r="D439" s="36">
        <v>1340.3999999999999</v>
      </c>
      <c r="E439" s="36">
        <v>1318.8999999999996</v>
      </c>
      <c r="F439" s="36">
        <v>1306.7999999999997</v>
      </c>
      <c r="G439" s="36">
        <v>1285.2999999999995</v>
      </c>
      <c r="H439" s="36">
        <v>1352.4999999999998</v>
      </c>
      <c r="I439" s="36">
        <v>1374.0000000000002</v>
      </c>
      <c r="J439" s="36">
        <v>1386.1</v>
      </c>
      <c r="K439" s="31">
        <v>1361.9</v>
      </c>
      <c r="L439" s="31">
        <v>1328.3</v>
      </c>
      <c r="M439" s="31">
        <v>0.27564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586</v>
      </c>
      <c r="D440" s="36">
        <v>582.91666666666663</v>
      </c>
      <c r="E440" s="36">
        <v>572.08333333333326</v>
      </c>
      <c r="F440" s="36">
        <v>558.16666666666663</v>
      </c>
      <c r="G440" s="36">
        <v>547.33333333333326</v>
      </c>
      <c r="H440" s="36">
        <v>596.83333333333326</v>
      </c>
      <c r="I440" s="36">
        <v>607.66666666666652</v>
      </c>
      <c r="J440" s="36">
        <v>621.58333333333326</v>
      </c>
      <c r="K440" s="31">
        <v>593.75</v>
      </c>
      <c r="L440" s="31">
        <v>569</v>
      </c>
      <c r="M440" s="31">
        <v>3.0822699999999998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5111.6000000000004</v>
      </c>
      <c r="D441" s="36">
        <v>5097.6166666666668</v>
      </c>
      <c r="E441" s="36">
        <v>5036.0833333333339</v>
      </c>
      <c r="F441" s="36">
        <v>4960.5666666666675</v>
      </c>
      <c r="G441" s="36">
        <v>4899.0333333333347</v>
      </c>
      <c r="H441" s="36">
        <v>5173.1333333333332</v>
      </c>
      <c r="I441" s="36">
        <v>5234.6666666666661</v>
      </c>
      <c r="J441" s="36">
        <v>5310.1833333333325</v>
      </c>
      <c r="K441" s="31">
        <v>5159.1499999999996</v>
      </c>
      <c r="L441" s="31">
        <v>5022.1000000000004</v>
      </c>
      <c r="M441" s="31">
        <v>0.60418000000000005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1018.2</v>
      </c>
      <c r="D442" s="36">
        <v>987.31666666666661</v>
      </c>
      <c r="E442" s="36">
        <v>946.63333333333321</v>
      </c>
      <c r="F442" s="36">
        <v>875.06666666666661</v>
      </c>
      <c r="G442" s="36">
        <v>834.38333333333321</v>
      </c>
      <c r="H442" s="36">
        <v>1058.8833333333332</v>
      </c>
      <c r="I442" s="36">
        <v>1099.5666666666666</v>
      </c>
      <c r="J442" s="36">
        <v>1171.1333333333332</v>
      </c>
      <c r="K442" s="31">
        <v>1028</v>
      </c>
      <c r="L442" s="31">
        <v>915.75</v>
      </c>
      <c r="M442" s="31">
        <v>11.24508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80.36</v>
      </c>
      <c r="D443" s="36">
        <v>78.456666666666663</v>
      </c>
      <c r="E443" s="36">
        <v>76.553333333333327</v>
      </c>
      <c r="F443" s="36">
        <v>72.74666666666667</v>
      </c>
      <c r="G443" s="36">
        <v>70.843333333333334</v>
      </c>
      <c r="H443" s="36">
        <v>82.263333333333321</v>
      </c>
      <c r="I443" s="36">
        <v>84.166666666666657</v>
      </c>
      <c r="J443" s="36">
        <v>87.973333333333315</v>
      </c>
      <c r="K443" s="31">
        <v>80.36</v>
      </c>
      <c r="L443" s="31">
        <v>74.650000000000006</v>
      </c>
      <c r="M443" s="31">
        <v>1312.5649699999999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685.55</v>
      </c>
      <c r="D444" s="36">
        <v>690.31666666666661</v>
      </c>
      <c r="E444" s="36">
        <v>673.73333333333323</v>
      </c>
      <c r="F444" s="36">
        <v>661.91666666666663</v>
      </c>
      <c r="G444" s="36">
        <v>645.33333333333326</v>
      </c>
      <c r="H444" s="36">
        <v>702.13333333333321</v>
      </c>
      <c r="I444" s="36">
        <v>718.7166666666667</v>
      </c>
      <c r="J444" s="36">
        <v>730.53333333333319</v>
      </c>
      <c r="K444" s="31">
        <v>706.9</v>
      </c>
      <c r="L444" s="31">
        <v>678.5</v>
      </c>
      <c r="M444" s="31">
        <v>12.83065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824.8</v>
      </c>
      <c r="D445" s="36">
        <v>828.81666666666661</v>
      </c>
      <c r="E445" s="36">
        <v>818.38333333333321</v>
      </c>
      <c r="F445" s="36">
        <v>811.96666666666658</v>
      </c>
      <c r="G445" s="36">
        <v>801.53333333333319</v>
      </c>
      <c r="H445" s="36">
        <v>835.23333333333323</v>
      </c>
      <c r="I445" s="36">
        <v>845.66666666666663</v>
      </c>
      <c r="J445" s="36">
        <v>852.08333333333326</v>
      </c>
      <c r="K445" s="31">
        <v>839.25</v>
      </c>
      <c r="L445" s="31">
        <v>822.4</v>
      </c>
      <c r="M445" s="31">
        <v>9.2868999999999993</v>
      </c>
      <c r="N445" s="1"/>
      <c r="O445" s="1"/>
    </row>
    <row r="446" spans="1:15" ht="12.75" customHeight="1">
      <c r="A446" s="33">
        <v>436</v>
      </c>
      <c r="B446" s="53" t="s">
        <v>832</v>
      </c>
      <c r="C446" s="31">
        <v>405.3</v>
      </c>
      <c r="D446" s="36">
        <v>409.34999999999997</v>
      </c>
      <c r="E446" s="36">
        <v>400.19999999999993</v>
      </c>
      <c r="F446" s="36">
        <v>395.09999999999997</v>
      </c>
      <c r="G446" s="36">
        <v>385.94999999999993</v>
      </c>
      <c r="H446" s="36">
        <v>414.44999999999993</v>
      </c>
      <c r="I446" s="36">
        <v>423.59999999999991</v>
      </c>
      <c r="J446" s="36">
        <v>428.69999999999993</v>
      </c>
      <c r="K446" s="31">
        <v>418.5</v>
      </c>
      <c r="L446" s="31">
        <v>404.25</v>
      </c>
      <c r="M446" s="31">
        <v>6.7555899999999998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46.3</v>
      </c>
      <c r="D447" s="36">
        <v>46.366666666666667</v>
      </c>
      <c r="E447" s="36">
        <v>45.533333333333331</v>
      </c>
      <c r="F447" s="36">
        <v>44.766666666666666</v>
      </c>
      <c r="G447" s="36">
        <v>43.93333333333333</v>
      </c>
      <c r="H447" s="36">
        <v>47.133333333333333</v>
      </c>
      <c r="I447" s="36">
        <v>47.966666666666661</v>
      </c>
      <c r="J447" s="36">
        <v>48.733333333333334</v>
      </c>
      <c r="K447" s="31">
        <v>47.2</v>
      </c>
      <c r="L447" s="31">
        <v>45.6</v>
      </c>
      <c r="M447" s="31">
        <v>92.819389999999999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2578</v>
      </c>
      <c r="D448" s="36">
        <v>2565.3666666666668</v>
      </c>
      <c r="E448" s="36">
        <v>2547.6333333333337</v>
      </c>
      <c r="F448" s="36">
        <v>2517.2666666666669</v>
      </c>
      <c r="G448" s="36">
        <v>2499.5333333333338</v>
      </c>
      <c r="H448" s="36">
        <v>2595.7333333333336</v>
      </c>
      <c r="I448" s="36">
        <v>2613.4666666666672</v>
      </c>
      <c r="J448" s="36">
        <v>2643.8333333333335</v>
      </c>
      <c r="K448" s="31">
        <v>2583.1</v>
      </c>
      <c r="L448" s="31">
        <v>2535</v>
      </c>
      <c r="M448" s="31">
        <v>7.8819999999999997</v>
      </c>
      <c r="N448" s="1"/>
      <c r="O448" s="1"/>
    </row>
    <row r="449" spans="1:15" ht="12.75" customHeight="1">
      <c r="A449" s="33">
        <v>439</v>
      </c>
      <c r="B449" s="53" t="s">
        <v>875</v>
      </c>
      <c r="C449" s="31">
        <v>190.03</v>
      </c>
      <c r="D449" s="36">
        <v>190.13333333333333</v>
      </c>
      <c r="E449" s="36">
        <v>186.26666666666665</v>
      </c>
      <c r="F449" s="36">
        <v>182.50333333333333</v>
      </c>
      <c r="G449" s="36">
        <v>178.63666666666666</v>
      </c>
      <c r="H449" s="36">
        <v>193.89666666666665</v>
      </c>
      <c r="I449" s="36">
        <v>197.76333333333332</v>
      </c>
      <c r="J449" s="36">
        <v>201.52666666666664</v>
      </c>
      <c r="K449" s="31">
        <v>194</v>
      </c>
      <c r="L449" s="31">
        <v>186.37</v>
      </c>
      <c r="M449" s="31">
        <v>23.014500000000002</v>
      </c>
      <c r="N449" s="1"/>
      <c r="O449" s="1"/>
    </row>
    <row r="450" spans="1:15" ht="12.75" customHeight="1">
      <c r="A450" s="33">
        <v>440</v>
      </c>
      <c r="B450" s="53" t="s">
        <v>876</v>
      </c>
      <c r="C450" s="31">
        <v>449.15</v>
      </c>
      <c r="D450" s="36">
        <v>448.59999999999997</v>
      </c>
      <c r="E450" s="36">
        <v>444.54999999999995</v>
      </c>
      <c r="F450" s="36">
        <v>439.95</v>
      </c>
      <c r="G450" s="36">
        <v>435.9</v>
      </c>
      <c r="H450" s="36">
        <v>453.19999999999993</v>
      </c>
      <c r="I450" s="36">
        <v>457.25</v>
      </c>
      <c r="J450" s="36">
        <v>461.84999999999991</v>
      </c>
      <c r="K450" s="31">
        <v>452.65</v>
      </c>
      <c r="L450" s="31">
        <v>444</v>
      </c>
      <c r="M450" s="31">
        <v>0.96140000000000003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919.15</v>
      </c>
      <c r="D451" s="36">
        <v>921.85</v>
      </c>
      <c r="E451" s="36">
        <v>909.30000000000007</v>
      </c>
      <c r="F451" s="36">
        <v>899.45</v>
      </c>
      <c r="G451" s="36">
        <v>886.90000000000009</v>
      </c>
      <c r="H451" s="36">
        <v>931.7</v>
      </c>
      <c r="I451" s="36">
        <v>944.25</v>
      </c>
      <c r="J451" s="36">
        <v>954.1</v>
      </c>
      <c r="K451" s="31">
        <v>934.4</v>
      </c>
      <c r="L451" s="31">
        <v>912</v>
      </c>
      <c r="M451" s="31">
        <v>5.0848100000000001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1048.3499999999999</v>
      </c>
      <c r="D452" s="36">
        <v>1044.9833333333333</v>
      </c>
      <c r="E452" s="36">
        <v>1033.9666666666667</v>
      </c>
      <c r="F452" s="36">
        <v>1019.5833333333333</v>
      </c>
      <c r="G452" s="36">
        <v>1008.5666666666666</v>
      </c>
      <c r="H452" s="36">
        <v>1059.3666666666668</v>
      </c>
      <c r="I452" s="36">
        <v>1070.3833333333337</v>
      </c>
      <c r="J452" s="36">
        <v>1084.7666666666669</v>
      </c>
      <c r="K452" s="31">
        <v>1056</v>
      </c>
      <c r="L452" s="31">
        <v>1030.5999999999999</v>
      </c>
      <c r="M452" s="31">
        <v>5.0609799999999998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1886.75</v>
      </c>
      <c r="D453" s="36">
        <v>1879.8</v>
      </c>
      <c r="E453" s="36">
        <v>1859.4499999999998</v>
      </c>
      <c r="F453" s="36">
        <v>1832.1499999999999</v>
      </c>
      <c r="G453" s="36">
        <v>1811.7999999999997</v>
      </c>
      <c r="H453" s="36">
        <v>1907.1</v>
      </c>
      <c r="I453" s="36">
        <v>1927.4499999999998</v>
      </c>
      <c r="J453" s="36">
        <v>1954.75</v>
      </c>
      <c r="K453" s="31">
        <v>1900.15</v>
      </c>
      <c r="L453" s="31">
        <v>1852.5</v>
      </c>
      <c r="M453" s="31">
        <v>3.5613199999999998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4195.6499999999996</v>
      </c>
      <c r="D454" s="36">
        <v>4207</v>
      </c>
      <c r="E454" s="36">
        <v>4175</v>
      </c>
      <c r="F454" s="36">
        <v>4154.3500000000004</v>
      </c>
      <c r="G454" s="36">
        <v>4122.3500000000004</v>
      </c>
      <c r="H454" s="36">
        <v>4227.6499999999996</v>
      </c>
      <c r="I454" s="36">
        <v>4259.6499999999996</v>
      </c>
      <c r="J454" s="36">
        <v>4280.2999999999993</v>
      </c>
      <c r="K454" s="31">
        <v>4239</v>
      </c>
      <c r="L454" s="31">
        <v>4186.3500000000004</v>
      </c>
      <c r="M454" s="31">
        <v>9.3691200000000006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1170.8</v>
      </c>
      <c r="D455" s="36">
        <v>1173.7333333333333</v>
      </c>
      <c r="E455" s="36">
        <v>1163.1166666666668</v>
      </c>
      <c r="F455" s="36">
        <v>1155.4333333333334</v>
      </c>
      <c r="G455" s="36">
        <v>1144.8166666666668</v>
      </c>
      <c r="H455" s="36">
        <v>1181.4166666666667</v>
      </c>
      <c r="I455" s="36">
        <v>1192.0333333333331</v>
      </c>
      <c r="J455" s="36">
        <v>1199.7166666666667</v>
      </c>
      <c r="K455" s="31">
        <v>1184.3499999999999</v>
      </c>
      <c r="L455" s="31">
        <v>1166.05</v>
      </c>
      <c r="M455" s="31">
        <v>7.8758400000000002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6834.4</v>
      </c>
      <c r="D456" s="36">
        <v>6837.5</v>
      </c>
      <c r="E456" s="36">
        <v>6787</v>
      </c>
      <c r="F456" s="36">
        <v>6739.6</v>
      </c>
      <c r="G456" s="36">
        <v>6689.1</v>
      </c>
      <c r="H456" s="36">
        <v>6884.9</v>
      </c>
      <c r="I456" s="36">
        <v>6935.4</v>
      </c>
      <c r="J456" s="36">
        <v>6982.7999999999993</v>
      </c>
      <c r="K456" s="31">
        <v>6888</v>
      </c>
      <c r="L456" s="31">
        <v>6790.1</v>
      </c>
      <c r="M456" s="31">
        <v>0.58216000000000001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5992.3</v>
      </c>
      <c r="D457" s="36">
        <v>6000.45</v>
      </c>
      <c r="E457" s="36">
        <v>5970.9</v>
      </c>
      <c r="F457" s="36">
        <v>5949.5</v>
      </c>
      <c r="G457" s="36">
        <v>5919.95</v>
      </c>
      <c r="H457" s="36">
        <v>6021.8499999999995</v>
      </c>
      <c r="I457" s="36">
        <v>6051.4000000000005</v>
      </c>
      <c r="J457" s="36">
        <v>6072.7999999999993</v>
      </c>
      <c r="K457" s="31">
        <v>6030</v>
      </c>
      <c r="L457" s="31">
        <v>5979.05</v>
      </c>
      <c r="M457" s="31">
        <v>0.13461999999999999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736.1</v>
      </c>
      <c r="D458" s="36">
        <v>732.71666666666658</v>
      </c>
      <c r="E458" s="36">
        <v>725.93333333333317</v>
      </c>
      <c r="F458" s="36">
        <v>715.76666666666654</v>
      </c>
      <c r="G458" s="36">
        <v>708.98333333333312</v>
      </c>
      <c r="H458" s="36">
        <v>742.88333333333321</v>
      </c>
      <c r="I458" s="36">
        <v>749.66666666666674</v>
      </c>
      <c r="J458" s="36">
        <v>759.83333333333326</v>
      </c>
      <c r="K458" s="31">
        <v>739.5</v>
      </c>
      <c r="L458" s="31">
        <v>722.55</v>
      </c>
      <c r="M458" s="31">
        <v>28.498470000000001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1076.1500000000001</v>
      </c>
      <c r="D459" s="36">
        <v>1070.3500000000001</v>
      </c>
      <c r="E459" s="36">
        <v>1060.8000000000002</v>
      </c>
      <c r="F459" s="36">
        <v>1045.45</v>
      </c>
      <c r="G459" s="36">
        <v>1035.9000000000001</v>
      </c>
      <c r="H459" s="36">
        <v>1085.7000000000003</v>
      </c>
      <c r="I459" s="36">
        <v>1095.25</v>
      </c>
      <c r="J459" s="36">
        <v>1110.6000000000004</v>
      </c>
      <c r="K459" s="31">
        <v>1079.9000000000001</v>
      </c>
      <c r="L459" s="31">
        <v>1055</v>
      </c>
      <c r="M459" s="31">
        <v>113.1105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418.15</v>
      </c>
      <c r="D460" s="36">
        <v>417.36666666666662</v>
      </c>
      <c r="E460" s="36">
        <v>411.83333333333326</v>
      </c>
      <c r="F460" s="36">
        <v>405.51666666666665</v>
      </c>
      <c r="G460" s="36">
        <v>399.98333333333329</v>
      </c>
      <c r="H460" s="36">
        <v>423.68333333333322</v>
      </c>
      <c r="I460" s="36">
        <v>429.21666666666664</v>
      </c>
      <c r="J460" s="36">
        <v>435.53333333333319</v>
      </c>
      <c r="K460" s="31">
        <v>422.9</v>
      </c>
      <c r="L460" s="31">
        <v>411.05</v>
      </c>
      <c r="M460" s="31">
        <v>144.48956999999999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152.06</v>
      </c>
      <c r="D461" s="36">
        <v>151.78</v>
      </c>
      <c r="E461" s="36">
        <v>150.16</v>
      </c>
      <c r="F461" s="36">
        <v>148.26</v>
      </c>
      <c r="G461" s="36">
        <v>146.63999999999999</v>
      </c>
      <c r="H461" s="36">
        <v>153.68</v>
      </c>
      <c r="I461" s="36">
        <v>155.30000000000001</v>
      </c>
      <c r="J461" s="36">
        <v>157.20000000000002</v>
      </c>
      <c r="K461" s="31">
        <v>153.4</v>
      </c>
      <c r="L461" s="31">
        <v>149.88</v>
      </c>
      <c r="M461" s="31">
        <v>305.50333999999998</v>
      </c>
      <c r="N461" s="1"/>
      <c r="O461" s="1"/>
    </row>
    <row r="462" spans="1:15" ht="12.75" customHeight="1">
      <c r="A462" s="33">
        <v>452</v>
      </c>
      <c r="B462" s="53" t="s">
        <v>877</v>
      </c>
      <c r="C462" s="31">
        <v>993.1</v>
      </c>
      <c r="D462" s="36">
        <v>989.44999999999993</v>
      </c>
      <c r="E462" s="36">
        <v>983.99999999999989</v>
      </c>
      <c r="F462" s="36">
        <v>974.9</v>
      </c>
      <c r="G462" s="36">
        <v>969.44999999999993</v>
      </c>
      <c r="H462" s="36">
        <v>998.54999999999984</v>
      </c>
      <c r="I462" s="36">
        <v>1003.9999999999999</v>
      </c>
      <c r="J462" s="36">
        <v>1013.0999999999998</v>
      </c>
      <c r="K462" s="31">
        <v>994.9</v>
      </c>
      <c r="L462" s="31">
        <v>980.35</v>
      </c>
      <c r="M462" s="31">
        <v>3.86111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91.26</v>
      </c>
      <c r="D463" s="36">
        <v>91.566666666666677</v>
      </c>
      <c r="E463" s="36">
        <v>90.233333333333348</v>
      </c>
      <c r="F463" s="36">
        <v>89.206666666666678</v>
      </c>
      <c r="G463" s="36">
        <v>87.873333333333349</v>
      </c>
      <c r="H463" s="36">
        <v>92.593333333333348</v>
      </c>
      <c r="I463" s="36">
        <v>93.926666666666691</v>
      </c>
      <c r="J463" s="36">
        <v>94.953333333333347</v>
      </c>
      <c r="K463" s="31">
        <v>92.9</v>
      </c>
      <c r="L463" s="31">
        <v>90.54</v>
      </c>
      <c r="M463" s="31">
        <v>87.409239999999997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1512.5</v>
      </c>
      <c r="D464" s="36">
        <v>1508.8</v>
      </c>
      <c r="E464" s="36">
        <v>1493.1</v>
      </c>
      <c r="F464" s="36">
        <v>1473.7</v>
      </c>
      <c r="G464" s="36">
        <v>1458</v>
      </c>
      <c r="H464" s="36">
        <v>1528.1999999999998</v>
      </c>
      <c r="I464" s="36">
        <v>1543.9</v>
      </c>
      <c r="J464" s="36">
        <v>1563.2999999999997</v>
      </c>
      <c r="K464" s="31">
        <v>1524.5</v>
      </c>
      <c r="L464" s="31">
        <v>1489.4</v>
      </c>
      <c r="M464" s="31">
        <v>18.098600000000001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1251.8499999999999</v>
      </c>
      <c r="D465" s="36">
        <v>1232.6333333333332</v>
      </c>
      <c r="E465" s="36">
        <v>1199.2666666666664</v>
      </c>
      <c r="F465" s="36">
        <v>1146.6833333333332</v>
      </c>
      <c r="G465" s="36">
        <v>1113.3166666666664</v>
      </c>
      <c r="H465" s="36">
        <v>1285.2166666666665</v>
      </c>
      <c r="I465" s="36">
        <v>1318.5833333333333</v>
      </c>
      <c r="J465" s="36">
        <v>1371.1666666666665</v>
      </c>
      <c r="K465" s="31">
        <v>1266</v>
      </c>
      <c r="L465" s="31">
        <v>1180.05</v>
      </c>
      <c r="M465" s="31">
        <v>3.6916000000000002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246.75</v>
      </c>
      <c r="D466" s="36">
        <v>247.1</v>
      </c>
      <c r="E466" s="36">
        <v>241.2</v>
      </c>
      <c r="F466" s="36">
        <v>235.65</v>
      </c>
      <c r="G466" s="36">
        <v>229.75</v>
      </c>
      <c r="H466" s="36">
        <v>252.64999999999998</v>
      </c>
      <c r="I466" s="36">
        <v>258.55</v>
      </c>
      <c r="J466" s="36">
        <v>264.09999999999997</v>
      </c>
      <c r="K466" s="31">
        <v>253</v>
      </c>
      <c r="L466" s="31">
        <v>241.55</v>
      </c>
      <c r="M466" s="31">
        <v>29.906639999999999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801.25</v>
      </c>
      <c r="D467" s="36">
        <v>799.01666666666677</v>
      </c>
      <c r="E467" s="36">
        <v>793.23333333333358</v>
      </c>
      <c r="F467" s="36">
        <v>785.21666666666681</v>
      </c>
      <c r="G467" s="36">
        <v>779.43333333333362</v>
      </c>
      <c r="H467" s="36">
        <v>807.03333333333353</v>
      </c>
      <c r="I467" s="36">
        <v>812.81666666666661</v>
      </c>
      <c r="J467" s="36">
        <v>820.83333333333348</v>
      </c>
      <c r="K467" s="31">
        <v>804.8</v>
      </c>
      <c r="L467" s="31">
        <v>791</v>
      </c>
      <c r="M467" s="31">
        <v>2.2298200000000001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4257</v>
      </c>
      <c r="D468" s="36">
        <v>4263.1333333333332</v>
      </c>
      <c r="E468" s="36">
        <v>4165.2166666666662</v>
      </c>
      <c r="F468" s="36">
        <v>4073.4333333333334</v>
      </c>
      <c r="G468" s="36">
        <v>3975.5166666666664</v>
      </c>
      <c r="H468" s="36">
        <v>4354.9166666666661</v>
      </c>
      <c r="I468" s="36">
        <v>4452.8333333333339</v>
      </c>
      <c r="J468" s="36">
        <v>4544.6166666666659</v>
      </c>
      <c r="K468" s="31">
        <v>4361.05</v>
      </c>
      <c r="L468" s="31">
        <v>4171.3500000000004</v>
      </c>
      <c r="M468" s="31">
        <v>2.70932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3885.55</v>
      </c>
      <c r="D469" s="36">
        <v>3871.5166666666664</v>
      </c>
      <c r="E469" s="36">
        <v>3798.0333333333328</v>
      </c>
      <c r="F469" s="36">
        <v>3710.5166666666664</v>
      </c>
      <c r="G469" s="36">
        <v>3637.0333333333328</v>
      </c>
      <c r="H469" s="36">
        <v>3959.0333333333328</v>
      </c>
      <c r="I469" s="36">
        <v>4032.5166666666664</v>
      </c>
      <c r="J469" s="36">
        <v>4120.0333333333328</v>
      </c>
      <c r="K469" s="31">
        <v>3945</v>
      </c>
      <c r="L469" s="31">
        <v>3784</v>
      </c>
      <c r="M469" s="31">
        <v>1.53013</v>
      </c>
      <c r="N469" s="1"/>
      <c r="O469" s="1"/>
    </row>
    <row r="470" spans="1:15" ht="12.75" customHeight="1">
      <c r="A470" s="33">
        <v>460</v>
      </c>
      <c r="B470" s="53" t="s">
        <v>878</v>
      </c>
      <c r="C470" s="31">
        <v>1448.6</v>
      </c>
      <c r="D470" s="36">
        <v>1409.6833333333334</v>
      </c>
      <c r="E470" s="36">
        <v>1354.3666666666668</v>
      </c>
      <c r="F470" s="36">
        <v>1260.1333333333334</v>
      </c>
      <c r="G470" s="36">
        <v>1204.8166666666668</v>
      </c>
      <c r="H470" s="36">
        <v>1503.9166666666667</v>
      </c>
      <c r="I470" s="36">
        <v>1559.2333333333333</v>
      </c>
      <c r="J470" s="36">
        <v>1653.4666666666667</v>
      </c>
      <c r="K470" s="31">
        <v>1465</v>
      </c>
      <c r="L470" s="31">
        <v>1315.45</v>
      </c>
      <c r="M470" s="31">
        <v>38.619639999999997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3320.85</v>
      </c>
      <c r="D471" s="36">
        <v>3320.4</v>
      </c>
      <c r="E471" s="36">
        <v>3295.8</v>
      </c>
      <c r="F471" s="36">
        <v>3270.75</v>
      </c>
      <c r="G471" s="36">
        <v>3246.15</v>
      </c>
      <c r="H471" s="36">
        <v>3345.4500000000003</v>
      </c>
      <c r="I471" s="36">
        <v>3370.0499999999997</v>
      </c>
      <c r="J471" s="36">
        <v>3395.1000000000004</v>
      </c>
      <c r="K471" s="31">
        <v>3345</v>
      </c>
      <c r="L471" s="31">
        <v>3295.35</v>
      </c>
      <c r="M471" s="31">
        <v>8.7459799999999994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3337.25</v>
      </c>
      <c r="D472" s="36">
        <v>3337.4666666666667</v>
      </c>
      <c r="E472" s="36">
        <v>3310.9833333333336</v>
      </c>
      <c r="F472" s="36">
        <v>3284.7166666666667</v>
      </c>
      <c r="G472" s="36">
        <v>3258.2333333333336</v>
      </c>
      <c r="H472" s="36">
        <v>3363.7333333333336</v>
      </c>
      <c r="I472" s="36">
        <v>3390.2166666666662</v>
      </c>
      <c r="J472" s="36">
        <v>3416.4833333333336</v>
      </c>
      <c r="K472" s="31">
        <v>3363.95</v>
      </c>
      <c r="L472" s="31">
        <v>3311.2</v>
      </c>
      <c r="M472" s="31">
        <v>0.90273000000000003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1751.4</v>
      </c>
      <c r="D473" s="36">
        <v>1761.9666666666665</v>
      </c>
      <c r="E473" s="36">
        <v>1733.7833333333328</v>
      </c>
      <c r="F473" s="36">
        <v>1716.1666666666663</v>
      </c>
      <c r="G473" s="36">
        <v>1687.9833333333327</v>
      </c>
      <c r="H473" s="36">
        <v>1779.583333333333</v>
      </c>
      <c r="I473" s="36">
        <v>1807.7666666666669</v>
      </c>
      <c r="J473" s="36">
        <v>1825.3833333333332</v>
      </c>
      <c r="K473" s="31">
        <v>1790.15</v>
      </c>
      <c r="L473" s="31">
        <v>1744.35</v>
      </c>
      <c r="M473" s="31">
        <v>5.3822200000000002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6382.35</v>
      </c>
      <c r="D474" s="36">
        <v>6364.45</v>
      </c>
      <c r="E474" s="36">
        <v>6294.9</v>
      </c>
      <c r="F474" s="36">
        <v>6207.45</v>
      </c>
      <c r="G474" s="36">
        <v>6137.9</v>
      </c>
      <c r="H474" s="36">
        <v>6451.9</v>
      </c>
      <c r="I474" s="36">
        <v>6521.4500000000007</v>
      </c>
      <c r="J474" s="36">
        <v>6608.9</v>
      </c>
      <c r="K474" s="31">
        <v>6434</v>
      </c>
      <c r="L474" s="31">
        <v>6277</v>
      </c>
      <c r="M474" s="31">
        <v>18.897960000000001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37.46</v>
      </c>
      <c r="D475" s="36">
        <v>37.396666666666668</v>
      </c>
      <c r="E475" s="36">
        <v>36.993333333333339</v>
      </c>
      <c r="F475" s="36">
        <v>36.526666666666671</v>
      </c>
      <c r="G475" s="36">
        <v>36.123333333333342</v>
      </c>
      <c r="H475" s="36">
        <v>37.863333333333337</v>
      </c>
      <c r="I475" s="36">
        <v>38.266666666666659</v>
      </c>
      <c r="J475" s="36">
        <v>38.733333333333334</v>
      </c>
      <c r="K475" s="31">
        <v>37.799999999999997</v>
      </c>
      <c r="L475" s="31">
        <v>36.93</v>
      </c>
      <c r="M475" s="31">
        <v>87.570329999999998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390.45</v>
      </c>
      <c r="D476" s="36">
        <v>385.4666666666667</v>
      </c>
      <c r="E476" s="36">
        <v>378.98333333333341</v>
      </c>
      <c r="F476" s="36">
        <v>367.51666666666671</v>
      </c>
      <c r="G476" s="36">
        <v>361.03333333333342</v>
      </c>
      <c r="H476" s="36">
        <v>396.93333333333339</v>
      </c>
      <c r="I476" s="36">
        <v>403.41666666666674</v>
      </c>
      <c r="J476" s="36">
        <v>414.88333333333338</v>
      </c>
      <c r="K476" s="31">
        <v>391.95</v>
      </c>
      <c r="L476" s="31">
        <v>374</v>
      </c>
      <c r="M476" s="31">
        <v>5.5227899999999996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700.65</v>
      </c>
      <c r="D477" s="36">
        <v>696.0333333333333</v>
      </c>
      <c r="E477" s="36">
        <v>684.61666666666656</v>
      </c>
      <c r="F477" s="36">
        <v>668.58333333333326</v>
      </c>
      <c r="G477" s="36">
        <v>657.16666666666652</v>
      </c>
      <c r="H477" s="36">
        <v>712.06666666666661</v>
      </c>
      <c r="I477" s="36">
        <v>723.48333333333335</v>
      </c>
      <c r="J477" s="31">
        <v>739.51666666666665</v>
      </c>
      <c r="K477" s="31">
        <v>707.45</v>
      </c>
      <c r="L477" s="31">
        <v>680</v>
      </c>
      <c r="M477" s="53">
        <v>17.45759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3918.2</v>
      </c>
      <c r="D478" s="36">
        <v>3944.1333333333337</v>
      </c>
      <c r="E478" s="36">
        <v>3875.3666666666672</v>
      </c>
      <c r="F478" s="36">
        <v>3832.5333333333338</v>
      </c>
      <c r="G478" s="36">
        <v>3763.7666666666673</v>
      </c>
      <c r="H478" s="36">
        <v>3986.9666666666672</v>
      </c>
      <c r="I478" s="36">
        <v>4055.7333333333336</v>
      </c>
      <c r="J478" s="31">
        <v>4098.5666666666675</v>
      </c>
      <c r="K478" s="31">
        <v>4012.9</v>
      </c>
      <c r="L478" s="31">
        <v>3901.3</v>
      </c>
      <c r="M478" s="53">
        <v>1.76234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51.17</v>
      </c>
      <c r="D479" s="36">
        <v>51.056666666666672</v>
      </c>
      <c r="E479" s="36">
        <v>50.733333333333341</v>
      </c>
      <c r="F479" s="36">
        <v>50.296666666666667</v>
      </c>
      <c r="G479" s="36">
        <v>49.973333333333336</v>
      </c>
      <c r="H479" s="36">
        <v>51.493333333333347</v>
      </c>
      <c r="I479" s="36">
        <v>51.81666666666667</v>
      </c>
      <c r="J479" s="36">
        <v>52.253333333333352</v>
      </c>
      <c r="K479" s="31">
        <v>51.38</v>
      </c>
      <c r="L479" s="31">
        <v>50.62</v>
      </c>
      <c r="M479" s="31">
        <v>55.727209999999999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1045.05</v>
      </c>
      <c r="D480" s="36">
        <v>1031.25</v>
      </c>
      <c r="E480" s="36">
        <v>1011.05</v>
      </c>
      <c r="F480" s="36">
        <v>977.05</v>
      </c>
      <c r="G480" s="36">
        <v>956.84999999999991</v>
      </c>
      <c r="H480" s="36">
        <v>1065.25</v>
      </c>
      <c r="I480" s="36">
        <v>1085.4499999999998</v>
      </c>
      <c r="J480" s="31">
        <v>1119.45</v>
      </c>
      <c r="K480" s="31">
        <v>1051.45</v>
      </c>
      <c r="L480" s="31">
        <v>997.25</v>
      </c>
      <c r="M480" s="53">
        <v>6.3611700000000004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565.1</v>
      </c>
      <c r="D481" s="36">
        <v>560.23333333333346</v>
      </c>
      <c r="E481" s="36">
        <v>551.51666666666688</v>
      </c>
      <c r="F481" s="36">
        <v>537.93333333333339</v>
      </c>
      <c r="G481" s="36">
        <v>529.21666666666681</v>
      </c>
      <c r="H481" s="36">
        <v>573.81666666666695</v>
      </c>
      <c r="I481" s="36">
        <v>582.53333333333342</v>
      </c>
      <c r="J481" s="36">
        <v>596.11666666666702</v>
      </c>
      <c r="K481" s="31">
        <v>568.95000000000005</v>
      </c>
      <c r="L481" s="31">
        <v>546.65</v>
      </c>
      <c r="M481" s="31">
        <v>31.915870000000002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1018.35</v>
      </c>
      <c r="D482" s="36">
        <v>1013.0833333333334</v>
      </c>
      <c r="E482" s="36">
        <v>989.16666666666674</v>
      </c>
      <c r="F482" s="36">
        <v>959.98333333333335</v>
      </c>
      <c r="G482" s="36">
        <v>936.06666666666672</v>
      </c>
      <c r="H482" s="36">
        <v>1042.2666666666669</v>
      </c>
      <c r="I482" s="36">
        <v>1066.1833333333334</v>
      </c>
      <c r="J482" s="36">
        <v>1095.3666666666668</v>
      </c>
      <c r="K482" s="31">
        <v>1037</v>
      </c>
      <c r="L482" s="31">
        <v>983.9</v>
      </c>
      <c r="M482" s="31">
        <v>2.9542099999999998</v>
      </c>
      <c r="N482" s="1"/>
      <c r="O482" s="1"/>
    </row>
    <row r="483" spans="1:15" ht="12.75" customHeight="1">
      <c r="A483" s="33">
        <v>473</v>
      </c>
      <c r="B483" s="31" t="s">
        <v>833</v>
      </c>
      <c r="C483" s="31">
        <v>41.91</v>
      </c>
      <c r="D483" s="36">
        <v>41.986666666666665</v>
      </c>
      <c r="E483" s="36">
        <v>41.61333333333333</v>
      </c>
      <c r="F483" s="36">
        <v>41.316666666666663</v>
      </c>
      <c r="G483" s="36">
        <v>40.943333333333328</v>
      </c>
      <c r="H483" s="36">
        <v>42.283333333333331</v>
      </c>
      <c r="I483" s="36">
        <v>42.656666666666666</v>
      </c>
      <c r="J483" s="36">
        <v>42.953333333333333</v>
      </c>
      <c r="K483" s="31">
        <v>42.36</v>
      </c>
      <c r="L483" s="31">
        <v>41.69</v>
      </c>
      <c r="M483" s="31">
        <v>104.18266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11302.85</v>
      </c>
      <c r="D484" s="36">
        <v>11297.950000000003</v>
      </c>
      <c r="E484" s="36">
        <v>11216.100000000006</v>
      </c>
      <c r="F484" s="36">
        <v>11129.350000000004</v>
      </c>
      <c r="G484" s="36">
        <v>11047.500000000007</v>
      </c>
      <c r="H484" s="36">
        <v>11384.700000000004</v>
      </c>
      <c r="I484" s="36">
        <v>11466.55</v>
      </c>
      <c r="J484" s="36">
        <v>11553.300000000003</v>
      </c>
      <c r="K484" s="31">
        <v>11379.8</v>
      </c>
      <c r="L484" s="31">
        <v>11211.2</v>
      </c>
      <c r="M484" s="31">
        <v>2.0041099999999998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121.57</v>
      </c>
      <c r="D485" s="36">
        <v>121.58666666666666</v>
      </c>
      <c r="E485" s="36">
        <v>120.29333333333332</v>
      </c>
      <c r="F485" s="36">
        <v>119.01666666666667</v>
      </c>
      <c r="G485" s="36">
        <v>117.72333333333333</v>
      </c>
      <c r="H485" s="36">
        <v>122.86333333333332</v>
      </c>
      <c r="I485" s="36">
        <v>124.15666666666664</v>
      </c>
      <c r="J485" s="36">
        <v>125.43333333333331</v>
      </c>
      <c r="K485" s="31">
        <v>122.88</v>
      </c>
      <c r="L485" s="31">
        <v>120.31</v>
      </c>
      <c r="M485" s="31">
        <v>121.66477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1922.1</v>
      </c>
      <c r="D486" s="36">
        <v>1923.1166666666668</v>
      </c>
      <c r="E486" s="36">
        <v>1900.7833333333335</v>
      </c>
      <c r="F486" s="36">
        <v>1879.4666666666667</v>
      </c>
      <c r="G486" s="36">
        <v>1857.1333333333334</v>
      </c>
      <c r="H486" s="36">
        <v>1944.4333333333336</v>
      </c>
      <c r="I486" s="36">
        <v>1966.7666666666667</v>
      </c>
      <c r="J486" s="36">
        <v>1988.0833333333337</v>
      </c>
      <c r="K486" s="31">
        <v>1945.45</v>
      </c>
      <c r="L486" s="31">
        <v>1901.8</v>
      </c>
      <c r="M486" s="31">
        <v>1.4799</v>
      </c>
      <c r="N486" s="1"/>
      <c r="O486" s="1"/>
    </row>
    <row r="487" spans="1:15" ht="12.75" customHeight="1">
      <c r="A487" s="33">
        <v>477</v>
      </c>
      <c r="B487" s="53" t="s">
        <v>883</v>
      </c>
      <c r="C487" s="31">
        <v>1418</v>
      </c>
      <c r="D487" s="36">
        <v>1427.3333333333333</v>
      </c>
      <c r="E487" s="36">
        <v>1404.6666666666665</v>
      </c>
      <c r="F487" s="36">
        <v>1391.3333333333333</v>
      </c>
      <c r="G487" s="36">
        <v>1368.6666666666665</v>
      </c>
      <c r="H487" s="36">
        <v>1440.6666666666665</v>
      </c>
      <c r="I487" s="36">
        <v>1463.333333333333</v>
      </c>
      <c r="J487" s="36">
        <v>1476.6666666666665</v>
      </c>
      <c r="K487" s="31">
        <v>1450</v>
      </c>
      <c r="L487" s="31">
        <v>1414</v>
      </c>
      <c r="M487" s="31">
        <v>10.299670000000001</v>
      </c>
      <c r="N487" s="1"/>
      <c r="O487" s="1"/>
    </row>
    <row r="488" spans="1:15" ht="12.75" customHeight="1">
      <c r="A488" s="33">
        <v>478</v>
      </c>
      <c r="B488" s="53" t="s">
        <v>834</v>
      </c>
      <c r="C488" s="36">
        <v>336</v>
      </c>
      <c r="D488" s="36">
        <v>339.8</v>
      </c>
      <c r="E488" s="36">
        <v>330.3</v>
      </c>
      <c r="F488" s="36">
        <v>324.60000000000002</v>
      </c>
      <c r="G488" s="36">
        <v>315.10000000000002</v>
      </c>
      <c r="H488" s="36">
        <v>345.5</v>
      </c>
      <c r="I488" s="36">
        <v>355</v>
      </c>
      <c r="J488" s="36">
        <v>360.7</v>
      </c>
      <c r="K488" s="31">
        <v>349.3</v>
      </c>
      <c r="L488" s="31">
        <v>334.1</v>
      </c>
      <c r="M488" s="31">
        <v>12.993679999999999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503.25</v>
      </c>
      <c r="D489" s="36">
        <v>492.76666666666665</v>
      </c>
      <c r="E489" s="36">
        <v>476.5333333333333</v>
      </c>
      <c r="F489" s="36">
        <v>449.81666666666666</v>
      </c>
      <c r="G489" s="36">
        <v>433.58333333333331</v>
      </c>
      <c r="H489" s="36">
        <v>519.48333333333335</v>
      </c>
      <c r="I489" s="36">
        <v>535.7166666666667</v>
      </c>
      <c r="J489" s="36">
        <v>562.43333333333328</v>
      </c>
      <c r="K489" s="31">
        <v>509</v>
      </c>
      <c r="L489" s="31">
        <v>466.05</v>
      </c>
      <c r="M489" s="31">
        <v>13.13706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444.8</v>
      </c>
      <c r="D490" s="36">
        <v>445.93333333333334</v>
      </c>
      <c r="E490" s="36">
        <v>442.16666666666669</v>
      </c>
      <c r="F490" s="36">
        <v>439.53333333333336</v>
      </c>
      <c r="G490" s="36">
        <v>435.76666666666671</v>
      </c>
      <c r="H490" s="36">
        <v>448.56666666666666</v>
      </c>
      <c r="I490" s="36">
        <v>452.33333333333331</v>
      </c>
      <c r="J490" s="36">
        <v>454.96666666666664</v>
      </c>
      <c r="K490" s="31">
        <v>449.7</v>
      </c>
      <c r="L490" s="31">
        <v>443.3</v>
      </c>
      <c r="M490" s="31">
        <v>2.3060999999999998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298.75</v>
      </c>
      <c r="D491" s="36">
        <v>298.16666666666669</v>
      </c>
      <c r="E491" s="36">
        <v>294.43333333333339</v>
      </c>
      <c r="F491" s="36">
        <v>290.11666666666673</v>
      </c>
      <c r="G491" s="36">
        <v>286.38333333333344</v>
      </c>
      <c r="H491" s="36">
        <v>302.48333333333335</v>
      </c>
      <c r="I491" s="36">
        <v>306.21666666666658</v>
      </c>
      <c r="J491" s="36">
        <v>310.5333333333333</v>
      </c>
      <c r="K491" s="31">
        <v>301.89999999999998</v>
      </c>
      <c r="L491" s="31">
        <v>293.85000000000002</v>
      </c>
      <c r="M491" s="31">
        <v>4.8065300000000004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504.55</v>
      </c>
      <c r="D492" s="36">
        <v>508.56666666666666</v>
      </c>
      <c r="E492" s="36">
        <v>498.18333333333328</v>
      </c>
      <c r="F492" s="36">
        <v>491.81666666666661</v>
      </c>
      <c r="G492" s="36">
        <v>481.43333333333322</v>
      </c>
      <c r="H492" s="36">
        <v>514.93333333333339</v>
      </c>
      <c r="I492" s="36">
        <v>525.31666666666661</v>
      </c>
      <c r="J492" s="36">
        <v>531.68333333333339</v>
      </c>
      <c r="K492" s="31">
        <v>518.95000000000005</v>
      </c>
      <c r="L492" s="31">
        <v>502.2</v>
      </c>
      <c r="M492" s="31">
        <v>2.3839199999999998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548.95000000000005</v>
      </c>
      <c r="D493" s="36">
        <v>549.4666666666667</v>
      </c>
      <c r="E493" s="36">
        <v>540.48333333333335</v>
      </c>
      <c r="F493" s="36">
        <v>532.01666666666665</v>
      </c>
      <c r="G493" s="36">
        <v>523.0333333333333</v>
      </c>
      <c r="H493" s="36">
        <v>557.93333333333339</v>
      </c>
      <c r="I493" s="36">
        <v>566.91666666666674</v>
      </c>
      <c r="J493" s="36">
        <v>575.38333333333344</v>
      </c>
      <c r="K493" s="31">
        <v>558.45000000000005</v>
      </c>
      <c r="L493" s="31">
        <v>541</v>
      </c>
      <c r="M493" s="31">
        <v>3.17327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1473.25</v>
      </c>
      <c r="D494" s="36">
        <v>1482.0666666666666</v>
      </c>
      <c r="E494" s="36">
        <v>1461.1833333333332</v>
      </c>
      <c r="F494" s="36">
        <v>1449.1166666666666</v>
      </c>
      <c r="G494" s="36">
        <v>1428.2333333333331</v>
      </c>
      <c r="H494" s="36">
        <v>1494.1333333333332</v>
      </c>
      <c r="I494" s="36">
        <v>1515.0166666666664</v>
      </c>
      <c r="J494" s="36">
        <v>1527.0833333333333</v>
      </c>
      <c r="K494" s="31">
        <v>1502.95</v>
      </c>
      <c r="L494" s="31">
        <v>1470</v>
      </c>
      <c r="M494" s="31">
        <v>19.1252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1116.2</v>
      </c>
      <c r="D495" s="36">
        <v>1118.7833333333335</v>
      </c>
      <c r="E495" s="36">
        <v>1107.416666666667</v>
      </c>
      <c r="F495" s="36">
        <v>1098.6333333333334</v>
      </c>
      <c r="G495" s="36">
        <v>1087.2666666666669</v>
      </c>
      <c r="H495" s="36">
        <v>1127.5666666666671</v>
      </c>
      <c r="I495" s="36">
        <v>1138.9333333333334</v>
      </c>
      <c r="J495" s="36">
        <v>1147.7166666666672</v>
      </c>
      <c r="K495" s="31">
        <v>1130.1500000000001</v>
      </c>
      <c r="L495" s="31">
        <v>1110</v>
      </c>
      <c r="M495" s="31">
        <v>2.30389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432.1</v>
      </c>
      <c r="D496" s="36">
        <v>430.95</v>
      </c>
      <c r="E496" s="36">
        <v>425.9</v>
      </c>
      <c r="F496" s="36">
        <v>419.7</v>
      </c>
      <c r="G496" s="36">
        <v>414.65</v>
      </c>
      <c r="H496" s="36">
        <v>437.15</v>
      </c>
      <c r="I496" s="36">
        <v>442.20000000000005</v>
      </c>
      <c r="J496" s="36">
        <v>448.4</v>
      </c>
      <c r="K496" s="31">
        <v>436</v>
      </c>
      <c r="L496" s="31">
        <v>424.75</v>
      </c>
      <c r="M496" s="31">
        <v>81.785390000000007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824.85</v>
      </c>
      <c r="D497" s="36">
        <v>829.75</v>
      </c>
      <c r="E497" s="36">
        <v>817.3</v>
      </c>
      <c r="F497" s="36">
        <v>809.75</v>
      </c>
      <c r="G497" s="36">
        <v>797.3</v>
      </c>
      <c r="H497" s="36">
        <v>837.3</v>
      </c>
      <c r="I497" s="36">
        <v>849.75</v>
      </c>
      <c r="J497" s="36">
        <v>857.3</v>
      </c>
      <c r="K497" s="31">
        <v>842.2</v>
      </c>
      <c r="L497" s="31">
        <v>822.2</v>
      </c>
      <c r="M497" s="31">
        <v>1.1048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16.010000000000002</v>
      </c>
      <c r="D498" s="36">
        <v>16.016666666666669</v>
      </c>
      <c r="E498" s="36">
        <v>15.81333333333334</v>
      </c>
      <c r="F498" s="36">
        <v>15.616666666666671</v>
      </c>
      <c r="G498" s="36">
        <v>15.413333333333341</v>
      </c>
      <c r="H498" s="36">
        <v>16.213333333333338</v>
      </c>
      <c r="I498" s="36">
        <v>16.416666666666664</v>
      </c>
      <c r="J498" s="36">
        <v>16.613333333333337</v>
      </c>
      <c r="K498" s="31">
        <v>16.22</v>
      </c>
      <c r="L498" s="31">
        <v>15.82</v>
      </c>
      <c r="M498" s="31">
        <v>2908.1071400000001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1582.55</v>
      </c>
      <c r="D499" s="36">
        <v>1547.9000000000003</v>
      </c>
      <c r="E499" s="36">
        <v>1497.8000000000006</v>
      </c>
      <c r="F499" s="36">
        <v>1413.0500000000004</v>
      </c>
      <c r="G499" s="36">
        <v>1362.9500000000007</v>
      </c>
      <c r="H499" s="36">
        <v>1632.6500000000005</v>
      </c>
      <c r="I499" s="36">
        <v>1682.7500000000005</v>
      </c>
      <c r="J499" s="31">
        <v>1767.5000000000005</v>
      </c>
      <c r="K499" s="31">
        <v>1598</v>
      </c>
      <c r="L499" s="31">
        <v>1463.15</v>
      </c>
      <c r="M499" s="53">
        <v>140.20377999999999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696.8</v>
      </c>
      <c r="D500" s="36">
        <v>678.11666666666667</v>
      </c>
      <c r="E500" s="36">
        <v>654.43333333333339</v>
      </c>
      <c r="F500" s="36">
        <v>612.06666666666672</v>
      </c>
      <c r="G500" s="36">
        <v>588.38333333333344</v>
      </c>
      <c r="H500" s="36">
        <v>720.48333333333335</v>
      </c>
      <c r="I500" s="36">
        <v>744.16666666666652</v>
      </c>
      <c r="J500" s="31">
        <v>786.5333333333333</v>
      </c>
      <c r="K500" s="31">
        <v>701.8</v>
      </c>
      <c r="L500" s="31">
        <v>635.75</v>
      </c>
      <c r="M500" s="53">
        <v>46.627229999999997</v>
      </c>
      <c r="N500" s="1"/>
      <c r="O500" s="1"/>
    </row>
    <row r="501" spans="1:15" ht="12.75" customHeight="1">
      <c r="A501" s="33">
        <v>491</v>
      </c>
      <c r="B501" s="53" t="s">
        <v>835</v>
      </c>
      <c r="C501" s="53">
        <v>178.27</v>
      </c>
      <c r="D501" s="36">
        <v>177.55333333333331</v>
      </c>
      <c r="E501" s="36">
        <v>174.56666666666663</v>
      </c>
      <c r="F501" s="36">
        <v>170.86333333333332</v>
      </c>
      <c r="G501" s="36">
        <v>167.87666666666664</v>
      </c>
      <c r="H501" s="36">
        <v>181.25666666666663</v>
      </c>
      <c r="I501" s="36">
        <v>184.24333333333331</v>
      </c>
      <c r="J501" s="36">
        <v>187.94666666666663</v>
      </c>
      <c r="K501" s="31">
        <v>180.54</v>
      </c>
      <c r="L501" s="31">
        <v>173.85</v>
      </c>
      <c r="M501" s="31">
        <v>21.21021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785.8</v>
      </c>
      <c r="D502" s="36">
        <v>791.93333333333339</v>
      </c>
      <c r="E502" s="36">
        <v>773.86666666666679</v>
      </c>
      <c r="F502" s="36">
        <v>761.93333333333339</v>
      </c>
      <c r="G502" s="36">
        <v>743.86666666666679</v>
      </c>
      <c r="H502" s="36">
        <v>803.86666666666679</v>
      </c>
      <c r="I502" s="36">
        <v>821.93333333333339</v>
      </c>
      <c r="J502" s="36">
        <v>833.86666666666679</v>
      </c>
      <c r="K502" s="31">
        <v>810</v>
      </c>
      <c r="L502" s="31">
        <v>780</v>
      </c>
      <c r="M502" s="31">
        <v>1.0974699999999999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2094.4499999999998</v>
      </c>
      <c r="D503" s="36">
        <v>2087</v>
      </c>
      <c r="E503" s="36">
        <v>2066.1</v>
      </c>
      <c r="F503" s="36">
        <v>2037.75</v>
      </c>
      <c r="G503" s="36">
        <v>2016.85</v>
      </c>
      <c r="H503" s="36">
        <v>2115.35</v>
      </c>
      <c r="I503" s="36">
        <v>2136.2499999999995</v>
      </c>
      <c r="J503" s="31">
        <v>2164.6</v>
      </c>
      <c r="K503" s="31">
        <v>2107.9</v>
      </c>
      <c r="L503" s="31">
        <v>2058.65</v>
      </c>
      <c r="M503" s="53">
        <v>0.55996999999999997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489.05</v>
      </c>
      <c r="D504" s="36">
        <v>490.14999999999992</v>
      </c>
      <c r="E504" s="36">
        <v>486.29999999999984</v>
      </c>
      <c r="F504" s="36">
        <v>483.5499999999999</v>
      </c>
      <c r="G504" s="36">
        <v>479.69999999999982</v>
      </c>
      <c r="H504" s="36">
        <v>492.89999999999986</v>
      </c>
      <c r="I504" s="36">
        <v>496.74999999999989</v>
      </c>
      <c r="J504" s="36">
        <v>499.49999999999989</v>
      </c>
      <c r="K504" s="31">
        <v>494</v>
      </c>
      <c r="L504" s="31">
        <v>487.4</v>
      </c>
      <c r="M504" s="31">
        <v>36.692340000000002</v>
      </c>
      <c r="N504" s="1"/>
      <c r="O504" s="1"/>
    </row>
    <row r="505" spans="1:15" ht="12.75" customHeight="1">
      <c r="A505" s="33">
        <v>495</v>
      </c>
      <c r="B505" s="198" t="s">
        <v>299</v>
      </c>
      <c r="C505" s="198">
        <v>24.42</v>
      </c>
      <c r="D505" s="199">
        <v>24.193333333333339</v>
      </c>
      <c r="E505" s="199">
        <v>23.766666666666676</v>
      </c>
      <c r="F505" s="199">
        <v>23.113333333333337</v>
      </c>
      <c r="G505" s="199">
        <v>22.686666666666675</v>
      </c>
      <c r="H505" s="199">
        <v>24.846666666666678</v>
      </c>
      <c r="I505" s="199">
        <v>25.273333333333341</v>
      </c>
      <c r="J505" s="199">
        <v>25.92666666666668</v>
      </c>
      <c r="K505" s="200">
        <v>24.62</v>
      </c>
      <c r="L505" s="200">
        <v>23.54</v>
      </c>
      <c r="M505" s="200">
        <v>2082.9730199999999</v>
      </c>
      <c r="N505" s="1"/>
      <c r="O505" s="1"/>
    </row>
    <row r="506" spans="1:15" ht="12.75" customHeight="1">
      <c r="A506" s="33">
        <v>496</v>
      </c>
      <c r="B506" s="273" t="s">
        <v>515</v>
      </c>
      <c r="C506" s="273">
        <v>15493.85</v>
      </c>
      <c r="D506" s="274">
        <v>15394.516666666668</v>
      </c>
      <c r="E506" s="274">
        <v>15210.483333333337</v>
      </c>
      <c r="F506" s="274">
        <v>14927.116666666669</v>
      </c>
      <c r="G506" s="274">
        <v>14743.083333333338</v>
      </c>
      <c r="H506" s="274">
        <v>15677.883333333337</v>
      </c>
      <c r="I506" s="274">
        <v>15861.916666666666</v>
      </c>
      <c r="J506" s="274">
        <v>16145.283333333336</v>
      </c>
      <c r="K506" s="275">
        <v>15578.55</v>
      </c>
      <c r="L506" s="275">
        <v>15111.15</v>
      </c>
      <c r="M506" s="275">
        <v>4.7940000000000003E-2</v>
      </c>
      <c r="N506" s="1"/>
      <c r="O506" s="1"/>
    </row>
    <row r="507" spans="1:15" ht="12.75" customHeight="1">
      <c r="A507" s="33">
        <v>497</v>
      </c>
      <c r="B507" s="213" t="s">
        <v>235</v>
      </c>
      <c r="C507" s="213">
        <v>136.07</v>
      </c>
      <c r="D507" s="214">
        <v>136.58666666666667</v>
      </c>
      <c r="E507" s="214">
        <v>135.01333333333335</v>
      </c>
      <c r="F507" s="214">
        <v>133.95666666666668</v>
      </c>
      <c r="G507" s="214">
        <v>132.38333333333335</v>
      </c>
      <c r="H507" s="214">
        <v>137.64333333333335</v>
      </c>
      <c r="I507" s="214">
        <v>139.21666666666667</v>
      </c>
      <c r="J507" s="214">
        <v>140.27333333333334</v>
      </c>
      <c r="K507" s="212">
        <v>138.16</v>
      </c>
      <c r="L507" s="212">
        <v>135.53</v>
      </c>
      <c r="M507" s="212">
        <v>60.81288</v>
      </c>
      <c r="N507" s="197"/>
      <c r="O507" s="197"/>
    </row>
    <row r="508" spans="1:15" ht="12.75" customHeight="1">
      <c r="A508" s="33">
        <v>498</v>
      </c>
      <c r="B508" s="276" t="s">
        <v>516</v>
      </c>
      <c r="C508" s="276">
        <v>767.15</v>
      </c>
      <c r="D508" s="276">
        <v>772.41666666666663</v>
      </c>
      <c r="E508" s="276">
        <v>759.83333333333326</v>
      </c>
      <c r="F508" s="276">
        <v>752.51666666666665</v>
      </c>
      <c r="G508" s="276">
        <v>739.93333333333328</v>
      </c>
      <c r="H508" s="276">
        <v>779.73333333333323</v>
      </c>
      <c r="I508" s="276">
        <v>792.31666666666649</v>
      </c>
      <c r="J508" s="276">
        <v>799.63333333333321</v>
      </c>
      <c r="K508" s="276">
        <v>785</v>
      </c>
      <c r="L508" s="276">
        <v>765.1</v>
      </c>
      <c r="M508" s="276">
        <v>3.5784400000000001</v>
      </c>
      <c r="N508" s="197"/>
      <c r="O508" s="197"/>
    </row>
    <row r="509" spans="1:15" ht="12.75" customHeight="1">
      <c r="A509" s="272">
        <v>499</v>
      </c>
      <c r="B509" s="278" t="s">
        <v>300</v>
      </c>
      <c r="C509" s="278">
        <v>263.43</v>
      </c>
      <c r="D509" s="278">
        <v>263.75666666666672</v>
      </c>
      <c r="E509" s="278">
        <v>261.02333333333343</v>
      </c>
      <c r="F509" s="278">
        <v>258.61666666666673</v>
      </c>
      <c r="G509" s="278">
        <v>255.88333333333344</v>
      </c>
      <c r="H509" s="278">
        <v>266.16333333333341</v>
      </c>
      <c r="I509" s="278">
        <v>268.89666666666665</v>
      </c>
      <c r="J509" s="278">
        <v>271.3033333333334</v>
      </c>
      <c r="K509" s="278">
        <v>266.49</v>
      </c>
      <c r="L509" s="278">
        <v>261.35000000000002</v>
      </c>
      <c r="M509" s="278">
        <v>335.14963999999998</v>
      </c>
      <c r="N509" s="197"/>
      <c r="O509" s="197"/>
    </row>
    <row r="510" spans="1:15" ht="12.75" customHeight="1">
      <c r="A510" s="212">
        <v>500</v>
      </c>
      <c r="B510" s="276" t="s">
        <v>236</v>
      </c>
      <c r="C510" s="276">
        <v>1250.4000000000001</v>
      </c>
      <c r="D510" s="276">
        <v>1256.1666666666667</v>
      </c>
      <c r="E510" s="276">
        <v>1214.3333333333335</v>
      </c>
      <c r="F510" s="276">
        <v>1178.2666666666667</v>
      </c>
      <c r="G510" s="276">
        <v>1136.4333333333334</v>
      </c>
      <c r="H510" s="276">
        <v>1292.2333333333336</v>
      </c>
      <c r="I510" s="276">
        <v>1334.0666666666671</v>
      </c>
      <c r="J510" s="276">
        <v>1370.1333333333337</v>
      </c>
      <c r="K510" s="276">
        <v>1298</v>
      </c>
      <c r="L510" s="276">
        <v>1220.0999999999999</v>
      </c>
      <c r="M510" s="276">
        <v>25.899889999999999</v>
      </c>
      <c r="N510" s="197"/>
      <c r="O510" s="197"/>
    </row>
    <row r="511" spans="1:15" ht="12.75" customHeight="1">
      <c r="A511" s="212">
        <v>501</v>
      </c>
      <c r="B511" s="279" t="s">
        <v>879</v>
      </c>
      <c r="C511" s="279">
        <v>2556</v>
      </c>
      <c r="D511" s="279">
        <v>2526.3333333333335</v>
      </c>
      <c r="E511" s="279">
        <v>2487.666666666667</v>
      </c>
      <c r="F511" s="279">
        <v>2419.3333333333335</v>
      </c>
      <c r="G511" s="279">
        <v>2380.666666666667</v>
      </c>
      <c r="H511" s="279">
        <v>2594.666666666667</v>
      </c>
      <c r="I511" s="279">
        <v>2633.3333333333339</v>
      </c>
      <c r="J511" s="279">
        <v>2701.666666666667</v>
      </c>
      <c r="K511" s="279">
        <v>2565</v>
      </c>
      <c r="L511" s="279">
        <v>2458</v>
      </c>
      <c r="M511" s="279">
        <v>0.58918000000000004</v>
      </c>
      <c r="N511" s="197"/>
      <c r="O511" s="197"/>
    </row>
    <row r="512" spans="1:15" ht="12.75" customHeight="1">
      <c r="N512" s="197"/>
      <c r="O512" s="197"/>
    </row>
    <row r="513" spans="1:15" ht="12.75" customHeight="1">
      <c r="N513" s="1"/>
      <c r="O513" s="1"/>
    </row>
    <row r="514" spans="1:15" ht="12.75" customHeight="1">
      <c r="N514" s="197"/>
      <c r="O514" s="197"/>
    </row>
    <row r="515" spans="1:15" ht="12.75" customHeight="1">
      <c r="N515" s="197"/>
      <c r="O515" s="197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9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308" customWidth="1"/>
    <col min="2" max="2" width="14.33203125" style="224" customWidth="1"/>
    <col min="3" max="3" width="28.33203125" style="212" customWidth="1"/>
    <col min="4" max="4" width="55.6640625" style="212" customWidth="1"/>
    <col min="5" max="5" width="12.44140625" style="212" customWidth="1"/>
    <col min="6" max="6" width="13.109375" style="309" customWidth="1"/>
    <col min="7" max="7" width="9.5546875" style="224" customWidth="1"/>
    <col min="8" max="8" width="10.33203125" style="224" customWidth="1"/>
    <col min="9" max="9" width="9.33203125" style="266" customWidth="1"/>
    <col min="10" max="10" width="14.33203125" style="266" customWidth="1"/>
    <col min="11" max="28" width="9.33203125" style="266" customWidth="1"/>
    <col min="29" max="16384" width="14.44140625" style="266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30"/>
      <c r="B5" s="331"/>
      <c r="C5" s="330"/>
      <c r="D5" s="331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32" t="s">
        <v>519</v>
      </c>
      <c r="C7" s="332"/>
      <c r="D7" s="7">
        <f>Main!B10</f>
        <v>45517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45516</v>
      </c>
      <c r="B10" s="32">
        <v>538351</v>
      </c>
      <c r="C10" s="31" t="s">
        <v>907</v>
      </c>
      <c r="D10" s="31" t="s">
        <v>992</v>
      </c>
      <c r="E10" s="31" t="s">
        <v>529</v>
      </c>
      <c r="F10" s="84">
        <v>82200</v>
      </c>
      <c r="G10" s="32">
        <v>18.600000000000001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45516</v>
      </c>
      <c r="B11" s="32">
        <v>538351</v>
      </c>
      <c r="C11" s="31" t="s">
        <v>907</v>
      </c>
      <c r="D11" s="31" t="s">
        <v>993</v>
      </c>
      <c r="E11" s="31" t="s">
        <v>529</v>
      </c>
      <c r="F11" s="84">
        <v>90000</v>
      </c>
      <c r="G11" s="32">
        <v>18.600000000000001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45516</v>
      </c>
      <c r="B12" s="32">
        <v>541303</v>
      </c>
      <c r="C12" s="31" t="s">
        <v>945</v>
      </c>
      <c r="D12" s="31" t="s">
        <v>881</v>
      </c>
      <c r="E12" s="31" t="s">
        <v>528</v>
      </c>
      <c r="F12" s="84">
        <v>2250000</v>
      </c>
      <c r="G12" s="32">
        <v>1.93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45516</v>
      </c>
      <c r="B13" s="32">
        <v>541303</v>
      </c>
      <c r="C13" s="31" t="s">
        <v>945</v>
      </c>
      <c r="D13" s="31" t="s">
        <v>881</v>
      </c>
      <c r="E13" s="31" t="s">
        <v>529</v>
      </c>
      <c r="F13" s="84">
        <v>2250000</v>
      </c>
      <c r="G13" s="32">
        <v>2.17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45516</v>
      </c>
      <c r="B14" s="32">
        <v>541303</v>
      </c>
      <c r="C14" s="31" t="s">
        <v>945</v>
      </c>
      <c r="D14" s="31" t="s">
        <v>994</v>
      </c>
      <c r="E14" s="31" t="s">
        <v>528</v>
      </c>
      <c r="F14" s="84">
        <v>1852843</v>
      </c>
      <c r="G14" s="32">
        <v>2.16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45516</v>
      </c>
      <c r="B15" s="32">
        <v>541303</v>
      </c>
      <c r="C15" s="31" t="s">
        <v>945</v>
      </c>
      <c r="D15" s="31" t="s">
        <v>994</v>
      </c>
      <c r="E15" s="31" t="s">
        <v>529</v>
      </c>
      <c r="F15" s="84">
        <v>484408</v>
      </c>
      <c r="G15" s="32">
        <v>2.02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45516</v>
      </c>
      <c r="B16" s="32">
        <v>541303</v>
      </c>
      <c r="C16" s="31" t="s">
        <v>945</v>
      </c>
      <c r="D16" s="31" t="s">
        <v>995</v>
      </c>
      <c r="E16" s="31" t="s">
        <v>528</v>
      </c>
      <c r="F16" s="84">
        <v>5177</v>
      </c>
      <c r="G16" s="32">
        <v>2.09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45516</v>
      </c>
      <c r="B17" s="32">
        <v>541303</v>
      </c>
      <c r="C17" s="31" t="s">
        <v>945</v>
      </c>
      <c r="D17" s="31" t="s">
        <v>995</v>
      </c>
      <c r="E17" s="31" t="s">
        <v>529</v>
      </c>
      <c r="F17" s="84">
        <v>2246859</v>
      </c>
      <c r="G17" s="32">
        <v>1.96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45516</v>
      </c>
      <c r="B18" s="32">
        <v>531300</v>
      </c>
      <c r="C18" s="31" t="s">
        <v>996</v>
      </c>
      <c r="D18" s="31" t="s">
        <v>957</v>
      </c>
      <c r="E18" s="31" t="s">
        <v>528</v>
      </c>
      <c r="F18" s="84">
        <v>500000</v>
      </c>
      <c r="G18" s="32">
        <v>4.07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45516</v>
      </c>
      <c r="B19" s="32">
        <v>531300</v>
      </c>
      <c r="C19" s="31" t="s">
        <v>996</v>
      </c>
      <c r="D19" s="31" t="s">
        <v>997</v>
      </c>
      <c r="E19" s="31" t="s">
        <v>529</v>
      </c>
      <c r="F19" s="84">
        <v>500000</v>
      </c>
      <c r="G19" s="32">
        <v>4.07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45516</v>
      </c>
      <c r="B20" s="32">
        <v>540135</v>
      </c>
      <c r="C20" s="31" t="s">
        <v>998</v>
      </c>
      <c r="D20" s="31" t="s">
        <v>999</v>
      </c>
      <c r="E20" s="31" t="s">
        <v>528</v>
      </c>
      <c r="F20" s="84">
        <v>4384999</v>
      </c>
      <c r="G20" s="32">
        <v>1.1299999999999999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45516</v>
      </c>
      <c r="B21" s="32">
        <v>542176</v>
      </c>
      <c r="C21" s="31" t="s">
        <v>961</v>
      </c>
      <c r="D21" s="31" t="s">
        <v>962</v>
      </c>
      <c r="E21" s="31" t="s">
        <v>529</v>
      </c>
      <c r="F21" s="84">
        <v>19942</v>
      </c>
      <c r="G21" s="32">
        <v>16.89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45516</v>
      </c>
      <c r="B22" s="32">
        <v>539662</v>
      </c>
      <c r="C22" s="31" t="s">
        <v>1000</v>
      </c>
      <c r="D22" s="31" t="s">
        <v>1001</v>
      </c>
      <c r="E22" s="31" t="s">
        <v>528</v>
      </c>
      <c r="F22" s="84">
        <v>100000</v>
      </c>
      <c r="G22" s="32">
        <v>20.54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45516</v>
      </c>
      <c r="B23" s="32">
        <v>539662</v>
      </c>
      <c r="C23" s="31" t="s">
        <v>1000</v>
      </c>
      <c r="D23" s="31" t="s">
        <v>1002</v>
      </c>
      <c r="E23" s="31" t="s">
        <v>529</v>
      </c>
      <c r="F23" s="84">
        <v>50000</v>
      </c>
      <c r="G23" s="32">
        <v>20.54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45516</v>
      </c>
      <c r="B24" s="32">
        <v>539662</v>
      </c>
      <c r="C24" s="31" t="s">
        <v>1000</v>
      </c>
      <c r="D24" s="31" t="s">
        <v>1002</v>
      </c>
      <c r="E24" s="31" t="s">
        <v>528</v>
      </c>
      <c r="F24" s="84">
        <v>60000</v>
      </c>
      <c r="G24" s="32">
        <v>20.54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45516</v>
      </c>
      <c r="B25" s="32">
        <v>539662</v>
      </c>
      <c r="C25" s="31" t="s">
        <v>1000</v>
      </c>
      <c r="D25" s="31" t="s">
        <v>1003</v>
      </c>
      <c r="E25" s="31" t="s">
        <v>529</v>
      </c>
      <c r="F25" s="84">
        <v>190194</v>
      </c>
      <c r="G25" s="32">
        <v>20.54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45516</v>
      </c>
      <c r="B26" s="32">
        <v>511664</v>
      </c>
      <c r="C26" s="31" t="s">
        <v>1004</v>
      </c>
      <c r="D26" s="31" t="s">
        <v>1005</v>
      </c>
      <c r="E26" s="31" t="s">
        <v>529</v>
      </c>
      <c r="F26" s="84">
        <v>65236</v>
      </c>
      <c r="G26" s="32">
        <v>5.7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45516</v>
      </c>
      <c r="B27" s="32">
        <v>530249</v>
      </c>
      <c r="C27" s="31" t="s">
        <v>1006</v>
      </c>
      <c r="D27" s="31" t="s">
        <v>1007</v>
      </c>
      <c r="E27" s="31" t="s">
        <v>528</v>
      </c>
      <c r="F27" s="84">
        <v>200000</v>
      </c>
      <c r="G27" s="32">
        <v>3.88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45516</v>
      </c>
      <c r="B28" s="32">
        <v>530249</v>
      </c>
      <c r="C28" s="31" t="s">
        <v>1006</v>
      </c>
      <c r="D28" s="31" t="s">
        <v>1008</v>
      </c>
      <c r="E28" s="31" t="s">
        <v>528</v>
      </c>
      <c r="F28" s="84">
        <v>241540</v>
      </c>
      <c r="G28" s="32">
        <v>3.88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45516</v>
      </c>
      <c r="B29" s="32">
        <v>540023</v>
      </c>
      <c r="C29" s="31" t="s">
        <v>963</v>
      </c>
      <c r="D29" s="31" t="s">
        <v>1009</v>
      </c>
      <c r="E29" s="31" t="s">
        <v>528</v>
      </c>
      <c r="F29" s="84">
        <v>3842263</v>
      </c>
      <c r="G29" s="32">
        <v>15.6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45516</v>
      </c>
      <c r="B30" s="32">
        <v>540023</v>
      </c>
      <c r="C30" s="31" t="s">
        <v>963</v>
      </c>
      <c r="D30" s="31" t="s">
        <v>964</v>
      </c>
      <c r="E30" s="31" t="s">
        <v>529</v>
      </c>
      <c r="F30" s="84">
        <v>3900000</v>
      </c>
      <c r="G30" s="32">
        <v>15.6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45516</v>
      </c>
      <c r="B31" s="32">
        <v>534691</v>
      </c>
      <c r="C31" s="31" t="s">
        <v>1010</v>
      </c>
      <c r="D31" s="31" t="s">
        <v>1001</v>
      </c>
      <c r="E31" s="31" t="s">
        <v>528</v>
      </c>
      <c r="F31" s="84">
        <v>100000</v>
      </c>
      <c r="G31" s="32">
        <v>32.78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45516</v>
      </c>
      <c r="B32" s="32">
        <v>539770</v>
      </c>
      <c r="C32" s="31" t="s">
        <v>1011</v>
      </c>
      <c r="D32" s="31" t="s">
        <v>1012</v>
      </c>
      <c r="E32" s="31" t="s">
        <v>528</v>
      </c>
      <c r="F32" s="84">
        <v>18597</v>
      </c>
      <c r="G32" s="32">
        <v>7.32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45516</v>
      </c>
      <c r="B33" s="32">
        <v>539559</v>
      </c>
      <c r="C33" s="31" t="s">
        <v>1013</v>
      </c>
      <c r="D33" s="31" t="s">
        <v>1014</v>
      </c>
      <c r="E33" s="31" t="s">
        <v>528</v>
      </c>
      <c r="F33" s="84">
        <v>379645</v>
      </c>
      <c r="G33" s="32">
        <v>6.81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45516</v>
      </c>
      <c r="B34" s="32">
        <v>540190</v>
      </c>
      <c r="C34" s="31" t="s">
        <v>1015</v>
      </c>
      <c r="D34" s="31" t="s">
        <v>1016</v>
      </c>
      <c r="E34" s="31" t="s">
        <v>529</v>
      </c>
      <c r="F34" s="84">
        <v>1576844</v>
      </c>
      <c r="G34" s="32">
        <v>3.57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45516</v>
      </c>
      <c r="B35" s="32">
        <v>531913</v>
      </c>
      <c r="C35" s="31" t="s">
        <v>1017</v>
      </c>
      <c r="D35" s="31" t="s">
        <v>1018</v>
      </c>
      <c r="E35" s="31" t="s">
        <v>529</v>
      </c>
      <c r="F35" s="84">
        <v>35221</v>
      </c>
      <c r="G35" s="32">
        <v>8.8000000000000007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45516</v>
      </c>
      <c r="B36" s="32">
        <v>531913</v>
      </c>
      <c r="C36" s="31" t="s">
        <v>1017</v>
      </c>
      <c r="D36" s="31" t="s">
        <v>967</v>
      </c>
      <c r="E36" s="31" t="s">
        <v>528</v>
      </c>
      <c r="F36" s="84">
        <v>66280</v>
      </c>
      <c r="G36" s="32">
        <v>8.7100000000000009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45516</v>
      </c>
      <c r="B37" s="32">
        <v>542332</v>
      </c>
      <c r="C37" s="31" t="s">
        <v>1019</v>
      </c>
      <c r="D37" s="31" t="s">
        <v>1020</v>
      </c>
      <c r="E37" s="31" t="s">
        <v>529</v>
      </c>
      <c r="F37" s="84">
        <v>200000</v>
      </c>
      <c r="G37" s="32">
        <v>5.9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45516</v>
      </c>
      <c r="B38" s="32">
        <v>542332</v>
      </c>
      <c r="C38" s="31" t="s">
        <v>1019</v>
      </c>
      <c r="D38" s="31" t="s">
        <v>1021</v>
      </c>
      <c r="E38" s="31" t="s">
        <v>528</v>
      </c>
      <c r="F38" s="84">
        <v>200000</v>
      </c>
      <c r="G38" s="32">
        <v>5.9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45516</v>
      </c>
      <c r="B39" s="32">
        <v>519574</v>
      </c>
      <c r="C39" s="31" t="s">
        <v>1022</v>
      </c>
      <c r="D39" s="31" t="s">
        <v>1023</v>
      </c>
      <c r="E39" s="31" t="s">
        <v>529</v>
      </c>
      <c r="F39" s="84">
        <v>34222</v>
      </c>
      <c r="G39" s="32">
        <v>41.61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45516</v>
      </c>
      <c r="B40" s="32">
        <v>543286</v>
      </c>
      <c r="C40" s="31" t="s">
        <v>1024</v>
      </c>
      <c r="D40" s="31" t="s">
        <v>1025</v>
      </c>
      <c r="E40" s="31" t="s">
        <v>529</v>
      </c>
      <c r="F40" s="84">
        <v>60000</v>
      </c>
      <c r="G40" s="32">
        <v>11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45516</v>
      </c>
      <c r="B41" s="32">
        <v>543286</v>
      </c>
      <c r="C41" s="31" t="s">
        <v>1024</v>
      </c>
      <c r="D41" s="31" t="s">
        <v>1026</v>
      </c>
      <c r="E41" s="31" t="s">
        <v>528</v>
      </c>
      <c r="F41" s="84">
        <v>60000</v>
      </c>
      <c r="G41" s="32">
        <v>11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45516</v>
      </c>
      <c r="B42" s="32">
        <v>538834</v>
      </c>
      <c r="C42" s="31" t="s">
        <v>1027</v>
      </c>
      <c r="D42" s="31" t="s">
        <v>1028</v>
      </c>
      <c r="E42" s="31" t="s">
        <v>529</v>
      </c>
      <c r="F42" s="84">
        <v>87000</v>
      </c>
      <c r="G42" s="32">
        <v>25.35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45516</v>
      </c>
      <c r="B43" s="32">
        <v>538834</v>
      </c>
      <c r="C43" s="31" t="s">
        <v>1027</v>
      </c>
      <c r="D43" s="31" t="s">
        <v>1029</v>
      </c>
      <c r="E43" s="31" t="s">
        <v>529</v>
      </c>
      <c r="F43" s="84">
        <v>64003</v>
      </c>
      <c r="G43" s="32">
        <v>25.05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45516</v>
      </c>
      <c r="B44" s="32">
        <v>535730</v>
      </c>
      <c r="C44" s="31" t="s">
        <v>965</v>
      </c>
      <c r="D44" s="31" t="s">
        <v>1030</v>
      </c>
      <c r="E44" s="31" t="s">
        <v>529</v>
      </c>
      <c r="F44" s="84">
        <v>4300000</v>
      </c>
      <c r="G44" s="32">
        <v>1.29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45516</v>
      </c>
      <c r="B45" s="32">
        <v>535730</v>
      </c>
      <c r="C45" s="31" t="s">
        <v>965</v>
      </c>
      <c r="D45" s="31" t="s">
        <v>881</v>
      </c>
      <c r="E45" s="31" t="s">
        <v>529</v>
      </c>
      <c r="F45" s="84">
        <v>4757036</v>
      </c>
      <c r="G45" s="32">
        <v>1.34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45516</v>
      </c>
      <c r="B46" s="32">
        <v>544221</v>
      </c>
      <c r="C46" s="31" t="s">
        <v>966</v>
      </c>
      <c r="D46" s="31" t="s">
        <v>1031</v>
      </c>
      <c r="E46" s="31" t="s">
        <v>529</v>
      </c>
      <c r="F46" s="84">
        <v>126000</v>
      </c>
      <c r="G46" s="32">
        <v>22.53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45516</v>
      </c>
      <c r="B47" s="32">
        <v>511728</v>
      </c>
      <c r="C47" s="31" t="s">
        <v>1032</v>
      </c>
      <c r="D47" s="31" t="s">
        <v>1033</v>
      </c>
      <c r="E47" s="31" t="s">
        <v>528</v>
      </c>
      <c r="F47" s="84">
        <v>126</v>
      </c>
      <c r="G47" s="32">
        <v>39.93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45516</v>
      </c>
      <c r="B48" s="32">
        <v>511728</v>
      </c>
      <c r="C48" s="31" t="s">
        <v>1032</v>
      </c>
      <c r="D48" s="31" t="s">
        <v>1033</v>
      </c>
      <c r="E48" s="31" t="s">
        <v>529</v>
      </c>
      <c r="F48" s="84">
        <v>29638</v>
      </c>
      <c r="G48" s="32">
        <v>38.549999999999997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45516</v>
      </c>
      <c r="B49" s="32">
        <v>540243</v>
      </c>
      <c r="C49" s="31" t="s">
        <v>1034</v>
      </c>
      <c r="D49" s="31" t="s">
        <v>1035</v>
      </c>
      <c r="E49" s="31" t="s">
        <v>528</v>
      </c>
      <c r="F49" s="84">
        <v>50000</v>
      </c>
      <c r="G49" s="32">
        <v>47.57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45516</v>
      </c>
      <c r="B50" s="32">
        <v>530219</v>
      </c>
      <c r="C50" s="31" t="s">
        <v>1036</v>
      </c>
      <c r="D50" s="31" t="s">
        <v>1037</v>
      </c>
      <c r="E50" s="31" t="s">
        <v>528</v>
      </c>
      <c r="F50" s="84">
        <v>1656</v>
      </c>
      <c r="G50" s="32">
        <v>262.02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45516</v>
      </c>
      <c r="B51" s="32">
        <v>530219</v>
      </c>
      <c r="C51" s="31" t="s">
        <v>1036</v>
      </c>
      <c r="D51" s="31" t="s">
        <v>1038</v>
      </c>
      <c r="E51" s="31" t="s">
        <v>529</v>
      </c>
      <c r="F51" s="84">
        <v>1585</v>
      </c>
      <c r="G51" s="32">
        <v>260.52999999999997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45516</v>
      </c>
      <c r="B52" s="32">
        <v>531496</v>
      </c>
      <c r="C52" s="31" t="s">
        <v>1039</v>
      </c>
      <c r="D52" s="31" t="s">
        <v>1040</v>
      </c>
      <c r="E52" s="31" t="s">
        <v>528</v>
      </c>
      <c r="F52" s="84">
        <v>30100</v>
      </c>
      <c r="G52" s="32">
        <v>5.19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45516</v>
      </c>
      <c r="B53" s="32">
        <v>531496</v>
      </c>
      <c r="C53" s="31" t="s">
        <v>1039</v>
      </c>
      <c r="D53" s="31" t="s">
        <v>1041</v>
      </c>
      <c r="E53" s="31" t="s">
        <v>529</v>
      </c>
      <c r="F53" s="84">
        <v>43324</v>
      </c>
      <c r="G53" s="32">
        <v>5.19</v>
      </c>
      <c r="H53" s="32" t="s">
        <v>324</v>
      </c>
    </row>
    <row r="54" spans="1:28" customFormat="1" ht="15" customHeight="1">
      <c r="A54" s="83">
        <v>45516</v>
      </c>
      <c r="B54" s="32">
        <v>531496</v>
      </c>
      <c r="C54" s="31" t="s">
        <v>1039</v>
      </c>
      <c r="D54" s="31" t="s">
        <v>1042</v>
      </c>
      <c r="E54" s="31" t="s">
        <v>529</v>
      </c>
      <c r="F54" s="84">
        <v>25800</v>
      </c>
      <c r="G54" s="32">
        <v>5.19</v>
      </c>
      <c r="H54" s="32" t="s">
        <v>324</v>
      </c>
    </row>
    <row r="55" spans="1:28" customFormat="1" ht="15" customHeight="1">
      <c r="A55" s="83">
        <v>45516</v>
      </c>
      <c r="B55" s="32">
        <v>531496</v>
      </c>
      <c r="C55" s="31" t="s">
        <v>1039</v>
      </c>
      <c r="D55" s="31" t="s">
        <v>1043</v>
      </c>
      <c r="E55" s="31" t="s">
        <v>529</v>
      </c>
      <c r="F55" s="84">
        <v>95335</v>
      </c>
      <c r="G55" s="32">
        <v>5.19</v>
      </c>
      <c r="H55" s="32" t="s">
        <v>324</v>
      </c>
    </row>
    <row r="56" spans="1:28" customFormat="1" ht="15" customHeight="1">
      <c r="A56" s="83">
        <v>45516</v>
      </c>
      <c r="B56" s="32">
        <v>531496</v>
      </c>
      <c r="C56" s="31" t="s">
        <v>1039</v>
      </c>
      <c r="D56" s="31" t="s">
        <v>1044</v>
      </c>
      <c r="E56" s="31" t="s">
        <v>528</v>
      </c>
      <c r="F56" s="84">
        <v>119930</v>
      </c>
      <c r="G56" s="32">
        <v>5.19</v>
      </c>
      <c r="H56" s="32" t="s">
        <v>324</v>
      </c>
    </row>
    <row r="57" spans="1:28" customFormat="1" ht="15" customHeight="1">
      <c r="A57" s="83">
        <v>45516</v>
      </c>
      <c r="B57" s="32">
        <v>531496</v>
      </c>
      <c r="C57" s="31" t="s">
        <v>1039</v>
      </c>
      <c r="D57" s="31" t="s">
        <v>1045</v>
      </c>
      <c r="E57" s="31" t="s">
        <v>529</v>
      </c>
      <c r="F57" s="84">
        <v>40000</v>
      </c>
      <c r="G57" s="32">
        <v>5.19</v>
      </c>
      <c r="H57" s="32" t="s">
        <v>324</v>
      </c>
    </row>
    <row r="58" spans="1:28" customFormat="1" ht="15" customHeight="1">
      <c r="A58" s="83">
        <v>45516</v>
      </c>
      <c r="B58" s="32">
        <v>530565</v>
      </c>
      <c r="C58" s="31" t="s">
        <v>1046</v>
      </c>
      <c r="D58" s="31" t="s">
        <v>881</v>
      </c>
      <c r="E58" s="31" t="s">
        <v>529</v>
      </c>
      <c r="F58" s="84">
        <v>46203</v>
      </c>
      <c r="G58" s="32">
        <v>155</v>
      </c>
      <c r="H58" s="32" t="s">
        <v>324</v>
      </c>
    </row>
    <row r="59" spans="1:28" customFormat="1" ht="15" customHeight="1">
      <c r="A59" s="83">
        <v>45516</v>
      </c>
      <c r="B59" s="32">
        <v>530565</v>
      </c>
      <c r="C59" s="31" t="s">
        <v>1046</v>
      </c>
      <c r="D59" s="31" t="s">
        <v>1047</v>
      </c>
      <c r="E59" s="31" t="s">
        <v>528</v>
      </c>
      <c r="F59" s="84">
        <v>35000</v>
      </c>
      <c r="G59" s="32">
        <v>155</v>
      </c>
      <c r="H59" s="32" t="s">
        <v>324</v>
      </c>
    </row>
    <row r="60" spans="1:28" customFormat="1" ht="15" customHeight="1">
      <c r="A60" s="83">
        <v>45516</v>
      </c>
      <c r="B60" s="32">
        <v>536659</v>
      </c>
      <c r="C60" s="31" t="s">
        <v>933</v>
      </c>
      <c r="D60" s="31" t="s">
        <v>1048</v>
      </c>
      <c r="E60" s="31" t="s">
        <v>529</v>
      </c>
      <c r="F60" s="84">
        <v>200000</v>
      </c>
      <c r="G60" s="32">
        <v>15.54</v>
      </c>
      <c r="H60" s="32" t="s">
        <v>324</v>
      </c>
    </row>
    <row r="61" spans="1:28" customFormat="1" ht="15" customHeight="1">
      <c r="A61" s="83">
        <v>45516</v>
      </c>
      <c r="B61" s="32">
        <v>536659</v>
      </c>
      <c r="C61" s="31" t="s">
        <v>933</v>
      </c>
      <c r="D61" s="31" t="s">
        <v>1049</v>
      </c>
      <c r="E61" s="31" t="s">
        <v>529</v>
      </c>
      <c r="F61" s="84">
        <v>191648</v>
      </c>
      <c r="G61" s="32">
        <v>15.54</v>
      </c>
      <c r="H61" s="32" t="s">
        <v>324</v>
      </c>
    </row>
    <row r="62" spans="1:28" customFormat="1" ht="15" customHeight="1">
      <c r="A62" s="83">
        <v>45516</v>
      </c>
      <c r="B62" s="32">
        <v>536659</v>
      </c>
      <c r="C62" s="31" t="s">
        <v>933</v>
      </c>
      <c r="D62" s="31" t="s">
        <v>1050</v>
      </c>
      <c r="E62" s="31" t="s">
        <v>529</v>
      </c>
      <c r="F62" s="84">
        <v>352358</v>
      </c>
      <c r="G62" s="32">
        <v>15.54</v>
      </c>
      <c r="H62" s="32" t="s">
        <v>324</v>
      </c>
    </row>
    <row r="63" spans="1:28" customFormat="1" ht="15" customHeight="1">
      <c r="A63" s="83">
        <v>45516</v>
      </c>
      <c r="B63" s="32">
        <v>539760</v>
      </c>
      <c r="C63" s="31" t="s">
        <v>1051</v>
      </c>
      <c r="D63" s="31" t="s">
        <v>1052</v>
      </c>
      <c r="E63" s="31" t="s">
        <v>529</v>
      </c>
      <c r="F63" s="84">
        <v>242189</v>
      </c>
      <c r="G63" s="32">
        <v>136.27000000000001</v>
      </c>
      <c r="H63" s="32" t="s">
        <v>324</v>
      </c>
    </row>
    <row r="64" spans="1:28" customFormat="1" ht="15" customHeight="1">
      <c r="A64" s="83">
        <v>45516</v>
      </c>
      <c r="B64" s="32">
        <v>539760</v>
      </c>
      <c r="C64" s="31" t="s">
        <v>1051</v>
      </c>
      <c r="D64" s="31" t="s">
        <v>1053</v>
      </c>
      <c r="E64" s="31" t="s">
        <v>528</v>
      </c>
      <c r="F64" s="84">
        <v>100000</v>
      </c>
      <c r="G64" s="32">
        <v>135.88</v>
      </c>
      <c r="H64" s="32" t="s">
        <v>324</v>
      </c>
    </row>
    <row r="65" spans="1:8" customFormat="1" ht="15" customHeight="1">
      <c r="A65" s="83">
        <v>45516</v>
      </c>
      <c r="B65" s="32">
        <v>539760</v>
      </c>
      <c r="C65" s="31" t="s">
        <v>1051</v>
      </c>
      <c r="D65" s="31" t="s">
        <v>1054</v>
      </c>
      <c r="E65" s="31" t="s">
        <v>528</v>
      </c>
      <c r="F65" s="84">
        <v>100000</v>
      </c>
      <c r="G65" s="32">
        <v>135.47999999999999</v>
      </c>
      <c r="H65" s="32" t="s">
        <v>324</v>
      </c>
    </row>
    <row r="66" spans="1:8" customFormat="1" ht="15" customHeight="1">
      <c r="A66" s="83">
        <v>45516</v>
      </c>
      <c r="B66" s="32">
        <v>526861</v>
      </c>
      <c r="C66" s="31" t="s">
        <v>1055</v>
      </c>
      <c r="D66" s="31" t="s">
        <v>1056</v>
      </c>
      <c r="E66" s="31" t="s">
        <v>528</v>
      </c>
      <c r="F66" s="84">
        <v>50000</v>
      </c>
      <c r="G66" s="32">
        <v>154.85</v>
      </c>
      <c r="H66" s="32" t="s">
        <v>324</v>
      </c>
    </row>
    <row r="67" spans="1:8" customFormat="1" ht="15" customHeight="1">
      <c r="A67" s="83">
        <v>45516</v>
      </c>
      <c r="B67" s="32">
        <v>532713</v>
      </c>
      <c r="C67" s="31" t="s">
        <v>954</v>
      </c>
      <c r="D67" s="31" t="s">
        <v>882</v>
      </c>
      <c r="E67" s="31" t="s">
        <v>529</v>
      </c>
      <c r="F67" s="84">
        <v>2302595</v>
      </c>
      <c r="G67" s="32">
        <v>9.19</v>
      </c>
      <c r="H67" s="32" t="s">
        <v>324</v>
      </c>
    </row>
    <row r="68" spans="1:8" customFormat="1" ht="15" customHeight="1">
      <c r="A68" s="83">
        <v>45516</v>
      </c>
      <c r="B68" s="32">
        <v>532713</v>
      </c>
      <c r="C68" s="31" t="s">
        <v>954</v>
      </c>
      <c r="D68" s="31" t="s">
        <v>882</v>
      </c>
      <c r="E68" s="31" t="s">
        <v>528</v>
      </c>
      <c r="F68" s="84">
        <v>1061617</v>
      </c>
      <c r="G68" s="32">
        <v>9.06</v>
      </c>
      <c r="H68" s="32" t="s">
        <v>324</v>
      </c>
    </row>
    <row r="69" spans="1:8" customFormat="1" ht="15" customHeight="1">
      <c r="A69" s="83">
        <v>45516</v>
      </c>
      <c r="B69" s="32">
        <v>532163</v>
      </c>
      <c r="C69" s="31" t="s">
        <v>831</v>
      </c>
      <c r="D69" s="31" t="s">
        <v>1057</v>
      </c>
      <c r="E69" s="31" t="s">
        <v>528</v>
      </c>
      <c r="F69" s="84">
        <v>1515251</v>
      </c>
      <c r="G69" s="32">
        <v>480</v>
      </c>
      <c r="H69" s="32" t="s">
        <v>324</v>
      </c>
    </row>
    <row r="70" spans="1:8" customFormat="1" ht="15" customHeight="1">
      <c r="A70" s="83">
        <v>45516</v>
      </c>
      <c r="B70" s="32">
        <v>532163</v>
      </c>
      <c r="C70" s="31" t="s">
        <v>831</v>
      </c>
      <c r="D70" s="31" t="s">
        <v>1058</v>
      </c>
      <c r="E70" s="31" t="s">
        <v>529</v>
      </c>
      <c r="F70" s="84">
        <v>2038933</v>
      </c>
      <c r="G70" s="32">
        <v>480.1</v>
      </c>
      <c r="H70" s="32" t="s">
        <v>324</v>
      </c>
    </row>
    <row r="71" spans="1:8" customFormat="1" ht="15" customHeight="1">
      <c r="A71" s="83">
        <v>45516</v>
      </c>
      <c r="B71" s="32">
        <v>543391</v>
      </c>
      <c r="C71" s="31" t="s">
        <v>1059</v>
      </c>
      <c r="D71" s="31" t="s">
        <v>1052</v>
      </c>
      <c r="E71" s="31" t="s">
        <v>529</v>
      </c>
      <c r="F71" s="84">
        <v>150000</v>
      </c>
      <c r="G71" s="32">
        <v>136.69</v>
      </c>
      <c r="H71" s="32" t="s">
        <v>324</v>
      </c>
    </row>
    <row r="72" spans="1:8" customFormat="1" ht="15" customHeight="1">
      <c r="A72" s="83">
        <v>45516</v>
      </c>
      <c r="B72" s="32">
        <v>543970</v>
      </c>
      <c r="C72" s="31" t="s">
        <v>1060</v>
      </c>
      <c r="D72" s="31" t="s">
        <v>1061</v>
      </c>
      <c r="E72" s="31" t="s">
        <v>528</v>
      </c>
      <c r="F72" s="84">
        <v>9000</v>
      </c>
      <c r="G72" s="32">
        <v>64.900000000000006</v>
      </c>
      <c r="H72" s="32" t="s">
        <v>324</v>
      </c>
    </row>
    <row r="73" spans="1:8" customFormat="1" ht="15" customHeight="1">
      <c r="A73" s="83">
        <v>45516</v>
      </c>
      <c r="B73" s="32">
        <v>519242</v>
      </c>
      <c r="C73" s="31" t="s">
        <v>1062</v>
      </c>
      <c r="D73" s="31" t="s">
        <v>1063</v>
      </c>
      <c r="E73" s="31" t="s">
        <v>528</v>
      </c>
      <c r="F73" s="84">
        <v>25800</v>
      </c>
      <c r="G73" s="32">
        <v>97.9</v>
      </c>
      <c r="H73" s="32" t="s">
        <v>324</v>
      </c>
    </row>
    <row r="74" spans="1:8" customFormat="1" ht="15" customHeight="1">
      <c r="A74" s="83">
        <v>45516</v>
      </c>
      <c r="B74" s="32">
        <v>539217</v>
      </c>
      <c r="C74" s="31" t="s">
        <v>1064</v>
      </c>
      <c r="D74" s="31" t="s">
        <v>1065</v>
      </c>
      <c r="E74" s="31" t="s">
        <v>529</v>
      </c>
      <c r="F74" s="84">
        <v>5408254</v>
      </c>
      <c r="G74" s="32">
        <v>2.02</v>
      </c>
      <c r="H74" s="32" t="s">
        <v>324</v>
      </c>
    </row>
    <row r="75" spans="1:8" customFormat="1" ht="15" customHeight="1">
      <c r="A75" s="83">
        <v>45516</v>
      </c>
      <c r="B75" s="32">
        <v>539217</v>
      </c>
      <c r="C75" s="31" t="s">
        <v>1064</v>
      </c>
      <c r="D75" s="31" t="s">
        <v>1065</v>
      </c>
      <c r="E75" s="31" t="s">
        <v>528</v>
      </c>
      <c r="F75" s="84">
        <v>2021029</v>
      </c>
      <c r="G75" s="32">
        <v>2.0699999999999998</v>
      </c>
      <c r="H75" s="32" t="s">
        <v>324</v>
      </c>
    </row>
    <row r="76" spans="1:8" customFormat="1" ht="15" customHeight="1">
      <c r="A76" s="83">
        <v>45516</v>
      </c>
      <c r="B76" s="32">
        <v>538733</v>
      </c>
      <c r="C76" s="31" t="s">
        <v>1066</v>
      </c>
      <c r="D76" s="31" t="s">
        <v>1067</v>
      </c>
      <c r="E76" s="31" t="s">
        <v>528</v>
      </c>
      <c r="F76" s="84">
        <v>75000</v>
      </c>
      <c r="G76" s="32">
        <v>5.03</v>
      </c>
      <c r="H76" s="32" t="s">
        <v>324</v>
      </c>
    </row>
    <row r="77" spans="1:8" customFormat="1" ht="15" customHeight="1">
      <c r="A77" s="83">
        <v>45516</v>
      </c>
      <c r="B77" s="32">
        <v>539040</v>
      </c>
      <c r="C77" s="31" t="s">
        <v>894</v>
      </c>
      <c r="D77" s="31" t="s">
        <v>915</v>
      </c>
      <c r="E77" s="31" t="s">
        <v>529</v>
      </c>
      <c r="F77" s="84">
        <v>258570</v>
      </c>
      <c r="G77" s="32">
        <v>31.02</v>
      </c>
      <c r="H77" s="32" t="s">
        <v>324</v>
      </c>
    </row>
    <row r="78" spans="1:8" customFormat="1" ht="15" customHeight="1">
      <c r="A78" s="83">
        <v>45516</v>
      </c>
      <c r="B78" s="32">
        <v>539291</v>
      </c>
      <c r="C78" s="31" t="s">
        <v>946</v>
      </c>
      <c r="D78" s="31" t="s">
        <v>967</v>
      </c>
      <c r="E78" s="31" t="s">
        <v>528</v>
      </c>
      <c r="F78" s="84">
        <v>113448</v>
      </c>
      <c r="G78" s="32">
        <v>21.29</v>
      </c>
      <c r="H78" s="32" t="s">
        <v>324</v>
      </c>
    </row>
    <row r="79" spans="1:8" customFormat="1" ht="15" customHeight="1">
      <c r="A79" s="83">
        <v>45516</v>
      </c>
      <c r="B79" s="32">
        <v>539291</v>
      </c>
      <c r="C79" s="31" t="s">
        <v>946</v>
      </c>
      <c r="D79" s="31" t="s">
        <v>967</v>
      </c>
      <c r="E79" s="31" t="s">
        <v>529</v>
      </c>
      <c r="F79" s="84">
        <v>15950</v>
      </c>
      <c r="G79" s="32">
        <v>21.56</v>
      </c>
      <c r="H79" s="32" t="s">
        <v>324</v>
      </c>
    </row>
    <row r="80" spans="1:8" customFormat="1" ht="15" customHeight="1">
      <c r="A80" s="83">
        <v>45516</v>
      </c>
      <c r="B80" s="32">
        <v>543623</v>
      </c>
      <c r="C80" s="31" t="s">
        <v>1068</v>
      </c>
      <c r="D80" s="31" t="s">
        <v>1069</v>
      </c>
      <c r="E80" s="31" t="s">
        <v>528</v>
      </c>
      <c r="F80" s="84">
        <v>45000</v>
      </c>
      <c r="G80" s="32">
        <v>56.57</v>
      </c>
      <c r="H80" s="32" t="s">
        <v>324</v>
      </c>
    </row>
    <row r="81" spans="1:8" customFormat="1" ht="15" customHeight="1">
      <c r="A81" s="83">
        <v>45516</v>
      </c>
      <c r="B81" s="32">
        <v>543623</v>
      </c>
      <c r="C81" s="31" t="s">
        <v>1068</v>
      </c>
      <c r="D81" s="31" t="s">
        <v>1070</v>
      </c>
      <c r="E81" s="31" t="s">
        <v>529</v>
      </c>
      <c r="F81" s="84">
        <v>15000</v>
      </c>
      <c r="G81" s="32">
        <v>57.6</v>
      </c>
      <c r="H81" s="32" t="s">
        <v>324</v>
      </c>
    </row>
    <row r="82" spans="1:8" customFormat="1" ht="15" customHeight="1">
      <c r="A82" s="83">
        <v>45516</v>
      </c>
      <c r="B82" s="32">
        <v>531025</v>
      </c>
      <c r="C82" s="31" t="s">
        <v>1071</v>
      </c>
      <c r="D82" s="31" t="s">
        <v>1016</v>
      </c>
      <c r="E82" s="31" t="s">
        <v>528</v>
      </c>
      <c r="F82" s="84">
        <v>3000000</v>
      </c>
      <c r="G82" s="32">
        <v>0.91</v>
      </c>
      <c r="H82" s="32" t="s">
        <v>324</v>
      </c>
    </row>
    <row r="83" spans="1:8" customFormat="1" ht="15" customHeight="1">
      <c r="A83" s="83">
        <v>45516</v>
      </c>
      <c r="B83" s="32">
        <v>531025</v>
      </c>
      <c r="C83" s="31" t="s">
        <v>1071</v>
      </c>
      <c r="D83" s="31" t="s">
        <v>1072</v>
      </c>
      <c r="E83" s="31" t="s">
        <v>528</v>
      </c>
      <c r="F83" s="84">
        <v>2948287</v>
      </c>
      <c r="G83" s="32">
        <v>0.92</v>
      </c>
      <c r="H83" s="32" t="s">
        <v>324</v>
      </c>
    </row>
    <row r="84" spans="1:8" customFormat="1" ht="15" customHeight="1">
      <c r="A84" s="83">
        <v>45516</v>
      </c>
      <c r="B84" s="32">
        <v>524661</v>
      </c>
      <c r="C84" s="31" t="s">
        <v>1073</v>
      </c>
      <c r="D84" s="31" t="s">
        <v>1012</v>
      </c>
      <c r="E84" s="31" t="s">
        <v>528</v>
      </c>
      <c r="F84" s="84">
        <v>75000</v>
      </c>
      <c r="G84" s="32">
        <v>7.33</v>
      </c>
      <c r="H84" s="32" t="s">
        <v>324</v>
      </c>
    </row>
    <row r="85" spans="1:8" customFormat="1" ht="15" customHeight="1">
      <c r="A85" s="83">
        <v>45516</v>
      </c>
      <c r="B85" s="32" t="s">
        <v>1074</v>
      </c>
      <c r="C85" s="31" t="s">
        <v>1075</v>
      </c>
      <c r="D85" s="31" t="s">
        <v>1076</v>
      </c>
      <c r="E85" s="31" t="s">
        <v>528</v>
      </c>
      <c r="F85" s="84">
        <v>161189</v>
      </c>
      <c r="G85" s="32">
        <v>77.13</v>
      </c>
      <c r="H85" s="32" t="s">
        <v>841</v>
      </c>
    </row>
    <row r="86" spans="1:8" customFormat="1" ht="15" customHeight="1">
      <c r="A86" s="83">
        <v>45516</v>
      </c>
      <c r="B86" s="32" t="s">
        <v>1077</v>
      </c>
      <c r="C86" s="31" t="s">
        <v>1078</v>
      </c>
      <c r="D86" s="31" t="s">
        <v>882</v>
      </c>
      <c r="E86" s="31" t="s">
        <v>528</v>
      </c>
      <c r="F86" s="84">
        <v>885538</v>
      </c>
      <c r="G86" s="32">
        <v>42.46</v>
      </c>
      <c r="H86" s="32" t="s">
        <v>841</v>
      </c>
    </row>
    <row r="87" spans="1:8" customFormat="1" ht="15" customHeight="1">
      <c r="A87" s="83">
        <v>45516</v>
      </c>
      <c r="B87" s="32" t="s">
        <v>1079</v>
      </c>
      <c r="C87" s="31" t="s">
        <v>1080</v>
      </c>
      <c r="D87" s="31" t="s">
        <v>1081</v>
      </c>
      <c r="E87" s="31" t="s">
        <v>528</v>
      </c>
      <c r="F87" s="84">
        <v>500000</v>
      </c>
      <c r="G87" s="32">
        <v>22.92</v>
      </c>
      <c r="H87" s="32" t="s">
        <v>841</v>
      </c>
    </row>
    <row r="88" spans="1:8" customFormat="1" ht="15" customHeight="1">
      <c r="A88" s="83">
        <v>45516</v>
      </c>
      <c r="B88" s="32" t="s">
        <v>1079</v>
      </c>
      <c r="C88" s="31" t="s">
        <v>1080</v>
      </c>
      <c r="D88" s="31" t="s">
        <v>1082</v>
      </c>
      <c r="E88" s="31" t="s">
        <v>528</v>
      </c>
      <c r="F88" s="84">
        <v>315000</v>
      </c>
      <c r="G88" s="32">
        <v>22.97</v>
      </c>
      <c r="H88" s="32" t="s">
        <v>841</v>
      </c>
    </row>
    <row r="89" spans="1:8" customFormat="1" ht="15" customHeight="1">
      <c r="A89" s="83">
        <v>45516</v>
      </c>
      <c r="B89" s="32" t="s">
        <v>945</v>
      </c>
      <c r="C89" s="31" t="s">
        <v>947</v>
      </c>
      <c r="D89" s="31" t="s">
        <v>936</v>
      </c>
      <c r="E89" s="31" t="s">
        <v>528</v>
      </c>
      <c r="F89" s="84">
        <v>1700014</v>
      </c>
      <c r="G89" s="32">
        <v>1.94</v>
      </c>
      <c r="H89" s="32" t="s">
        <v>841</v>
      </c>
    </row>
    <row r="90" spans="1:8" customFormat="1" ht="15" customHeight="1">
      <c r="A90" s="83">
        <v>45516</v>
      </c>
      <c r="B90" s="32" t="s">
        <v>945</v>
      </c>
      <c r="C90" s="31" t="s">
        <v>947</v>
      </c>
      <c r="D90" s="31" t="s">
        <v>881</v>
      </c>
      <c r="E90" s="31" t="s">
        <v>528</v>
      </c>
      <c r="F90" s="84">
        <v>2473733</v>
      </c>
      <c r="G90" s="32">
        <v>1.93</v>
      </c>
      <c r="H90" s="32" t="s">
        <v>841</v>
      </c>
    </row>
    <row r="91" spans="1:8" customFormat="1" ht="15" customHeight="1">
      <c r="A91" s="83">
        <v>45516</v>
      </c>
      <c r="B91" s="32" t="s">
        <v>945</v>
      </c>
      <c r="C91" s="31" t="s">
        <v>947</v>
      </c>
      <c r="D91" s="31" t="s">
        <v>926</v>
      </c>
      <c r="E91" s="31" t="s">
        <v>528</v>
      </c>
      <c r="F91" s="84">
        <v>13621608</v>
      </c>
      <c r="G91" s="32">
        <v>2.2200000000000002</v>
      </c>
      <c r="H91" s="32" t="s">
        <v>841</v>
      </c>
    </row>
    <row r="92" spans="1:8" customFormat="1" ht="15" customHeight="1">
      <c r="A92" s="83">
        <v>45516</v>
      </c>
      <c r="B92" s="32" t="s">
        <v>945</v>
      </c>
      <c r="C92" s="31" t="s">
        <v>947</v>
      </c>
      <c r="D92" s="31" t="s">
        <v>995</v>
      </c>
      <c r="E92" s="31" t="s">
        <v>528</v>
      </c>
      <c r="F92" s="84">
        <v>2866642</v>
      </c>
      <c r="G92" s="32">
        <v>1.96</v>
      </c>
      <c r="H92" s="32" t="s">
        <v>841</v>
      </c>
    </row>
    <row r="93" spans="1:8" customFormat="1" ht="15" customHeight="1">
      <c r="A93" s="83">
        <v>45516</v>
      </c>
      <c r="B93" s="32" t="s">
        <v>945</v>
      </c>
      <c r="C93" s="31" t="s">
        <v>947</v>
      </c>
      <c r="D93" s="31" t="s">
        <v>994</v>
      </c>
      <c r="E93" s="31" t="s">
        <v>528</v>
      </c>
      <c r="F93" s="84">
        <v>358780</v>
      </c>
      <c r="G93" s="32">
        <v>2.02</v>
      </c>
      <c r="H93" s="32" t="s">
        <v>841</v>
      </c>
    </row>
    <row r="94" spans="1:8" customFormat="1" ht="15" customHeight="1">
      <c r="A94" s="83">
        <v>45516</v>
      </c>
      <c r="B94" s="32" t="s">
        <v>1083</v>
      </c>
      <c r="C94" s="31" t="s">
        <v>1084</v>
      </c>
      <c r="D94" s="31" t="s">
        <v>1085</v>
      </c>
      <c r="E94" s="31" t="s">
        <v>528</v>
      </c>
      <c r="F94" s="84">
        <v>55200</v>
      </c>
      <c r="G94" s="32">
        <v>127.13</v>
      </c>
      <c r="H94" s="32" t="s">
        <v>841</v>
      </c>
    </row>
    <row r="95" spans="1:8" customFormat="1" ht="15" customHeight="1">
      <c r="A95" s="83">
        <v>45516</v>
      </c>
      <c r="B95" s="32" t="s">
        <v>969</v>
      </c>
      <c r="C95" s="31" t="s">
        <v>970</v>
      </c>
      <c r="D95" s="31" t="s">
        <v>956</v>
      </c>
      <c r="E95" s="31" t="s">
        <v>528</v>
      </c>
      <c r="F95" s="84">
        <v>61171</v>
      </c>
      <c r="G95" s="32">
        <v>19</v>
      </c>
      <c r="H95" s="32" t="s">
        <v>841</v>
      </c>
    </row>
    <row r="96" spans="1:8" customFormat="1" ht="15" customHeight="1">
      <c r="A96" s="83">
        <v>45516</v>
      </c>
      <c r="B96" s="32" t="s">
        <v>971</v>
      </c>
      <c r="C96" s="31" t="s">
        <v>972</v>
      </c>
      <c r="D96" s="31" t="s">
        <v>1086</v>
      </c>
      <c r="E96" s="31" t="s">
        <v>528</v>
      </c>
      <c r="F96" s="84">
        <v>445707</v>
      </c>
      <c r="G96" s="32">
        <v>348.85</v>
      </c>
      <c r="H96" s="32" t="s">
        <v>841</v>
      </c>
    </row>
    <row r="97" spans="1:8" customFormat="1" ht="15" customHeight="1">
      <c r="A97" s="83">
        <v>45516</v>
      </c>
      <c r="B97" s="32" t="s">
        <v>971</v>
      </c>
      <c r="C97" s="31" t="s">
        <v>972</v>
      </c>
      <c r="D97" s="31" t="s">
        <v>896</v>
      </c>
      <c r="E97" s="31" t="s">
        <v>528</v>
      </c>
      <c r="F97" s="84">
        <v>532752</v>
      </c>
      <c r="G97" s="32">
        <v>349.63</v>
      </c>
      <c r="H97" s="32" t="s">
        <v>841</v>
      </c>
    </row>
    <row r="98" spans="1:8" customFormat="1" ht="15" customHeight="1">
      <c r="A98" s="83">
        <v>45516</v>
      </c>
      <c r="B98" s="32" t="s">
        <v>1087</v>
      </c>
      <c r="C98" s="31" t="s">
        <v>1088</v>
      </c>
      <c r="D98" s="31" t="s">
        <v>882</v>
      </c>
      <c r="E98" s="31" t="s">
        <v>528</v>
      </c>
      <c r="F98" s="84">
        <v>1432576</v>
      </c>
      <c r="G98" s="32">
        <v>40.049999999999997</v>
      </c>
      <c r="H98" s="32" t="s">
        <v>841</v>
      </c>
    </row>
    <row r="99" spans="1:8" customFormat="1" ht="15" customHeight="1">
      <c r="A99" s="83">
        <v>45516</v>
      </c>
      <c r="B99" s="32" t="s">
        <v>948</v>
      </c>
      <c r="C99" s="31" t="s">
        <v>949</v>
      </c>
      <c r="D99" s="31" t="s">
        <v>973</v>
      </c>
      <c r="E99" s="31" t="s">
        <v>528</v>
      </c>
      <c r="F99" s="84">
        <v>75600</v>
      </c>
      <c r="G99" s="32">
        <v>135.32</v>
      </c>
      <c r="H99" s="32" t="s">
        <v>841</v>
      </c>
    </row>
    <row r="100" spans="1:8" customFormat="1" ht="15" customHeight="1">
      <c r="A100" s="83">
        <v>45516</v>
      </c>
      <c r="B100" s="32" t="s">
        <v>1089</v>
      </c>
      <c r="C100" s="31" t="s">
        <v>1090</v>
      </c>
      <c r="D100" s="31" t="s">
        <v>1091</v>
      </c>
      <c r="E100" s="31" t="s">
        <v>528</v>
      </c>
      <c r="F100" s="84">
        <v>57825</v>
      </c>
      <c r="G100" s="32">
        <v>279.83</v>
      </c>
      <c r="H100" s="32" t="s">
        <v>841</v>
      </c>
    </row>
    <row r="101" spans="1:8" customFormat="1" ht="15" customHeight="1">
      <c r="A101" s="83">
        <v>45516</v>
      </c>
      <c r="B101" s="32" t="s">
        <v>658</v>
      </c>
      <c r="C101" s="31" t="s">
        <v>1092</v>
      </c>
      <c r="D101" s="31" t="s">
        <v>896</v>
      </c>
      <c r="E101" s="31" t="s">
        <v>528</v>
      </c>
      <c r="F101" s="84">
        <v>478744</v>
      </c>
      <c r="G101" s="32">
        <v>467.39</v>
      </c>
      <c r="H101" s="32" t="s">
        <v>841</v>
      </c>
    </row>
    <row r="102" spans="1:8" customFormat="1" ht="15" customHeight="1">
      <c r="A102" s="83">
        <v>45516</v>
      </c>
      <c r="B102" s="32" t="s">
        <v>1093</v>
      </c>
      <c r="C102" s="31" t="s">
        <v>1094</v>
      </c>
      <c r="D102" s="31" t="s">
        <v>896</v>
      </c>
      <c r="E102" s="31" t="s">
        <v>528</v>
      </c>
      <c r="F102" s="84">
        <v>63868</v>
      </c>
      <c r="G102" s="32">
        <v>1536.32</v>
      </c>
      <c r="H102" s="32" t="s">
        <v>841</v>
      </c>
    </row>
    <row r="103" spans="1:8" customFormat="1" ht="15" customHeight="1">
      <c r="A103" s="83">
        <v>45516</v>
      </c>
      <c r="B103" s="32" t="s">
        <v>1095</v>
      </c>
      <c r="C103" s="31" t="s">
        <v>1096</v>
      </c>
      <c r="D103" s="31" t="s">
        <v>881</v>
      </c>
      <c r="E103" s="31" t="s">
        <v>528</v>
      </c>
      <c r="F103" s="84">
        <v>2500000</v>
      </c>
      <c r="G103" s="32">
        <v>5.05</v>
      </c>
      <c r="H103" s="32" t="s">
        <v>841</v>
      </c>
    </row>
    <row r="104" spans="1:8" customFormat="1" ht="15" customHeight="1">
      <c r="A104" s="83">
        <v>45516</v>
      </c>
      <c r="B104" s="32" t="s">
        <v>1097</v>
      </c>
      <c r="C104" s="31" t="s">
        <v>1098</v>
      </c>
      <c r="D104" s="31" t="s">
        <v>896</v>
      </c>
      <c r="E104" s="31" t="s">
        <v>528</v>
      </c>
      <c r="F104" s="84">
        <v>325538</v>
      </c>
      <c r="G104" s="32">
        <v>235.98</v>
      </c>
      <c r="H104" s="32" t="s">
        <v>841</v>
      </c>
    </row>
    <row r="105" spans="1:8" customFormat="1" ht="15" customHeight="1">
      <c r="A105" s="83">
        <v>45516</v>
      </c>
      <c r="B105" s="32" t="s">
        <v>1099</v>
      </c>
      <c r="C105" s="31" t="s">
        <v>1100</v>
      </c>
      <c r="D105" s="31" t="s">
        <v>896</v>
      </c>
      <c r="E105" s="31" t="s">
        <v>528</v>
      </c>
      <c r="F105" s="84">
        <v>241153</v>
      </c>
      <c r="G105" s="32">
        <v>438.83</v>
      </c>
      <c r="H105" s="32" t="s">
        <v>841</v>
      </c>
    </row>
    <row r="106" spans="1:8" customFormat="1" ht="15" customHeight="1">
      <c r="A106" s="83">
        <v>45516</v>
      </c>
      <c r="B106" s="32" t="s">
        <v>388</v>
      </c>
      <c r="C106" s="31" t="s">
        <v>1101</v>
      </c>
      <c r="D106" s="31" t="s">
        <v>882</v>
      </c>
      <c r="E106" s="31" t="s">
        <v>528</v>
      </c>
      <c r="F106" s="84">
        <v>7930044</v>
      </c>
      <c r="G106" s="32">
        <v>138.54</v>
      </c>
      <c r="H106" s="32" t="s">
        <v>841</v>
      </c>
    </row>
    <row r="107" spans="1:8" customFormat="1" ht="15" customHeight="1">
      <c r="A107" s="83">
        <v>45516</v>
      </c>
      <c r="B107" s="32" t="s">
        <v>1102</v>
      </c>
      <c r="C107" s="31" t="s">
        <v>1103</v>
      </c>
      <c r="D107" s="31" t="s">
        <v>896</v>
      </c>
      <c r="E107" s="31" t="s">
        <v>528</v>
      </c>
      <c r="F107" s="84">
        <v>791029</v>
      </c>
      <c r="G107" s="32">
        <v>160.16999999999999</v>
      </c>
      <c r="H107" s="32" t="s">
        <v>841</v>
      </c>
    </row>
    <row r="108" spans="1:8" customFormat="1" ht="15" customHeight="1">
      <c r="A108" s="83">
        <v>45516</v>
      </c>
      <c r="B108" s="32" t="s">
        <v>1104</v>
      </c>
      <c r="C108" s="31" t="s">
        <v>1105</v>
      </c>
      <c r="D108" s="31" t="s">
        <v>896</v>
      </c>
      <c r="E108" s="31" t="s">
        <v>528</v>
      </c>
      <c r="F108" s="84">
        <v>1909954</v>
      </c>
      <c r="G108" s="32">
        <v>184.44</v>
      </c>
      <c r="H108" s="32" t="s">
        <v>841</v>
      </c>
    </row>
    <row r="109" spans="1:8" customFormat="1" ht="15" customHeight="1">
      <c r="A109" s="83">
        <v>45516</v>
      </c>
      <c r="B109" s="32" t="s">
        <v>1106</v>
      </c>
      <c r="C109" s="31" t="s">
        <v>1107</v>
      </c>
      <c r="D109" s="31" t="s">
        <v>926</v>
      </c>
      <c r="E109" s="31" t="s">
        <v>528</v>
      </c>
      <c r="F109" s="84">
        <v>6546185</v>
      </c>
      <c r="G109" s="32">
        <v>2.93</v>
      </c>
      <c r="H109" s="32" t="s">
        <v>841</v>
      </c>
    </row>
    <row r="110" spans="1:8" customFormat="1" ht="15" customHeight="1">
      <c r="A110" s="83">
        <v>45516</v>
      </c>
      <c r="B110" s="32" t="s">
        <v>1106</v>
      </c>
      <c r="C110" s="31" t="s">
        <v>1107</v>
      </c>
      <c r="D110" s="31" t="s">
        <v>882</v>
      </c>
      <c r="E110" s="31" t="s">
        <v>528</v>
      </c>
      <c r="F110" s="84">
        <v>5131555</v>
      </c>
      <c r="G110" s="32">
        <v>2.97</v>
      </c>
      <c r="H110" s="32" t="s">
        <v>841</v>
      </c>
    </row>
    <row r="111" spans="1:8" customFormat="1" ht="15" customHeight="1">
      <c r="A111" s="83">
        <v>45516</v>
      </c>
      <c r="B111" s="32" t="s">
        <v>1108</v>
      </c>
      <c r="C111" s="31" t="s">
        <v>1109</v>
      </c>
      <c r="D111" s="31" t="s">
        <v>1110</v>
      </c>
      <c r="E111" s="31" t="s">
        <v>528</v>
      </c>
      <c r="F111" s="84">
        <v>60000</v>
      </c>
      <c r="G111" s="32">
        <v>41.24</v>
      </c>
      <c r="H111" s="32" t="s">
        <v>841</v>
      </c>
    </row>
    <row r="112" spans="1:8" customFormat="1" ht="15" customHeight="1">
      <c r="A112" s="83">
        <v>45516</v>
      </c>
      <c r="B112" s="32" t="s">
        <v>1111</v>
      </c>
      <c r="C112" s="31" t="s">
        <v>1112</v>
      </c>
      <c r="D112" s="31" t="s">
        <v>1076</v>
      </c>
      <c r="E112" s="31" t="s">
        <v>528</v>
      </c>
      <c r="F112" s="84">
        <v>182241</v>
      </c>
      <c r="G112" s="32">
        <v>34.39</v>
      </c>
      <c r="H112" s="32" t="s">
        <v>841</v>
      </c>
    </row>
    <row r="113" spans="1:8" customFormat="1" ht="15" customHeight="1">
      <c r="A113" s="83">
        <v>45516</v>
      </c>
      <c r="B113" s="32" t="s">
        <v>974</v>
      </c>
      <c r="C113" s="31" t="s">
        <v>975</v>
      </c>
      <c r="D113" s="31" t="s">
        <v>896</v>
      </c>
      <c r="E113" s="31" t="s">
        <v>528</v>
      </c>
      <c r="F113" s="84">
        <v>393140</v>
      </c>
      <c r="G113" s="32">
        <v>275.89999999999998</v>
      </c>
      <c r="H113" s="32" t="s">
        <v>841</v>
      </c>
    </row>
    <row r="114" spans="1:8" customFormat="1" ht="15" customHeight="1">
      <c r="A114" s="83">
        <v>45516</v>
      </c>
      <c r="B114" s="32" t="s">
        <v>951</v>
      </c>
      <c r="C114" s="31" t="s">
        <v>952</v>
      </c>
      <c r="D114" s="31" t="s">
        <v>953</v>
      </c>
      <c r="E114" s="31" t="s">
        <v>528</v>
      </c>
      <c r="F114" s="84">
        <v>138594</v>
      </c>
      <c r="G114" s="32">
        <v>7.02</v>
      </c>
      <c r="H114" s="32" t="s">
        <v>841</v>
      </c>
    </row>
    <row r="115" spans="1:8" customFormat="1" ht="15" customHeight="1">
      <c r="A115" s="83">
        <v>45516</v>
      </c>
      <c r="B115" s="32" t="s">
        <v>1113</v>
      </c>
      <c r="C115" s="31" t="s">
        <v>1114</v>
      </c>
      <c r="D115" s="31" t="s">
        <v>1115</v>
      </c>
      <c r="E115" s="31" t="s">
        <v>528</v>
      </c>
      <c r="F115" s="84">
        <v>78000</v>
      </c>
      <c r="G115" s="32">
        <v>54.99</v>
      </c>
      <c r="H115" s="32" t="s">
        <v>841</v>
      </c>
    </row>
    <row r="116" spans="1:8" customFormat="1" ht="15" customHeight="1">
      <c r="A116" s="83">
        <v>45516</v>
      </c>
      <c r="B116" s="32" t="s">
        <v>1116</v>
      </c>
      <c r="C116" s="31" t="s">
        <v>1117</v>
      </c>
      <c r="D116" s="31" t="s">
        <v>1118</v>
      </c>
      <c r="E116" s="31" t="s">
        <v>528</v>
      </c>
      <c r="F116" s="84">
        <v>44800</v>
      </c>
      <c r="G116" s="32">
        <v>180.1</v>
      </c>
      <c r="H116" s="32" t="s">
        <v>841</v>
      </c>
    </row>
    <row r="117" spans="1:8" customFormat="1" ht="15" customHeight="1">
      <c r="A117" s="83">
        <v>45516</v>
      </c>
      <c r="B117" s="32" t="s">
        <v>976</v>
      </c>
      <c r="C117" s="31" t="s">
        <v>977</v>
      </c>
      <c r="D117" s="31" t="s">
        <v>1119</v>
      </c>
      <c r="E117" s="31" t="s">
        <v>528</v>
      </c>
      <c r="F117" s="84">
        <v>92000</v>
      </c>
      <c r="G117" s="32">
        <v>88.34</v>
      </c>
      <c r="H117" s="32" t="s">
        <v>841</v>
      </c>
    </row>
    <row r="118" spans="1:8" customFormat="1" ht="15" customHeight="1">
      <c r="A118" s="83">
        <v>45516</v>
      </c>
      <c r="B118" s="32" t="s">
        <v>976</v>
      </c>
      <c r="C118" s="31" t="s">
        <v>977</v>
      </c>
      <c r="D118" s="31" t="s">
        <v>927</v>
      </c>
      <c r="E118" s="31" t="s">
        <v>528</v>
      </c>
      <c r="F118" s="84">
        <v>150000</v>
      </c>
      <c r="G118" s="32">
        <v>86.6</v>
      </c>
      <c r="H118" s="32" t="s">
        <v>841</v>
      </c>
    </row>
    <row r="119" spans="1:8" customFormat="1" ht="15" customHeight="1">
      <c r="A119" s="83">
        <v>45516</v>
      </c>
      <c r="B119" s="32" t="s">
        <v>1120</v>
      </c>
      <c r="C119" s="31" t="s">
        <v>1121</v>
      </c>
      <c r="D119" s="31" t="s">
        <v>882</v>
      </c>
      <c r="E119" s="31" t="s">
        <v>528</v>
      </c>
      <c r="F119" s="84">
        <v>3087604</v>
      </c>
      <c r="G119" s="32">
        <v>60.01</v>
      </c>
      <c r="H119" s="32" t="s">
        <v>841</v>
      </c>
    </row>
    <row r="120" spans="1:8" customFormat="1" ht="15" customHeight="1">
      <c r="A120" s="83">
        <v>45516</v>
      </c>
      <c r="B120" s="32" t="s">
        <v>1120</v>
      </c>
      <c r="C120" s="31" t="s">
        <v>1121</v>
      </c>
      <c r="D120" s="31" t="s">
        <v>896</v>
      </c>
      <c r="E120" s="31" t="s">
        <v>528</v>
      </c>
      <c r="F120" s="84">
        <v>2801578</v>
      </c>
      <c r="G120" s="32">
        <v>59.94</v>
      </c>
      <c r="H120" s="32" t="s">
        <v>841</v>
      </c>
    </row>
    <row r="121" spans="1:8" customFormat="1" ht="15" customHeight="1">
      <c r="A121" s="83">
        <v>45516</v>
      </c>
      <c r="B121" s="32" t="s">
        <v>928</v>
      </c>
      <c r="C121" s="31" t="s">
        <v>929</v>
      </c>
      <c r="D121" s="31" t="s">
        <v>1122</v>
      </c>
      <c r="E121" s="31" t="s">
        <v>528</v>
      </c>
      <c r="F121" s="84">
        <v>1592194</v>
      </c>
      <c r="G121" s="32">
        <v>61.42</v>
      </c>
      <c r="H121" s="32" t="s">
        <v>841</v>
      </c>
    </row>
    <row r="122" spans="1:8" customFormat="1" ht="15" customHeight="1">
      <c r="A122" s="83">
        <v>45516</v>
      </c>
      <c r="B122" s="32" t="s">
        <v>928</v>
      </c>
      <c r="C122" s="31" t="s">
        <v>929</v>
      </c>
      <c r="D122" s="31" t="s">
        <v>1123</v>
      </c>
      <c r="E122" s="31" t="s">
        <v>528</v>
      </c>
      <c r="F122" s="84">
        <v>1488440</v>
      </c>
      <c r="G122" s="32">
        <v>62.22</v>
      </c>
      <c r="H122" s="32" t="s">
        <v>841</v>
      </c>
    </row>
    <row r="123" spans="1:8" customFormat="1" ht="15" customHeight="1">
      <c r="A123" s="83">
        <v>45516</v>
      </c>
      <c r="B123" s="32" t="s">
        <v>928</v>
      </c>
      <c r="C123" s="31" t="s">
        <v>929</v>
      </c>
      <c r="D123" s="31" t="s">
        <v>881</v>
      </c>
      <c r="E123" s="31" t="s">
        <v>528</v>
      </c>
      <c r="F123" s="84">
        <v>504213</v>
      </c>
      <c r="G123" s="32">
        <v>60.09</v>
      </c>
      <c r="H123" s="32" t="s">
        <v>841</v>
      </c>
    </row>
    <row r="124" spans="1:8" customFormat="1" ht="15" customHeight="1">
      <c r="A124" s="83">
        <v>45516</v>
      </c>
      <c r="B124" s="32" t="s">
        <v>928</v>
      </c>
      <c r="C124" s="31" t="s">
        <v>929</v>
      </c>
      <c r="D124" s="31" t="s">
        <v>968</v>
      </c>
      <c r="E124" s="31" t="s">
        <v>528</v>
      </c>
      <c r="F124" s="84">
        <v>1532981</v>
      </c>
      <c r="G124" s="32">
        <v>62.5</v>
      </c>
      <c r="H124" s="32" t="s">
        <v>841</v>
      </c>
    </row>
    <row r="125" spans="1:8" customFormat="1" ht="15" customHeight="1">
      <c r="A125" s="83">
        <v>45516</v>
      </c>
      <c r="B125" s="32" t="s">
        <v>928</v>
      </c>
      <c r="C125" s="31" t="s">
        <v>929</v>
      </c>
      <c r="D125" s="31" t="s">
        <v>882</v>
      </c>
      <c r="E125" s="31" t="s">
        <v>528</v>
      </c>
      <c r="F125" s="84">
        <v>3185062</v>
      </c>
      <c r="G125" s="32">
        <v>62.46</v>
      </c>
      <c r="H125" s="32" t="s">
        <v>841</v>
      </c>
    </row>
    <row r="126" spans="1:8" customFormat="1" ht="15" customHeight="1">
      <c r="A126" s="83">
        <v>45516</v>
      </c>
      <c r="B126" s="32" t="s">
        <v>928</v>
      </c>
      <c r="C126" s="31" t="s">
        <v>929</v>
      </c>
      <c r="D126" s="31" t="s">
        <v>1124</v>
      </c>
      <c r="E126" s="31" t="s">
        <v>528</v>
      </c>
      <c r="F126" s="84">
        <v>1809651</v>
      </c>
      <c r="G126" s="32">
        <v>60.22</v>
      </c>
      <c r="H126" s="32" t="s">
        <v>841</v>
      </c>
    </row>
    <row r="127" spans="1:8" customFormat="1" ht="15" customHeight="1">
      <c r="A127" s="83">
        <v>45516</v>
      </c>
      <c r="B127" s="32" t="s">
        <v>1125</v>
      </c>
      <c r="C127" s="31" t="s">
        <v>1126</v>
      </c>
      <c r="D127" s="31" t="s">
        <v>1127</v>
      </c>
      <c r="E127" s="31" t="s">
        <v>528</v>
      </c>
      <c r="F127" s="84">
        <v>27107</v>
      </c>
      <c r="G127" s="32">
        <v>13.52</v>
      </c>
      <c r="H127" s="32" t="s">
        <v>841</v>
      </c>
    </row>
    <row r="128" spans="1:8" customFormat="1" ht="15" customHeight="1">
      <c r="A128" s="83">
        <v>45516</v>
      </c>
      <c r="B128" s="32" t="s">
        <v>1128</v>
      </c>
      <c r="C128" s="31" t="s">
        <v>1129</v>
      </c>
      <c r="D128" s="31" t="s">
        <v>1130</v>
      </c>
      <c r="E128" s="31" t="s">
        <v>528</v>
      </c>
      <c r="F128" s="84">
        <v>10712</v>
      </c>
      <c r="G128" s="32">
        <v>144.6</v>
      </c>
      <c r="H128" s="32" t="s">
        <v>841</v>
      </c>
    </row>
    <row r="129" spans="1:8" customFormat="1" ht="15" customHeight="1">
      <c r="A129" s="83">
        <v>45516</v>
      </c>
      <c r="B129" s="32" t="s">
        <v>1131</v>
      </c>
      <c r="C129" s="31" t="s">
        <v>1132</v>
      </c>
      <c r="D129" s="31" t="s">
        <v>981</v>
      </c>
      <c r="E129" s="31" t="s">
        <v>528</v>
      </c>
      <c r="F129" s="84">
        <v>1087229</v>
      </c>
      <c r="G129" s="32">
        <v>68.510000000000005</v>
      </c>
      <c r="H129" s="32" t="s">
        <v>841</v>
      </c>
    </row>
    <row r="130" spans="1:8" customFormat="1" ht="15" customHeight="1">
      <c r="A130" s="83">
        <v>45516</v>
      </c>
      <c r="B130" s="32" t="s">
        <v>1133</v>
      </c>
      <c r="C130" s="31" t="s">
        <v>1134</v>
      </c>
      <c r="D130" s="31" t="s">
        <v>1135</v>
      </c>
      <c r="E130" s="31" t="s">
        <v>528</v>
      </c>
      <c r="F130" s="84">
        <v>10116</v>
      </c>
      <c r="G130" s="32">
        <v>415.81</v>
      </c>
      <c r="H130" s="32" t="s">
        <v>841</v>
      </c>
    </row>
    <row r="131" spans="1:8" customFormat="1" ht="15" customHeight="1">
      <c r="A131" s="83">
        <v>45516</v>
      </c>
      <c r="B131" s="32" t="s">
        <v>1133</v>
      </c>
      <c r="C131" s="31" t="s">
        <v>1134</v>
      </c>
      <c r="D131" s="31" t="s">
        <v>1136</v>
      </c>
      <c r="E131" s="31" t="s">
        <v>528</v>
      </c>
      <c r="F131" s="84">
        <v>100000</v>
      </c>
      <c r="G131" s="32">
        <v>401</v>
      </c>
      <c r="H131" s="32" t="s">
        <v>841</v>
      </c>
    </row>
    <row r="132" spans="1:8" customFormat="1" ht="15" customHeight="1">
      <c r="A132" s="83">
        <v>45516</v>
      </c>
      <c r="B132" s="32" t="s">
        <v>1137</v>
      </c>
      <c r="C132" s="31" t="s">
        <v>1138</v>
      </c>
      <c r="D132" s="31" t="s">
        <v>1139</v>
      </c>
      <c r="E132" s="31" t="s">
        <v>528</v>
      </c>
      <c r="F132" s="84">
        <v>123000</v>
      </c>
      <c r="G132" s="32">
        <v>91.52</v>
      </c>
      <c r="H132" s="32" t="s">
        <v>841</v>
      </c>
    </row>
    <row r="133" spans="1:8" customFormat="1" ht="15" customHeight="1">
      <c r="A133" s="83">
        <v>45516</v>
      </c>
      <c r="B133" s="32" t="s">
        <v>954</v>
      </c>
      <c r="C133" s="31" t="s">
        <v>955</v>
      </c>
      <c r="D133" s="31" t="s">
        <v>968</v>
      </c>
      <c r="E133" s="31" t="s">
        <v>528</v>
      </c>
      <c r="F133" s="84">
        <v>2004966</v>
      </c>
      <c r="G133" s="32">
        <v>8.91</v>
      </c>
      <c r="H133" s="32" t="s">
        <v>841</v>
      </c>
    </row>
    <row r="134" spans="1:8" customFormat="1" ht="15" customHeight="1">
      <c r="A134" s="83">
        <v>45516</v>
      </c>
      <c r="B134" s="32" t="s">
        <v>954</v>
      </c>
      <c r="C134" s="31" t="s">
        <v>955</v>
      </c>
      <c r="D134" s="31" t="s">
        <v>1140</v>
      </c>
      <c r="E134" s="31" t="s">
        <v>528</v>
      </c>
      <c r="F134" s="84">
        <v>5219962</v>
      </c>
      <c r="G134" s="32">
        <v>9.31</v>
      </c>
      <c r="H134" s="32" t="s">
        <v>841</v>
      </c>
    </row>
    <row r="135" spans="1:8" customFormat="1" ht="15" customHeight="1">
      <c r="A135" s="83">
        <v>45516</v>
      </c>
      <c r="B135" s="32" t="s">
        <v>954</v>
      </c>
      <c r="C135" s="31" t="s">
        <v>955</v>
      </c>
      <c r="D135" s="31" t="s">
        <v>950</v>
      </c>
      <c r="E135" s="31" t="s">
        <v>528</v>
      </c>
      <c r="F135" s="84">
        <v>3593510</v>
      </c>
      <c r="G135" s="32">
        <v>9.18</v>
      </c>
      <c r="H135" s="32" t="s">
        <v>841</v>
      </c>
    </row>
    <row r="136" spans="1:8" customFormat="1" ht="15" customHeight="1">
      <c r="A136" s="83">
        <v>45516</v>
      </c>
      <c r="B136" s="32" t="s">
        <v>954</v>
      </c>
      <c r="C136" s="31" t="s">
        <v>955</v>
      </c>
      <c r="D136" s="31" t="s">
        <v>896</v>
      </c>
      <c r="E136" s="31" t="s">
        <v>528</v>
      </c>
      <c r="F136" s="84">
        <v>3428407</v>
      </c>
      <c r="G136" s="32">
        <v>8.84</v>
      </c>
      <c r="H136" s="32" t="s">
        <v>841</v>
      </c>
    </row>
    <row r="137" spans="1:8" customFormat="1" ht="15" customHeight="1">
      <c r="A137" s="83">
        <v>45516</v>
      </c>
      <c r="B137" s="32" t="s">
        <v>954</v>
      </c>
      <c r="C137" s="31" t="s">
        <v>955</v>
      </c>
      <c r="D137" s="31" t="s">
        <v>926</v>
      </c>
      <c r="E137" s="31" t="s">
        <v>528</v>
      </c>
      <c r="F137" s="84">
        <v>2835137</v>
      </c>
      <c r="G137" s="32">
        <v>9.01</v>
      </c>
      <c r="H137" s="32" t="s">
        <v>841</v>
      </c>
    </row>
    <row r="138" spans="1:8" customFormat="1" ht="15" customHeight="1">
      <c r="A138" s="83">
        <v>45516</v>
      </c>
      <c r="B138" s="32" t="s">
        <v>954</v>
      </c>
      <c r="C138" s="31" t="s">
        <v>955</v>
      </c>
      <c r="D138" s="31" t="s">
        <v>882</v>
      </c>
      <c r="E138" s="31" t="s">
        <v>528</v>
      </c>
      <c r="F138" s="84">
        <v>9329206</v>
      </c>
      <c r="G138" s="32">
        <v>9.08</v>
      </c>
      <c r="H138" s="32" t="s">
        <v>841</v>
      </c>
    </row>
    <row r="139" spans="1:8" customFormat="1" ht="15" customHeight="1">
      <c r="A139" s="83">
        <v>45516</v>
      </c>
      <c r="B139" s="32" t="s">
        <v>954</v>
      </c>
      <c r="C139" s="31" t="s">
        <v>955</v>
      </c>
      <c r="D139" s="31" t="s">
        <v>936</v>
      </c>
      <c r="E139" s="31" t="s">
        <v>528</v>
      </c>
      <c r="F139" s="84">
        <v>1724802</v>
      </c>
      <c r="G139" s="32">
        <v>9.31</v>
      </c>
      <c r="H139" s="32" t="s">
        <v>841</v>
      </c>
    </row>
    <row r="140" spans="1:8" customFormat="1" ht="15" customHeight="1">
      <c r="A140" s="83">
        <v>45516</v>
      </c>
      <c r="B140" s="32" t="s">
        <v>954</v>
      </c>
      <c r="C140" s="31" t="s">
        <v>955</v>
      </c>
      <c r="D140" s="31" t="s">
        <v>881</v>
      </c>
      <c r="E140" s="31" t="s">
        <v>528</v>
      </c>
      <c r="F140" s="84">
        <v>6500009</v>
      </c>
      <c r="G140" s="32">
        <v>9.31</v>
      </c>
      <c r="H140" s="32" t="s">
        <v>841</v>
      </c>
    </row>
    <row r="141" spans="1:8" customFormat="1" ht="15" customHeight="1">
      <c r="A141" s="83">
        <v>45516</v>
      </c>
      <c r="B141" s="32" t="s">
        <v>954</v>
      </c>
      <c r="C141" s="31" t="s">
        <v>955</v>
      </c>
      <c r="D141" s="31" t="s">
        <v>1141</v>
      </c>
      <c r="E141" s="31" t="s">
        <v>528</v>
      </c>
      <c r="F141" s="84">
        <v>1640608</v>
      </c>
      <c r="G141" s="32">
        <v>9.08</v>
      </c>
      <c r="H141" s="32" t="s">
        <v>841</v>
      </c>
    </row>
    <row r="142" spans="1:8" customFormat="1" ht="15" customHeight="1">
      <c r="A142" s="83">
        <v>45516</v>
      </c>
      <c r="B142" s="32" t="s">
        <v>984</v>
      </c>
      <c r="C142" s="31" t="s">
        <v>985</v>
      </c>
      <c r="D142" s="31" t="s">
        <v>1142</v>
      </c>
      <c r="E142" s="31" t="s">
        <v>528</v>
      </c>
      <c r="F142" s="84">
        <v>37000</v>
      </c>
      <c r="G142" s="32">
        <v>251.02</v>
      </c>
      <c r="H142" s="32" t="s">
        <v>841</v>
      </c>
    </row>
    <row r="143" spans="1:8" customFormat="1" ht="15" customHeight="1">
      <c r="A143" s="83">
        <v>45516</v>
      </c>
      <c r="B143" s="32" t="s">
        <v>930</v>
      </c>
      <c r="C143" s="31" t="s">
        <v>931</v>
      </c>
      <c r="D143" s="31" t="s">
        <v>932</v>
      </c>
      <c r="E143" s="31" t="s">
        <v>528</v>
      </c>
      <c r="F143" s="84">
        <v>20000</v>
      </c>
      <c r="G143" s="32">
        <v>259.51</v>
      </c>
      <c r="H143" s="32" t="s">
        <v>841</v>
      </c>
    </row>
    <row r="144" spans="1:8" customFormat="1" ht="15" customHeight="1">
      <c r="A144" s="83">
        <v>45516</v>
      </c>
      <c r="B144" s="32" t="s">
        <v>1143</v>
      </c>
      <c r="C144" s="31" t="s">
        <v>1144</v>
      </c>
      <c r="D144" s="31" t="s">
        <v>1145</v>
      </c>
      <c r="E144" s="31" t="s">
        <v>528</v>
      </c>
      <c r="F144" s="84">
        <v>2204054</v>
      </c>
      <c r="G144" s="32">
        <v>1.1200000000000001</v>
      </c>
      <c r="H144" s="32" t="s">
        <v>841</v>
      </c>
    </row>
    <row r="145" spans="1:8" customFormat="1" ht="15" customHeight="1">
      <c r="A145" s="83">
        <v>45516</v>
      </c>
      <c r="B145" s="32" t="s">
        <v>1146</v>
      </c>
      <c r="C145" s="31" t="s">
        <v>1147</v>
      </c>
      <c r="D145" s="31" t="s">
        <v>896</v>
      </c>
      <c r="E145" s="31" t="s">
        <v>528</v>
      </c>
      <c r="F145" s="84">
        <v>231073</v>
      </c>
      <c r="G145" s="32">
        <v>664.59</v>
      </c>
      <c r="H145" s="32" t="s">
        <v>841</v>
      </c>
    </row>
    <row r="146" spans="1:8" customFormat="1" ht="15" customHeight="1">
      <c r="A146" s="83">
        <v>45516</v>
      </c>
      <c r="B146" s="32" t="s">
        <v>1148</v>
      </c>
      <c r="C146" s="31" t="s">
        <v>1149</v>
      </c>
      <c r="D146" s="31" t="s">
        <v>896</v>
      </c>
      <c r="E146" s="31" t="s">
        <v>528</v>
      </c>
      <c r="F146" s="84">
        <v>658285</v>
      </c>
      <c r="G146" s="32">
        <v>488.59</v>
      </c>
      <c r="H146" s="32" t="s">
        <v>841</v>
      </c>
    </row>
    <row r="147" spans="1:8" customFormat="1" ht="15" customHeight="1">
      <c r="A147" s="83">
        <v>45516</v>
      </c>
      <c r="B147" s="32" t="s">
        <v>1150</v>
      </c>
      <c r="C147" s="31" t="s">
        <v>1151</v>
      </c>
      <c r="D147" s="31" t="s">
        <v>936</v>
      </c>
      <c r="E147" s="31" t="s">
        <v>528</v>
      </c>
      <c r="F147" s="84">
        <v>46800</v>
      </c>
      <c r="G147" s="32">
        <v>243.06</v>
      </c>
      <c r="H147" s="32" t="s">
        <v>841</v>
      </c>
    </row>
    <row r="148" spans="1:8" customFormat="1" ht="15" customHeight="1">
      <c r="A148" s="83">
        <v>45516</v>
      </c>
      <c r="B148" s="32" t="s">
        <v>1152</v>
      </c>
      <c r="C148" s="31" t="s">
        <v>1153</v>
      </c>
      <c r="D148" s="31" t="s">
        <v>1154</v>
      </c>
      <c r="E148" s="31" t="s">
        <v>528</v>
      </c>
      <c r="F148" s="84">
        <v>84079</v>
      </c>
      <c r="G148" s="32">
        <v>8.3800000000000008</v>
      </c>
      <c r="H148" s="32" t="s">
        <v>841</v>
      </c>
    </row>
    <row r="149" spans="1:8" customFormat="1" ht="15" customHeight="1">
      <c r="A149" s="83">
        <v>45516</v>
      </c>
      <c r="B149" s="32" t="s">
        <v>1155</v>
      </c>
      <c r="C149" s="31" t="s">
        <v>1156</v>
      </c>
      <c r="D149" s="31" t="s">
        <v>1076</v>
      </c>
      <c r="E149" s="31" t="s">
        <v>528</v>
      </c>
      <c r="F149" s="84">
        <v>51200</v>
      </c>
      <c r="G149" s="32">
        <v>475.37</v>
      </c>
      <c r="H149" s="32" t="s">
        <v>841</v>
      </c>
    </row>
    <row r="150" spans="1:8" customFormat="1" ht="15" customHeight="1">
      <c r="A150" s="83">
        <v>45516</v>
      </c>
      <c r="B150" s="32" t="s">
        <v>982</v>
      </c>
      <c r="C150" s="31" t="s">
        <v>983</v>
      </c>
      <c r="D150" s="31" t="s">
        <v>927</v>
      </c>
      <c r="E150" s="31" t="s">
        <v>528</v>
      </c>
      <c r="F150" s="84">
        <v>130000</v>
      </c>
      <c r="G150" s="32">
        <v>102.14</v>
      </c>
      <c r="H150" s="32" t="s">
        <v>841</v>
      </c>
    </row>
    <row r="151" spans="1:8" customFormat="1" ht="15" customHeight="1">
      <c r="A151" s="83">
        <v>45516</v>
      </c>
      <c r="B151" s="32" t="s">
        <v>982</v>
      </c>
      <c r="C151" s="31" t="s">
        <v>983</v>
      </c>
      <c r="D151" s="31" t="s">
        <v>1157</v>
      </c>
      <c r="E151" s="31" t="s">
        <v>528</v>
      </c>
      <c r="F151" s="84">
        <v>921959</v>
      </c>
      <c r="G151" s="32">
        <v>104.4</v>
      </c>
      <c r="H151" s="32" t="s">
        <v>841</v>
      </c>
    </row>
    <row r="152" spans="1:8" customFormat="1" ht="15" customHeight="1">
      <c r="A152" s="83">
        <v>45516</v>
      </c>
      <c r="B152" s="32" t="s">
        <v>1158</v>
      </c>
      <c r="C152" s="31" t="s">
        <v>1159</v>
      </c>
      <c r="D152" s="31" t="s">
        <v>1160</v>
      </c>
      <c r="E152" s="31" t="s">
        <v>528</v>
      </c>
      <c r="F152" s="84">
        <v>100000</v>
      </c>
      <c r="G152" s="32">
        <v>130.5</v>
      </c>
      <c r="H152" s="32" t="s">
        <v>841</v>
      </c>
    </row>
    <row r="153" spans="1:8" customFormat="1" ht="15" customHeight="1">
      <c r="A153" s="83">
        <v>45516</v>
      </c>
      <c r="B153" s="32" t="s">
        <v>1074</v>
      </c>
      <c r="C153" s="31" t="s">
        <v>1075</v>
      </c>
      <c r="D153" s="31" t="s">
        <v>1076</v>
      </c>
      <c r="E153" s="31" t="s">
        <v>529</v>
      </c>
      <c r="F153" s="84">
        <v>115165</v>
      </c>
      <c r="G153" s="32">
        <v>76.36</v>
      </c>
      <c r="H153" s="32" t="s">
        <v>841</v>
      </c>
    </row>
    <row r="154" spans="1:8" customFormat="1" ht="15" customHeight="1">
      <c r="A154" s="83">
        <v>45516</v>
      </c>
      <c r="B154" s="32" t="s">
        <v>1077</v>
      </c>
      <c r="C154" s="31" t="s">
        <v>1078</v>
      </c>
      <c r="D154" s="31" t="s">
        <v>882</v>
      </c>
      <c r="E154" s="31" t="s">
        <v>529</v>
      </c>
      <c r="F154" s="84">
        <v>828053</v>
      </c>
      <c r="G154" s="32">
        <v>42.4</v>
      </c>
      <c r="H154" s="32" t="s">
        <v>841</v>
      </c>
    </row>
    <row r="155" spans="1:8" customFormat="1" ht="15" customHeight="1">
      <c r="A155" s="83">
        <v>45516</v>
      </c>
      <c r="B155" s="32" t="s">
        <v>1079</v>
      </c>
      <c r="C155" s="31" t="s">
        <v>1080</v>
      </c>
      <c r="D155" s="31" t="s">
        <v>1161</v>
      </c>
      <c r="E155" s="31" t="s">
        <v>529</v>
      </c>
      <c r="F155" s="84">
        <v>900000</v>
      </c>
      <c r="G155" s="32">
        <v>22.94</v>
      </c>
      <c r="H155" s="32" t="s">
        <v>841</v>
      </c>
    </row>
    <row r="156" spans="1:8" customFormat="1" ht="15" customHeight="1">
      <c r="A156" s="83">
        <v>45516</v>
      </c>
      <c r="B156" s="32" t="s">
        <v>945</v>
      </c>
      <c r="C156" s="31" t="s">
        <v>947</v>
      </c>
      <c r="D156" s="31" t="s">
        <v>1162</v>
      </c>
      <c r="E156" s="31" t="s">
        <v>529</v>
      </c>
      <c r="F156" s="84">
        <v>5300000</v>
      </c>
      <c r="G156" s="32">
        <v>2.2200000000000002</v>
      </c>
      <c r="H156" s="32" t="s">
        <v>841</v>
      </c>
    </row>
    <row r="157" spans="1:8" customFormat="1" ht="15" customHeight="1">
      <c r="A157" s="83">
        <v>45516</v>
      </c>
      <c r="B157" s="32" t="s">
        <v>945</v>
      </c>
      <c r="C157" s="31" t="s">
        <v>947</v>
      </c>
      <c r="D157" s="31" t="s">
        <v>994</v>
      </c>
      <c r="E157" s="31" t="s">
        <v>529</v>
      </c>
      <c r="F157" s="84">
        <v>1727215</v>
      </c>
      <c r="G157" s="32">
        <v>2.1800000000000002</v>
      </c>
      <c r="H157" s="32" t="s">
        <v>841</v>
      </c>
    </row>
    <row r="158" spans="1:8" customFormat="1" ht="15" customHeight="1">
      <c r="A158" s="83">
        <v>45516</v>
      </c>
      <c r="B158" s="32" t="s">
        <v>945</v>
      </c>
      <c r="C158" s="31" t="s">
        <v>947</v>
      </c>
      <c r="D158" s="31" t="s">
        <v>926</v>
      </c>
      <c r="E158" s="31" t="s">
        <v>529</v>
      </c>
      <c r="F158" s="84">
        <v>13621608</v>
      </c>
      <c r="G158" s="32">
        <v>1.98</v>
      </c>
      <c r="H158" s="32" t="s">
        <v>841</v>
      </c>
    </row>
    <row r="159" spans="1:8" customFormat="1" ht="15" customHeight="1">
      <c r="A159" s="83">
        <v>45516</v>
      </c>
      <c r="B159" s="32" t="s">
        <v>945</v>
      </c>
      <c r="C159" s="31" t="s">
        <v>947</v>
      </c>
      <c r="D159" s="31" t="s">
        <v>1163</v>
      </c>
      <c r="E159" s="31" t="s">
        <v>529</v>
      </c>
      <c r="F159" s="84">
        <v>4200000</v>
      </c>
      <c r="G159" s="32">
        <v>2.2200000000000002</v>
      </c>
      <c r="H159" s="32" t="s">
        <v>841</v>
      </c>
    </row>
    <row r="160" spans="1:8" customFormat="1" ht="15" customHeight="1">
      <c r="A160" s="83">
        <v>45516</v>
      </c>
      <c r="B160" s="32" t="s">
        <v>945</v>
      </c>
      <c r="C160" s="31" t="s">
        <v>947</v>
      </c>
      <c r="D160" s="31" t="s">
        <v>995</v>
      </c>
      <c r="E160" s="31" t="s">
        <v>529</v>
      </c>
      <c r="F160" s="84">
        <v>624960</v>
      </c>
      <c r="G160" s="32">
        <v>2.0099999999999998</v>
      </c>
      <c r="H160" s="32" t="s">
        <v>841</v>
      </c>
    </row>
    <row r="161" spans="1:8" customFormat="1" ht="15" customHeight="1">
      <c r="A161" s="83">
        <v>45516</v>
      </c>
      <c r="B161" s="32" t="s">
        <v>945</v>
      </c>
      <c r="C161" s="31" t="s">
        <v>947</v>
      </c>
      <c r="D161" s="31" t="s">
        <v>936</v>
      </c>
      <c r="E161" s="31" t="s">
        <v>529</v>
      </c>
      <c r="F161" s="84">
        <v>700014</v>
      </c>
      <c r="G161" s="32">
        <v>1.95</v>
      </c>
      <c r="H161" s="32" t="s">
        <v>841</v>
      </c>
    </row>
    <row r="162" spans="1:8" customFormat="1" ht="15" customHeight="1">
      <c r="A162" s="83">
        <v>45516</v>
      </c>
      <c r="B162" s="32" t="s">
        <v>945</v>
      </c>
      <c r="C162" s="31" t="s">
        <v>947</v>
      </c>
      <c r="D162" s="31" t="s">
        <v>881</v>
      </c>
      <c r="E162" s="31" t="s">
        <v>529</v>
      </c>
      <c r="F162" s="84">
        <v>873733</v>
      </c>
      <c r="G162" s="32">
        <v>2</v>
      </c>
      <c r="H162" s="32" t="s">
        <v>841</v>
      </c>
    </row>
    <row r="163" spans="1:8" customFormat="1" ht="15" customHeight="1">
      <c r="A163" s="83">
        <v>45516</v>
      </c>
      <c r="B163" s="32" t="s">
        <v>1083</v>
      </c>
      <c r="C163" s="31" t="s">
        <v>1084</v>
      </c>
      <c r="D163" s="31" t="s">
        <v>1164</v>
      </c>
      <c r="E163" s="31" t="s">
        <v>529</v>
      </c>
      <c r="F163" s="84">
        <v>87600</v>
      </c>
      <c r="G163" s="32">
        <v>127.27</v>
      </c>
      <c r="H163" s="32" t="s">
        <v>841</v>
      </c>
    </row>
    <row r="164" spans="1:8" customFormat="1" ht="15" customHeight="1">
      <c r="A164" s="83">
        <v>45516</v>
      </c>
      <c r="B164" s="32" t="s">
        <v>969</v>
      </c>
      <c r="C164" s="31" t="s">
        <v>970</v>
      </c>
      <c r="D164" s="31" t="s">
        <v>956</v>
      </c>
      <c r="E164" s="31" t="s">
        <v>529</v>
      </c>
      <c r="F164" s="84">
        <v>115064</v>
      </c>
      <c r="G164" s="32">
        <v>19.07</v>
      </c>
      <c r="H164" s="32" t="s">
        <v>841</v>
      </c>
    </row>
    <row r="165" spans="1:8" customFormat="1" ht="15" customHeight="1">
      <c r="A165" s="83">
        <v>45516</v>
      </c>
      <c r="B165" s="32" t="s">
        <v>971</v>
      </c>
      <c r="C165" s="31" t="s">
        <v>972</v>
      </c>
      <c r="D165" s="31" t="s">
        <v>1086</v>
      </c>
      <c r="E165" s="31" t="s">
        <v>529</v>
      </c>
      <c r="F165" s="84">
        <v>445707</v>
      </c>
      <c r="G165" s="32">
        <v>350.09</v>
      </c>
      <c r="H165" s="32" t="s">
        <v>841</v>
      </c>
    </row>
    <row r="166" spans="1:8" customFormat="1" ht="15" customHeight="1">
      <c r="A166" s="83">
        <v>45516</v>
      </c>
      <c r="B166" s="32" t="s">
        <v>971</v>
      </c>
      <c r="C166" s="31" t="s">
        <v>972</v>
      </c>
      <c r="D166" s="31" t="s">
        <v>896</v>
      </c>
      <c r="E166" s="31" t="s">
        <v>529</v>
      </c>
      <c r="F166" s="84">
        <v>532752</v>
      </c>
      <c r="G166" s="32">
        <v>349.78</v>
      </c>
      <c r="H166" s="32" t="s">
        <v>841</v>
      </c>
    </row>
    <row r="167" spans="1:8" customFormat="1" ht="15" customHeight="1">
      <c r="A167" s="83">
        <v>45516</v>
      </c>
      <c r="B167" s="32" t="s">
        <v>1087</v>
      </c>
      <c r="C167" s="31" t="s">
        <v>1088</v>
      </c>
      <c r="D167" s="31" t="s">
        <v>882</v>
      </c>
      <c r="E167" s="31" t="s">
        <v>529</v>
      </c>
      <c r="F167" s="84">
        <v>1386324</v>
      </c>
      <c r="G167" s="32">
        <v>40.17</v>
      </c>
      <c r="H167" s="32" t="s">
        <v>841</v>
      </c>
    </row>
    <row r="168" spans="1:8" customFormat="1" ht="15" customHeight="1">
      <c r="A168" s="83">
        <v>45516</v>
      </c>
      <c r="B168" s="32" t="s">
        <v>948</v>
      </c>
      <c r="C168" s="31" t="s">
        <v>949</v>
      </c>
      <c r="D168" s="31" t="s">
        <v>934</v>
      </c>
      <c r="E168" s="31" t="s">
        <v>529</v>
      </c>
      <c r="F168" s="84">
        <v>123600</v>
      </c>
      <c r="G168" s="32">
        <v>134.55000000000001</v>
      </c>
      <c r="H168" s="32" t="s">
        <v>841</v>
      </c>
    </row>
    <row r="169" spans="1:8" customFormat="1" ht="15" customHeight="1">
      <c r="A169" s="83">
        <v>45516</v>
      </c>
      <c r="B169" s="32" t="s">
        <v>1089</v>
      </c>
      <c r="C169" s="31" t="s">
        <v>1090</v>
      </c>
      <c r="D169" s="31" t="s">
        <v>1091</v>
      </c>
      <c r="E169" s="31" t="s">
        <v>529</v>
      </c>
      <c r="F169" s="84">
        <v>57825</v>
      </c>
      <c r="G169" s="32">
        <v>280.29000000000002</v>
      </c>
      <c r="H169" s="32" t="s">
        <v>841</v>
      </c>
    </row>
    <row r="170" spans="1:8" customFormat="1" ht="15" customHeight="1">
      <c r="A170" s="83">
        <v>45516</v>
      </c>
      <c r="B170" s="32" t="s">
        <v>658</v>
      </c>
      <c r="C170" s="31" t="s">
        <v>1092</v>
      </c>
      <c r="D170" s="31" t="s">
        <v>896</v>
      </c>
      <c r="E170" s="31" t="s">
        <v>529</v>
      </c>
      <c r="F170" s="84">
        <v>478744</v>
      </c>
      <c r="G170" s="32">
        <v>467.52</v>
      </c>
      <c r="H170" s="32" t="s">
        <v>841</v>
      </c>
    </row>
    <row r="171" spans="1:8" customFormat="1" ht="15" customHeight="1">
      <c r="A171" s="83">
        <v>45516</v>
      </c>
      <c r="B171" s="32" t="s">
        <v>1093</v>
      </c>
      <c r="C171" s="31" t="s">
        <v>1094</v>
      </c>
      <c r="D171" s="31" t="s">
        <v>896</v>
      </c>
      <c r="E171" s="31" t="s">
        <v>529</v>
      </c>
      <c r="F171" s="84">
        <v>63868</v>
      </c>
      <c r="G171" s="32">
        <v>1534.86</v>
      </c>
      <c r="H171" s="32" t="s">
        <v>841</v>
      </c>
    </row>
    <row r="172" spans="1:8" customFormat="1" ht="15" customHeight="1">
      <c r="A172" s="83">
        <v>45516</v>
      </c>
      <c r="B172" s="32" t="s">
        <v>1095</v>
      </c>
      <c r="C172" s="31" t="s">
        <v>1096</v>
      </c>
      <c r="D172" s="31" t="s">
        <v>881</v>
      </c>
      <c r="E172" s="31" t="s">
        <v>529</v>
      </c>
      <c r="F172" s="84">
        <v>82878</v>
      </c>
      <c r="G172" s="32">
        <v>5.05</v>
      </c>
      <c r="H172" s="32" t="s">
        <v>841</v>
      </c>
    </row>
    <row r="173" spans="1:8" customFormat="1" ht="15" customHeight="1">
      <c r="A173" s="83">
        <v>45516</v>
      </c>
      <c r="B173" s="32" t="s">
        <v>1097</v>
      </c>
      <c r="C173" s="31" t="s">
        <v>1098</v>
      </c>
      <c r="D173" s="31" t="s">
        <v>896</v>
      </c>
      <c r="E173" s="31" t="s">
        <v>529</v>
      </c>
      <c r="F173" s="84">
        <v>325538</v>
      </c>
      <c r="G173" s="32">
        <v>236.16</v>
      </c>
      <c r="H173" s="32" t="s">
        <v>841</v>
      </c>
    </row>
    <row r="174" spans="1:8" customFormat="1" ht="15" customHeight="1">
      <c r="A174" s="83">
        <v>45516</v>
      </c>
      <c r="B174" s="32" t="s">
        <v>1165</v>
      </c>
      <c r="C174" s="31" t="s">
        <v>1166</v>
      </c>
      <c r="D174" s="31" t="s">
        <v>1167</v>
      </c>
      <c r="E174" s="31" t="s">
        <v>529</v>
      </c>
      <c r="F174" s="84">
        <v>790612</v>
      </c>
      <c r="G174" s="32">
        <v>13.89</v>
      </c>
      <c r="H174" s="32" t="s">
        <v>841</v>
      </c>
    </row>
    <row r="175" spans="1:8" customFormat="1" ht="15" customHeight="1">
      <c r="A175" s="83">
        <v>45516</v>
      </c>
      <c r="B175" s="32" t="s">
        <v>1099</v>
      </c>
      <c r="C175" s="31" t="s">
        <v>1100</v>
      </c>
      <c r="D175" s="31" t="s">
        <v>896</v>
      </c>
      <c r="E175" s="31" t="s">
        <v>529</v>
      </c>
      <c r="F175" s="84">
        <v>242527</v>
      </c>
      <c r="G175" s="32">
        <v>438.6</v>
      </c>
      <c r="H175" s="32" t="s">
        <v>841</v>
      </c>
    </row>
    <row r="176" spans="1:8" customFormat="1" ht="15" customHeight="1">
      <c r="A176" s="83">
        <v>45516</v>
      </c>
      <c r="B176" s="32" t="s">
        <v>388</v>
      </c>
      <c r="C176" s="31" t="s">
        <v>1101</v>
      </c>
      <c r="D176" s="31" t="s">
        <v>882</v>
      </c>
      <c r="E176" s="31" t="s">
        <v>529</v>
      </c>
      <c r="F176" s="84">
        <v>7525299</v>
      </c>
      <c r="G176" s="32">
        <v>138.28</v>
      </c>
      <c r="H176" s="32" t="s">
        <v>841</v>
      </c>
    </row>
    <row r="177" spans="1:8" customFormat="1" ht="15" customHeight="1">
      <c r="A177" s="83">
        <v>45516</v>
      </c>
      <c r="B177" s="32" t="s">
        <v>1102</v>
      </c>
      <c r="C177" s="31" t="s">
        <v>1103</v>
      </c>
      <c r="D177" s="31" t="s">
        <v>896</v>
      </c>
      <c r="E177" s="31" t="s">
        <v>529</v>
      </c>
      <c r="F177" s="84">
        <v>791029</v>
      </c>
      <c r="G177" s="32">
        <v>160.22</v>
      </c>
      <c r="H177" s="32" t="s">
        <v>841</v>
      </c>
    </row>
    <row r="178" spans="1:8" customFormat="1" ht="15" customHeight="1">
      <c r="A178" s="83">
        <v>45516</v>
      </c>
      <c r="B178" s="32" t="s">
        <v>1104</v>
      </c>
      <c r="C178" s="31" t="s">
        <v>1105</v>
      </c>
      <c r="D178" s="31" t="s">
        <v>896</v>
      </c>
      <c r="E178" s="31" t="s">
        <v>529</v>
      </c>
      <c r="F178" s="84">
        <v>1909954</v>
      </c>
      <c r="G178" s="32">
        <v>184.47</v>
      </c>
      <c r="H178" s="32" t="s">
        <v>841</v>
      </c>
    </row>
    <row r="179" spans="1:8" customFormat="1" ht="15" customHeight="1">
      <c r="A179" s="83">
        <v>45516</v>
      </c>
      <c r="B179" s="32" t="s">
        <v>1106</v>
      </c>
      <c r="C179" s="31" t="s">
        <v>1107</v>
      </c>
      <c r="D179" s="31" t="s">
        <v>926</v>
      </c>
      <c r="E179" s="31" t="s">
        <v>529</v>
      </c>
      <c r="F179" s="84">
        <v>6546185</v>
      </c>
      <c r="G179" s="32">
        <v>3.03</v>
      </c>
      <c r="H179" s="32" t="s">
        <v>841</v>
      </c>
    </row>
    <row r="180" spans="1:8" customFormat="1" ht="15" customHeight="1">
      <c r="A180" s="83">
        <v>45516</v>
      </c>
      <c r="B180" s="32" t="s">
        <v>1106</v>
      </c>
      <c r="C180" s="31" t="s">
        <v>1107</v>
      </c>
      <c r="D180" s="31" t="s">
        <v>882</v>
      </c>
      <c r="E180" s="31" t="s">
        <v>529</v>
      </c>
      <c r="F180" s="84">
        <v>5355034</v>
      </c>
      <c r="G180" s="32">
        <v>2.97</v>
      </c>
      <c r="H180" s="32" t="s">
        <v>841</v>
      </c>
    </row>
    <row r="181" spans="1:8" customFormat="1" ht="15" customHeight="1">
      <c r="A181" s="83">
        <v>45516</v>
      </c>
      <c r="B181" s="32" t="s">
        <v>1108</v>
      </c>
      <c r="C181" s="31" t="s">
        <v>1109</v>
      </c>
      <c r="D181" s="31" t="s">
        <v>1110</v>
      </c>
      <c r="E181" s="31" t="s">
        <v>529</v>
      </c>
      <c r="F181" s="84">
        <v>28000</v>
      </c>
      <c r="G181" s="32">
        <v>43</v>
      </c>
      <c r="H181" s="32" t="s">
        <v>841</v>
      </c>
    </row>
    <row r="182" spans="1:8" customFormat="1" ht="15" customHeight="1">
      <c r="A182" s="83">
        <v>45516</v>
      </c>
      <c r="B182" s="32" t="s">
        <v>1111</v>
      </c>
      <c r="C182" s="31" t="s">
        <v>1112</v>
      </c>
      <c r="D182" s="31" t="s">
        <v>1076</v>
      </c>
      <c r="E182" s="31" t="s">
        <v>529</v>
      </c>
      <c r="F182" s="84">
        <v>182241</v>
      </c>
      <c r="G182" s="32">
        <v>32.409999999999997</v>
      </c>
      <c r="H182" s="32" t="s">
        <v>841</v>
      </c>
    </row>
    <row r="183" spans="1:8" customFormat="1" ht="15" customHeight="1">
      <c r="A183" s="83">
        <v>45516</v>
      </c>
      <c r="B183" s="32" t="s">
        <v>974</v>
      </c>
      <c r="C183" s="31" t="s">
        <v>975</v>
      </c>
      <c r="D183" s="31" t="s">
        <v>896</v>
      </c>
      <c r="E183" s="31" t="s">
        <v>529</v>
      </c>
      <c r="F183" s="84">
        <v>393140</v>
      </c>
      <c r="G183" s="32">
        <v>275.89</v>
      </c>
      <c r="H183" s="32" t="s">
        <v>841</v>
      </c>
    </row>
    <row r="184" spans="1:8" customFormat="1" ht="15" customHeight="1">
      <c r="A184" s="83">
        <v>45516</v>
      </c>
      <c r="B184" s="32" t="s">
        <v>951</v>
      </c>
      <c r="C184" s="31" t="s">
        <v>952</v>
      </c>
      <c r="D184" s="31" t="s">
        <v>953</v>
      </c>
      <c r="E184" s="31" t="s">
        <v>529</v>
      </c>
      <c r="F184" s="84">
        <v>631191</v>
      </c>
      <c r="G184" s="32">
        <v>7.02</v>
      </c>
      <c r="H184" s="32" t="s">
        <v>841</v>
      </c>
    </row>
    <row r="185" spans="1:8" customFormat="1" ht="15" customHeight="1">
      <c r="A185" s="83">
        <v>45516</v>
      </c>
      <c r="B185" s="32" t="s">
        <v>976</v>
      </c>
      <c r="C185" s="31" t="s">
        <v>977</v>
      </c>
      <c r="D185" s="31" t="s">
        <v>935</v>
      </c>
      <c r="E185" s="31" t="s">
        <v>529</v>
      </c>
      <c r="F185" s="84">
        <v>338000</v>
      </c>
      <c r="G185" s="32">
        <v>87.19</v>
      </c>
      <c r="H185" s="32" t="s">
        <v>841</v>
      </c>
    </row>
    <row r="186" spans="1:8" customFormat="1" ht="15" customHeight="1">
      <c r="A186" s="83">
        <v>45516</v>
      </c>
      <c r="B186" s="32" t="s">
        <v>1120</v>
      </c>
      <c r="C186" s="31" t="s">
        <v>1121</v>
      </c>
      <c r="D186" s="31" t="s">
        <v>882</v>
      </c>
      <c r="E186" s="31" t="s">
        <v>529</v>
      </c>
      <c r="F186" s="84">
        <v>2955075</v>
      </c>
      <c r="G186" s="32">
        <v>59.95</v>
      </c>
      <c r="H186" s="32" t="s">
        <v>841</v>
      </c>
    </row>
    <row r="187" spans="1:8" customFormat="1" ht="15" customHeight="1">
      <c r="A187" s="83">
        <v>45516</v>
      </c>
      <c r="B187" s="32" t="s">
        <v>1120</v>
      </c>
      <c r="C187" s="31" t="s">
        <v>1121</v>
      </c>
      <c r="D187" s="31" t="s">
        <v>896</v>
      </c>
      <c r="E187" s="31" t="s">
        <v>529</v>
      </c>
      <c r="F187" s="84">
        <v>2801578</v>
      </c>
      <c r="G187" s="32">
        <v>59.98</v>
      </c>
      <c r="H187" s="32" t="s">
        <v>841</v>
      </c>
    </row>
    <row r="188" spans="1:8" customFormat="1" ht="15" customHeight="1">
      <c r="A188" s="83">
        <v>45516</v>
      </c>
      <c r="B188" s="32" t="s">
        <v>928</v>
      </c>
      <c r="C188" s="31" t="s">
        <v>929</v>
      </c>
      <c r="D188" s="31" t="s">
        <v>1124</v>
      </c>
      <c r="E188" s="31" t="s">
        <v>529</v>
      </c>
      <c r="F188" s="84">
        <v>1909651</v>
      </c>
      <c r="G188" s="32">
        <v>60.8</v>
      </c>
      <c r="H188" s="32" t="s">
        <v>841</v>
      </c>
    </row>
    <row r="189" spans="1:8" customFormat="1" ht="15" customHeight="1">
      <c r="A189" s="83">
        <v>45516</v>
      </c>
      <c r="B189" s="32" t="s">
        <v>928</v>
      </c>
      <c r="C189" s="31" t="s">
        <v>929</v>
      </c>
      <c r="D189" s="31" t="s">
        <v>1122</v>
      </c>
      <c r="E189" s="31" t="s">
        <v>529</v>
      </c>
      <c r="F189" s="84">
        <v>1579194</v>
      </c>
      <c r="G189" s="32">
        <v>62.71</v>
      </c>
      <c r="H189" s="32" t="s">
        <v>841</v>
      </c>
    </row>
    <row r="190" spans="1:8" customFormat="1" ht="15" customHeight="1">
      <c r="A190" s="83">
        <v>45516</v>
      </c>
      <c r="B190" s="32" t="s">
        <v>928</v>
      </c>
      <c r="C190" s="31" t="s">
        <v>929</v>
      </c>
      <c r="D190" s="31" t="s">
        <v>881</v>
      </c>
      <c r="E190" s="31" t="s">
        <v>529</v>
      </c>
      <c r="F190" s="84">
        <v>1379213</v>
      </c>
      <c r="G190" s="32">
        <v>60.63</v>
      </c>
      <c r="H190" s="32" t="s">
        <v>841</v>
      </c>
    </row>
    <row r="191" spans="1:8" customFormat="1" ht="15" customHeight="1">
      <c r="A191" s="83">
        <v>45516</v>
      </c>
      <c r="B191" s="32" t="s">
        <v>928</v>
      </c>
      <c r="C191" s="31" t="s">
        <v>929</v>
      </c>
      <c r="D191" s="31" t="s">
        <v>882</v>
      </c>
      <c r="E191" s="31" t="s">
        <v>529</v>
      </c>
      <c r="F191" s="84">
        <v>2799145</v>
      </c>
      <c r="G191" s="32">
        <v>62.56</v>
      </c>
      <c r="H191" s="32" t="s">
        <v>841</v>
      </c>
    </row>
    <row r="192" spans="1:8" customFormat="1" ht="15" customHeight="1">
      <c r="A192" s="83">
        <v>45516</v>
      </c>
      <c r="B192" s="32" t="s">
        <v>928</v>
      </c>
      <c r="C192" s="31" t="s">
        <v>929</v>
      </c>
      <c r="D192" s="31" t="s">
        <v>1123</v>
      </c>
      <c r="E192" s="31" t="s">
        <v>529</v>
      </c>
      <c r="F192" s="84">
        <v>1555447</v>
      </c>
      <c r="G192" s="32">
        <v>62.11</v>
      </c>
      <c r="H192" s="32" t="s">
        <v>841</v>
      </c>
    </row>
    <row r="193" spans="1:8" customFormat="1" ht="15" customHeight="1">
      <c r="A193" s="83">
        <v>45516</v>
      </c>
      <c r="B193" s="32" t="s">
        <v>928</v>
      </c>
      <c r="C193" s="31" t="s">
        <v>929</v>
      </c>
      <c r="D193" s="31" t="s">
        <v>968</v>
      </c>
      <c r="E193" s="31" t="s">
        <v>529</v>
      </c>
      <c r="F193" s="84">
        <v>1533516</v>
      </c>
      <c r="G193" s="32">
        <v>62.56</v>
      </c>
      <c r="H193" s="32" t="s">
        <v>841</v>
      </c>
    </row>
    <row r="194" spans="1:8" customFormat="1" ht="15" customHeight="1">
      <c r="A194" s="83">
        <v>45516</v>
      </c>
      <c r="B194" s="32" t="s">
        <v>1125</v>
      </c>
      <c r="C194" s="31" t="s">
        <v>1126</v>
      </c>
      <c r="D194" s="31" t="s">
        <v>1127</v>
      </c>
      <c r="E194" s="31" t="s">
        <v>529</v>
      </c>
      <c r="F194" s="84">
        <v>3349</v>
      </c>
      <c r="G194" s="32">
        <v>13.64</v>
      </c>
      <c r="H194" s="32" t="s">
        <v>841</v>
      </c>
    </row>
    <row r="195" spans="1:8" customFormat="1" ht="15" customHeight="1">
      <c r="A195" s="305">
        <v>45516</v>
      </c>
      <c r="B195" s="306" t="s">
        <v>1131</v>
      </c>
      <c r="C195" s="200" t="s">
        <v>1132</v>
      </c>
      <c r="D195" s="200" t="s">
        <v>981</v>
      </c>
      <c r="E195" s="200" t="s">
        <v>529</v>
      </c>
      <c r="F195" s="307">
        <v>659114</v>
      </c>
      <c r="G195" s="306">
        <v>68.59</v>
      </c>
      <c r="H195" s="32" t="s">
        <v>841</v>
      </c>
    </row>
    <row r="196" spans="1:8" ht="15" customHeight="1">
      <c r="A196" s="308">
        <v>45516</v>
      </c>
      <c r="B196" s="224" t="s">
        <v>1133</v>
      </c>
      <c r="C196" s="212" t="s">
        <v>1134</v>
      </c>
      <c r="D196" s="212" t="s">
        <v>1135</v>
      </c>
      <c r="E196" s="212" t="s">
        <v>529</v>
      </c>
      <c r="F196" s="309">
        <v>168549</v>
      </c>
      <c r="G196" s="224">
        <v>404.66</v>
      </c>
      <c r="H196" s="32" t="s">
        <v>841</v>
      </c>
    </row>
    <row r="197" spans="1:8" ht="15" customHeight="1">
      <c r="A197" s="308">
        <v>45516</v>
      </c>
      <c r="B197" s="224" t="s">
        <v>1137</v>
      </c>
      <c r="C197" s="212" t="s">
        <v>1138</v>
      </c>
      <c r="D197" s="212" t="s">
        <v>1168</v>
      </c>
      <c r="E197" s="212" t="s">
        <v>529</v>
      </c>
      <c r="F197" s="309">
        <v>195000</v>
      </c>
      <c r="G197" s="224">
        <v>92</v>
      </c>
      <c r="H197" s="32" t="s">
        <v>841</v>
      </c>
    </row>
    <row r="198" spans="1:8" ht="15" customHeight="1">
      <c r="A198" s="308">
        <v>45516</v>
      </c>
      <c r="B198" s="224" t="s">
        <v>1137</v>
      </c>
      <c r="C198" s="212" t="s">
        <v>1138</v>
      </c>
      <c r="D198" s="212" t="s">
        <v>1169</v>
      </c>
      <c r="E198" s="212" t="s">
        <v>529</v>
      </c>
      <c r="F198" s="309">
        <v>474000</v>
      </c>
      <c r="G198" s="224">
        <v>91.99</v>
      </c>
      <c r="H198" s="32" t="s">
        <v>841</v>
      </c>
    </row>
    <row r="199" spans="1:8" ht="15" customHeight="1">
      <c r="A199" s="308">
        <v>45516</v>
      </c>
      <c r="B199" s="224" t="s">
        <v>1137</v>
      </c>
      <c r="C199" s="212" t="s">
        <v>1138</v>
      </c>
      <c r="D199" s="212" t="s">
        <v>1170</v>
      </c>
      <c r="E199" s="212" t="s">
        <v>529</v>
      </c>
      <c r="F199" s="309">
        <v>795000</v>
      </c>
      <c r="G199" s="224">
        <v>92</v>
      </c>
      <c r="H199" s="32" t="s">
        <v>841</v>
      </c>
    </row>
    <row r="200" spans="1:8" ht="15" customHeight="1">
      <c r="A200" s="308">
        <v>45516</v>
      </c>
      <c r="B200" s="224" t="s">
        <v>954</v>
      </c>
      <c r="C200" s="212" t="s">
        <v>955</v>
      </c>
      <c r="D200" s="212" t="s">
        <v>950</v>
      </c>
      <c r="E200" s="212" t="s">
        <v>529</v>
      </c>
      <c r="F200" s="309">
        <v>3459475</v>
      </c>
      <c r="G200" s="224">
        <v>9.09</v>
      </c>
      <c r="H200" s="32" t="s">
        <v>841</v>
      </c>
    </row>
    <row r="201" spans="1:8" ht="15" customHeight="1">
      <c r="A201" s="308">
        <v>45516</v>
      </c>
      <c r="B201" s="224" t="s">
        <v>954</v>
      </c>
      <c r="C201" s="212" t="s">
        <v>955</v>
      </c>
      <c r="D201" s="212" t="s">
        <v>882</v>
      </c>
      <c r="E201" s="212" t="s">
        <v>529</v>
      </c>
      <c r="F201" s="309">
        <v>5953176</v>
      </c>
      <c r="G201" s="224">
        <v>9.0299999999999994</v>
      </c>
      <c r="H201" s="32" t="s">
        <v>841</v>
      </c>
    </row>
    <row r="202" spans="1:8" ht="15" customHeight="1">
      <c r="A202" s="308">
        <v>45516</v>
      </c>
      <c r="B202" s="224" t="s">
        <v>954</v>
      </c>
      <c r="C202" s="212" t="s">
        <v>955</v>
      </c>
      <c r="D202" s="212" t="s">
        <v>1141</v>
      </c>
      <c r="E202" s="212" t="s">
        <v>529</v>
      </c>
      <c r="F202" s="309">
        <v>1642544</v>
      </c>
      <c r="G202" s="224">
        <v>9.1</v>
      </c>
      <c r="H202" s="32" t="s">
        <v>841</v>
      </c>
    </row>
    <row r="203" spans="1:8" ht="15" customHeight="1">
      <c r="A203" s="308">
        <v>45516</v>
      </c>
      <c r="B203" s="224" t="s">
        <v>954</v>
      </c>
      <c r="C203" s="212" t="s">
        <v>955</v>
      </c>
      <c r="D203" s="212" t="s">
        <v>881</v>
      </c>
      <c r="E203" s="212" t="s">
        <v>529</v>
      </c>
      <c r="F203" s="309">
        <v>6500009</v>
      </c>
      <c r="G203" s="224">
        <v>9.32</v>
      </c>
      <c r="H203" s="32" t="s">
        <v>841</v>
      </c>
    </row>
    <row r="204" spans="1:8" ht="15" customHeight="1">
      <c r="A204" s="308">
        <v>45516</v>
      </c>
      <c r="B204" s="224" t="s">
        <v>954</v>
      </c>
      <c r="C204" s="212" t="s">
        <v>955</v>
      </c>
      <c r="D204" s="212" t="s">
        <v>936</v>
      </c>
      <c r="E204" s="212" t="s">
        <v>529</v>
      </c>
      <c r="F204" s="309">
        <v>2134801</v>
      </c>
      <c r="G204" s="224">
        <v>9.24</v>
      </c>
      <c r="H204" s="32" t="s">
        <v>841</v>
      </c>
    </row>
    <row r="205" spans="1:8" ht="15" customHeight="1">
      <c r="A205" s="308">
        <v>45516</v>
      </c>
      <c r="B205" s="224" t="s">
        <v>954</v>
      </c>
      <c r="C205" s="212" t="s">
        <v>955</v>
      </c>
      <c r="D205" s="212" t="s">
        <v>1171</v>
      </c>
      <c r="E205" s="212" t="s">
        <v>529</v>
      </c>
      <c r="F205" s="309">
        <v>2000000</v>
      </c>
      <c r="G205" s="224">
        <v>9.24</v>
      </c>
      <c r="H205" s="32" t="s">
        <v>841</v>
      </c>
    </row>
    <row r="206" spans="1:8" ht="15" customHeight="1">
      <c r="A206" s="308">
        <v>45516</v>
      </c>
      <c r="B206" s="224" t="s">
        <v>954</v>
      </c>
      <c r="C206" s="212" t="s">
        <v>955</v>
      </c>
      <c r="D206" s="212" t="s">
        <v>968</v>
      </c>
      <c r="E206" s="212" t="s">
        <v>529</v>
      </c>
      <c r="F206" s="309">
        <v>2004966</v>
      </c>
      <c r="G206" s="224">
        <v>8.92</v>
      </c>
      <c r="H206" s="32" t="s">
        <v>841</v>
      </c>
    </row>
    <row r="207" spans="1:8" ht="15" customHeight="1">
      <c r="A207" s="308">
        <v>45516</v>
      </c>
      <c r="B207" s="224" t="s">
        <v>954</v>
      </c>
      <c r="C207" s="212" t="s">
        <v>955</v>
      </c>
      <c r="D207" s="212" t="s">
        <v>1140</v>
      </c>
      <c r="E207" s="212" t="s">
        <v>529</v>
      </c>
      <c r="F207" s="309">
        <v>4219962</v>
      </c>
      <c r="G207" s="224">
        <v>9.32</v>
      </c>
      <c r="H207" s="32" t="s">
        <v>841</v>
      </c>
    </row>
    <row r="208" spans="1:8" ht="15" customHeight="1">
      <c r="A208" s="308">
        <v>45516</v>
      </c>
      <c r="B208" s="224" t="s">
        <v>954</v>
      </c>
      <c r="C208" s="212" t="s">
        <v>955</v>
      </c>
      <c r="D208" s="212" t="s">
        <v>1172</v>
      </c>
      <c r="E208" s="212" t="s">
        <v>529</v>
      </c>
      <c r="F208" s="309">
        <v>2000000</v>
      </c>
      <c r="G208" s="224">
        <v>9.07</v>
      </c>
      <c r="H208" s="32" t="s">
        <v>841</v>
      </c>
    </row>
    <row r="209" spans="1:8" ht="15" customHeight="1">
      <c r="A209" s="308">
        <v>45516</v>
      </c>
      <c r="B209" s="224" t="s">
        <v>954</v>
      </c>
      <c r="C209" s="212" t="s">
        <v>955</v>
      </c>
      <c r="D209" s="212" t="s">
        <v>926</v>
      </c>
      <c r="E209" s="212" t="s">
        <v>529</v>
      </c>
      <c r="F209" s="309">
        <v>3146908</v>
      </c>
      <c r="G209" s="224">
        <v>9.23</v>
      </c>
      <c r="H209" s="32" t="s">
        <v>841</v>
      </c>
    </row>
    <row r="210" spans="1:8" ht="15" customHeight="1">
      <c r="A210" s="308">
        <v>45516</v>
      </c>
      <c r="B210" s="224" t="s">
        <v>954</v>
      </c>
      <c r="C210" s="212" t="s">
        <v>955</v>
      </c>
      <c r="D210" s="212" t="s">
        <v>1173</v>
      </c>
      <c r="E210" s="212" t="s">
        <v>529</v>
      </c>
      <c r="F210" s="309">
        <v>1900000</v>
      </c>
      <c r="G210" s="224">
        <v>9.0299999999999994</v>
      </c>
      <c r="H210" s="32" t="s">
        <v>841</v>
      </c>
    </row>
    <row r="211" spans="1:8" ht="15" customHeight="1">
      <c r="A211" s="308">
        <v>45516</v>
      </c>
      <c r="B211" s="224" t="s">
        <v>954</v>
      </c>
      <c r="C211" s="212" t="s">
        <v>955</v>
      </c>
      <c r="D211" s="212" t="s">
        <v>896</v>
      </c>
      <c r="E211" s="212" t="s">
        <v>529</v>
      </c>
      <c r="F211" s="309">
        <v>3428407</v>
      </c>
      <c r="G211" s="224">
        <v>8.8699999999999992</v>
      </c>
      <c r="H211" s="32" t="s">
        <v>841</v>
      </c>
    </row>
    <row r="212" spans="1:8" ht="15" customHeight="1">
      <c r="A212" s="308">
        <v>45516</v>
      </c>
      <c r="B212" s="224" t="s">
        <v>978</v>
      </c>
      <c r="C212" s="212" t="s">
        <v>979</v>
      </c>
      <c r="D212" s="212" t="s">
        <v>980</v>
      </c>
      <c r="E212" s="212" t="s">
        <v>529</v>
      </c>
      <c r="F212" s="309">
        <v>88000</v>
      </c>
      <c r="G212" s="224">
        <v>115.81</v>
      </c>
      <c r="H212" s="32" t="s">
        <v>841</v>
      </c>
    </row>
    <row r="213" spans="1:8" ht="15" customHeight="1">
      <c r="A213" s="308">
        <v>45516</v>
      </c>
      <c r="B213" s="224" t="s">
        <v>984</v>
      </c>
      <c r="C213" s="212" t="s">
        <v>985</v>
      </c>
      <c r="D213" s="212" t="s">
        <v>927</v>
      </c>
      <c r="E213" s="212" t="s">
        <v>529</v>
      </c>
      <c r="F213" s="309">
        <v>68000</v>
      </c>
      <c r="G213" s="224">
        <v>241.23</v>
      </c>
      <c r="H213" s="32" t="s">
        <v>841</v>
      </c>
    </row>
    <row r="214" spans="1:8" ht="15" customHeight="1">
      <c r="A214" s="308">
        <v>45516</v>
      </c>
      <c r="B214" s="224" t="s">
        <v>984</v>
      </c>
      <c r="C214" s="212" t="s">
        <v>985</v>
      </c>
      <c r="D214" s="212" t="s">
        <v>1142</v>
      </c>
      <c r="E214" s="212" t="s">
        <v>529</v>
      </c>
      <c r="F214" s="309">
        <v>2000</v>
      </c>
      <c r="G214" s="224">
        <v>240.85</v>
      </c>
      <c r="H214" s="32" t="s">
        <v>841</v>
      </c>
    </row>
    <row r="215" spans="1:8" ht="15" customHeight="1">
      <c r="A215" s="308">
        <v>45516</v>
      </c>
      <c r="B215" s="224" t="s">
        <v>1174</v>
      </c>
      <c r="C215" s="212" t="s">
        <v>1175</v>
      </c>
      <c r="D215" s="212" t="s">
        <v>1176</v>
      </c>
      <c r="E215" s="212" t="s">
        <v>529</v>
      </c>
      <c r="F215" s="309">
        <v>20000</v>
      </c>
      <c r="G215" s="224">
        <v>1356.2</v>
      </c>
      <c r="H215" s="32" t="s">
        <v>841</v>
      </c>
    </row>
    <row r="216" spans="1:8" ht="15" customHeight="1">
      <c r="A216" s="308">
        <v>45516</v>
      </c>
      <c r="B216" s="224" t="s">
        <v>930</v>
      </c>
      <c r="C216" s="212" t="s">
        <v>931</v>
      </c>
      <c r="D216" s="212" t="s">
        <v>932</v>
      </c>
      <c r="E216" s="212" t="s">
        <v>529</v>
      </c>
      <c r="F216" s="309">
        <v>20800</v>
      </c>
      <c r="G216" s="224">
        <v>258.35000000000002</v>
      </c>
      <c r="H216" s="32" t="s">
        <v>841</v>
      </c>
    </row>
    <row r="217" spans="1:8" ht="15" customHeight="1">
      <c r="A217" s="308">
        <v>45516</v>
      </c>
      <c r="B217" s="224" t="s">
        <v>1143</v>
      </c>
      <c r="C217" s="212" t="s">
        <v>1144</v>
      </c>
      <c r="D217" s="212" t="s">
        <v>1145</v>
      </c>
      <c r="E217" s="212" t="s">
        <v>529</v>
      </c>
      <c r="F217" s="309">
        <v>10000</v>
      </c>
      <c r="G217" s="224">
        <v>1.1000000000000001</v>
      </c>
      <c r="H217" s="32" t="s">
        <v>841</v>
      </c>
    </row>
    <row r="218" spans="1:8" ht="15" customHeight="1">
      <c r="A218" s="308">
        <v>45516</v>
      </c>
      <c r="B218" s="224" t="s">
        <v>1146</v>
      </c>
      <c r="C218" s="212" t="s">
        <v>1147</v>
      </c>
      <c r="D218" s="212" t="s">
        <v>896</v>
      </c>
      <c r="E218" s="212" t="s">
        <v>529</v>
      </c>
      <c r="F218" s="309">
        <v>231073</v>
      </c>
      <c r="G218" s="224">
        <v>664.8</v>
      </c>
      <c r="H218" s="32" t="s">
        <v>841</v>
      </c>
    </row>
    <row r="219" spans="1:8" ht="15" customHeight="1">
      <c r="A219" s="308">
        <v>45516</v>
      </c>
      <c r="B219" s="224" t="s">
        <v>1148</v>
      </c>
      <c r="C219" s="212" t="s">
        <v>1149</v>
      </c>
      <c r="D219" s="212" t="s">
        <v>896</v>
      </c>
      <c r="E219" s="212" t="s">
        <v>529</v>
      </c>
      <c r="F219" s="309">
        <v>658285</v>
      </c>
      <c r="G219" s="224">
        <v>488.61</v>
      </c>
      <c r="H219" s="32" t="s">
        <v>841</v>
      </c>
    </row>
    <row r="220" spans="1:8" ht="15" customHeight="1">
      <c r="A220" s="308">
        <v>45516</v>
      </c>
      <c r="B220" s="224" t="s">
        <v>1150</v>
      </c>
      <c r="C220" s="212" t="s">
        <v>1151</v>
      </c>
      <c r="D220" s="212" t="s">
        <v>936</v>
      </c>
      <c r="E220" s="212" t="s">
        <v>529</v>
      </c>
      <c r="F220" s="309">
        <v>7200</v>
      </c>
      <c r="G220" s="224">
        <v>237.67</v>
      </c>
      <c r="H220" s="32" t="s">
        <v>841</v>
      </c>
    </row>
    <row r="221" spans="1:8" ht="15" customHeight="1">
      <c r="A221" s="308">
        <v>45516</v>
      </c>
      <c r="B221" s="224" t="s">
        <v>1150</v>
      </c>
      <c r="C221" s="212" t="s">
        <v>1151</v>
      </c>
      <c r="D221" s="212" t="s">
        <v>881</v>
      </c>
      <c r="E221" s="212" t="s">
        <v>529</v>
      </c>
      <c r="F221" s="309">
        <v>80400</v>
      </c>
      <c r="G221" s="224">
        <v>242.95</v>
      </c>
      <c r="H221" s="32" t="s">
        <v>841</v>
      </c>
    </row>
    <row r="222" spans="1:8" ht="15" customHeight="1">
      <c r="A222" s="308">
        <v>45516</v>
      </c>
      <c r="B222" s="224" t="s">
        <v>1150</v>
      </c>
      <c r="C222" s="212" t="s">
        <v>1151</v>
      </c>
      <c r="D222" s="212" t="s">
        <v>927</v>
      </c>
      <c r="E222" s="212" t="s">
        <v>529</v>
      </c>
      <c r="F222" s="309">
        <v>135600</v>
      </c>
      <c r="G222" s="224">
        <v>242.1</v>
      </c>
      <c r="H222" s="32" t="s">
        <v>841</v>
      </c>
    </row>
    <row r="223" spans="1:8" ht="15" customHeight="1">
      <c r="A223" s="308">
        <v>45516</v>
      </c>
      <c r="B223" s="224" t="s">
        <v>1177</v>
      </c>
      <c r="C223" s="212" t="s">
        <v>1178</v>
      </c>
      <c r="D223" s="212" t="s">
        <v>1179</v>
      </c>
      <c r="E223" s="212" t="s">
        <v>529</v>
      </c>
      <c r="F223" s="309">
        <v>1267318</v>
      </c>
      <c r="G223" s="224">
        <v>46.33</v>
      </c>
      <c r="H223" s="32" t="s">
        <v>841</v>
      </c>
    </row>
    <row r="224" spans="1:8" ht="15" customHeight="1">
      <c r="A224" s="308">
        <v>45516</v>
      </c>
      <c r="B224" s="224" t="s">
        <v>1152</v>
      </c>
      <c r="C224" s="212" t="s">
        <v>1153</v>
      </c>
      <c r="D224" s="212" t="s">
        <v>1180</v>
      </c>
      <c r="E224" s="212" t="s">
        <v>529</v>
      </c>
      <c r="F224" s="309">
        <v>131989</v>
      </c>
      <c r="G224" s="224">
        <v>8.3800000000000008</v>
      </c>
      <c r="H224" s="32" t="s">
        <v>841</v>
      </c>
    </row>
    <row r="225" spans="1:8" ht="15" customHeight="1">
      <c r="A225" s="308">
        <v>45516</v>
      </c>
      <c r="B225" s="224" t="s">
        <v>1155</v>
      </c>
      <c r="C225" s="212" t="s">
        <v>1156</v>
      </c>
      <c r="D225" s="212" t="s">
        <v>1076</v>
      </c>
      <c r="E225" s="212" t="s">
        <v>529</v>
      </c>
      <c r="F225" s="309">
        <v>48400</v>
      </c>
      <c r="G225" s="224">
        <v>476.53</v>
      </c>
      <c r="H225" s="32" t="s">
        <v>841</v>
      </c>
    </row>
    <row r="226" spans="1:8" ht="15" customHeight="1">
      <c r="A226" s="308">
        <v>45516</v>
      </c>
      <c r="B226" s="224" t="s">
        <v>982</v>
      </c>
      <c r="C226" s="212" t="s">
        <v>983</v>
      </c>
      <c r="D226" s="212" t="s">
        <v>927</v>
      </c>
      <c r="E226" s="212" t="s">
        <v>529</v>
      </c>
      <c r="F226" s="309">
        <v>1730000</v>
      </c>
      <c r="G226" s="224">
        <v>100.08</v>
      </c>
      <c r="H226" s="32" t="s">
        <v>841</v>
      </c>
    </row>
    <row r="227" spans="1:8" ht="15" customHeight="1">
      <c r="A227" s="308">
        <v>45516</v>
      </c>
      <c r="B227" s="224" t="s">
        <v>982</v>
      </c>
      <c r="C227" s="212" t="s">
        <v>983</v>
      </c>
      <c r="D227" s="212" t="s">
        <v>1157</v>
      </c>
      <c r="E227" s="212" t="s">
        <v>529</v>
      </c>
      <c r="F227" s="309">
        <v>921959</v>
      </c>
      <c r="G227" s="224">
        <v>104.27</v>
      </c>
      <c r="H227" s="32" t="s">
        <v>841</v>
      </c>
    </row>
    <row r="228" spans="1:8" ht="15" customHeight="1">
      <c r="A228" s="308">
        <v>45516</v>
      </c>
      <c r="B228" s="224" t="s">
        <v>1158</v>
      </c>
      <c r="C228" s="212" t="s">
        <v>1159</v>
      </c>
      <c r="D228" s="212" t="s">
        <v>1181</v>
      </c>
      <c r="E228" s="212" t="s">
        <v>529</v>
      </c>
      <c r="F228" s="309">
        <v>68000</v>
      </c>
      <c r="G228" s="224">
        <v>130.5</v>
      </c>
      <c r="H228" s="32" t="s">
        <v>841</v>
      </c>
    </row>
    <row r="229" spans="1:8" ht="15" customHeight="1">
      <c r="A229" s="308">
        <v>45516</v>
      </c>
      <c r="B229" s="224" t="s">
        <v>1158</v>
      </c>
      <c r="C229" s="212" t="s">
        <v>1159</v>
      </c>
      <c r="D229" s="212" t="s">
        <v>1182</v>
      </c>
      <c r="E229" s="212" t="s">
        <v>529</v>
      </c>
      <c r="F229" s="309">
        <v>35000</v>
      </c>
      <c r="G229" s="224">
        <v>130.5</v>
      </c>
      <c r="H229" s="32" t="s">
        <v>841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5"/>
  <sheetViews>
    <sheetView zoomScale="70" zoomScaleNormal="70" workbookViewId="0">
      <selection activeCell="D17" sqref="D17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45517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7" t="s">
        <v>542</v>
      </c>
      <c r="P9" s="194" t="s">
        <v>543</v>
      </c>
      <c r="Q9" s="194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298">
        <v>1</v>
      </c>
      <c r="B10" s="299">
        <v>45468</v>
      </c>
      <c r="C10" s="300"/>
      <c r="D10" s="301" t="s">
        <v>389</v>
      </c>
      <c r="E10" s="302" t="s">
        <v>544</v>
      </c>
      <c r="F10" s="303">
        <v>830</v>
      </c>
      <c r="G10" s="304">
        <v>795</v>
      </c>
      <c r="H10" s="303">
        <v>780</v>
      </c>
      <c r="I10" s="303" t="s">
        <v>885</v>
      </c>
      <c r="J10" s="293" t="s">
        <v>916</v>
      </c>
      <c r="K10" s="293">
        <f t="shared" ref="K10" si="0">H10-F10</f>
        <v>-50</v>
      </c>
      <c r="L10" s="294">
        <f t="shared" ref="L10" si="1">(F10*-0.3)/100</f>
        <v>-2.4900000000000002</v>
      </c>
      <c r="M10" s="295">
        <f t="shared" ref="M10" si="2">(K10+L10)/F10</f>
        <v>-6.3240963855421689E-2</v>
      </c>
      <c r="N10" s="293" t="s">
        <v>556</v>
      </c>
      <c r="O10" s="296">
        <v>45509</v>
      </c>
      <c r="P10" s="297"/>
      <c r="Q10" s="227"/>
      <c r="R10" s="54" t="s">
        <v>843</v>
      </c>
    </row>
    <row r="11" spans="1:26" ht="15" customHeight="1">
      <c r="A11" s="288">
        <v>2</v>
      </c>
      <c r="B11" s="263">
        <v>45470</v>
      </c>
      <c r="C11" s="289"/>
      <c r="D11" s="290" t="s">
        <v>65</v>
      </c>
      <c r="E11" s="291" t="s">
        <v>544</v>
      </c>
      <c r="F11" s="247">
        <v>9325</v>
      </c>
      <c r="G11" s="248">
        <v>8900</v>
      </c>
      <c r="H11" s="247">
        <v>9825</v>
      </c>
      <c r="I11" s="247" t="s">
        <v>886</v>
      </c>
      <c r="J11" s="246" t="s">
        <v>912</v>
      </c>
      <c r="K11" s="246">
        <f t="shared" ref="K11:K12" si="3">H11-F11</f>
        <v>500</v>
      </c>
      <c r="L11" s="259">
        <f t="shared" ref="L11:L12" si="4">(F11*-0.3)/100</f>
        <v>-27.975000000000001</v>
      </c>
      <c r="M11" s="260">
        <f t="shared" ref="M11:M12" si="5">(K11+L11)/F11</f>
        <v>5.0619302949061661E-2</v>
      </c>
      <c r="N11" s="246" t="s">
        <v>546</v>
      </c>
      <c r="O11" s="261">
        <v>45505</v>
      </c>
      <c r="P11" s="262"/>
      <c r="Q11" s="227"/>
      <c r="R11" s="54" t="s">
        <v>843</v>
      </c>
    </row>
    <row r="12" spans="1:26" ht="15" customHeight="1">
      <c r="A12" s="298">
        <v>3</v>
      </c>
      <c r="B12" s="299">
        <v>45474</v>
      </c>
      <c r="C12" s="300"/>
      <c r="D12" s="301" t="s">
        <v>205</v>
      </c>
      <c r="E12" s="302" t="s">
        <v>544</v>
      </c>
      <c r="F12" s="303">
        <v>3075</v>
      </c>
      <c r="G12" s="304">
        <v>2940</v>
      </c>
      <c r="H12" s="303">
        <v>2900</v>
      </c>
      <c r="I12" s="303" t="s">
        <v>887</v>
      </c>
      <c r="J12" s="293" t="s">
        <v>917</v>
      </c>
      <c r="K12" s="293">
        <f t="shared" si="3"/>
        <v>-175</v>
      </c>
      <c r="L12" s="294">
        <f t="shared" si="4"/>
        <v>-9.2249999999999996</v>
      </c>
      <c r="M12" s="295">
        <f t="shared" si="5"/>
        <v>-5.9910569105691057E-2</v>
      </c>
      <c r="N12" s="293" t="s">
        <v>556</v>
      </c>
      <c r="O12" s="296">
        <v>45509</v>
      </c>
      <c r="P12" s="297"/>
      <c r="Q12" s="227"/>
      <c r="R12" s="54" t="s">
        <v>843</v>
      </c>
    </row>
    <row r="13" spans="1:26" ht="15" customHeight="1">
      <c r="A13" s="298">
        <v>4</v>
      </c>
      <c r="B13" s="299">
        <v>45492</v>
      </c>
      <c r="C13" s="300"/>
      <c r="D13" s="301" t="s">
        <v>67</v>
      </c>
      <c r="E13" s="302" t="s">
        <v>544</v>
      </c>
      <c r="F13" s="303">
        <v>1617</v>
      </c>
      <c r="G13" s="304">
        <v>1560</v>
      </c>
      <c r="H13" s="303">
        <v>1555</v>
      </c>
      <c r="I13" s="303" t="s">
        <v>895</v>
      </c>
      <c r="J13" s="293" t="s">
        <v>943</v>
      </c>
      <c r="K13" s="293">
        <f t="shared" ref="K13" si="6">H13-F13</f>
        <v>-62</v>
      </c>
      <c r="L13" s="294">
        <f t="shared" ref="L13" si="7">(F13*-0.3)/100</f>
        <v>-4.851</v>
      </c>
      <c r="M13" s="295">
        <f t="shared" ref="M13" si="8">(K13+L13)/F13</f>
        <v>-4.1342609771181198E-2</v>
      </c>
      <c r="N13" s="293" t="s">
        <v>556</v>
      </c>
      <c r="O13" s="296">
        <v>45512</v>
      </c>
      <c r="P13" s="297"/>
      <c r="Q13" s="227"/>
      <c r="R13" s="54" t="s">
        <v>843</v>
      </c>
    </row>
    <row r="14" spans="1:26" ht="15" customHeight="1">
      <c r="A14" s="186">
        <v>5</v>
      </c>
      <c r="B14" s="183">
        <v>45498</v>
      </c>
      <c r="C14" s="187"/>
      <c r="D14" s="191" t="s">
        <v>183</v>
      </c>
      <c r="E14" s="188" t="s">
        <v>544</v>
      </c>
      <c r="F14" s="182" t="s">
        <v>897</v>
      </c>
      <c r="G14" s="184">
        <v>2330</v>
      </c>
      <c r="H14" s="182"/>
      <c r="I14" s="182" t="s">
        <v>898</v>
      </c>
      <c r="J14" s="184" t="s">
        <v>545</v>
      </c>
      <c r="K14" s="184"/>
      <c r="L14" s="185"/>
      <c r="M14" s="189"/>
      <c r="N14" s="184"/>
      <c r="O14" s="190"/>
      <c r="P14" s="185">
        <f>VLOOKUP(D14,'MidCap Intra'!$B$11:$C$571,2,0)</f>
        <v>2473.1</v>
      </c>
      <c r="Q14" s="227"/>
      <c r="R14" s="54" t="s">
        <v>843</v>
      </c>
    </row>
    <row r="15" spans="1:26" ht="15" customHeight="1">
      <c r="A15" s="186">
        <v>6</v>
      </c>
      <c r="B15" s="183">
        <v>45499</v>
      </c>
      <c r="C15" s="187"/>
      <c r="D15" s="191" t="s">
        <v>840</v>
      </c>
      <c r="E15" s="188" t="s">
        <v>544</v>
      </c>
      <c r="F15" s="182" t="s">
        <v>901</v>
      </c>
      <c r="G15" s="184">
        <v>164</v>
      </c>
      <c r="H15" s="182"/>
      <c r="I15" s="182" t="s">
        <v>902</v>
      </c>
      <c r="J15" s="184" t="s">
        <v>545</v>
      </c>
      <c r="K15" s="184"/>
      <c r="L15" s="185"/>
      <c r="M15" s="189"/>
      <c r="N15" s="184"/>
      <c r="O15" s="190"/>
      <c r="P15" s="185">
        <f>VLOOKUP(D15,'MidCap Intra'!$B$11:$C$571,2,0)</f>
        <v>168.02</v>
      </c>
      <c r="Q15" s="227"/>
      <c r="R15" s="54" t="s">
        <v>843</v>
      </c>
    </row>
    <row r="16" spans="1:26" ht="15" customHeight="1">
      <c r="A16" s="288">
        <v>7</v>
      </c>
      <c r="B16" s="263">
        <v>45499</v>
      </c>
      <c r="C16" s="289"/>
      <c r="D16" s="290" t="s">
        <v>804</v>
      </c>
      <c r="E16" s="291" t="s">
        <v>544</v>
      </c>
      <c r="F16" s="247">
        <v>840</v>
      </c>
      <c r="G16" s="248">
        <v>790</v>
      </c>
      <c r="H16" s="247">
        <v>882</v>
      </c>
      <c r="I16" s="247" t="s">
        <v>885</v>
      </c>
      <c r="J16" s="246" t="s">
        <v>731</v>
      </c>
      <c r="K16" s="246">
        <f t="shared" ref="K16:K17" si="9">H16-F16</f>
        <v>42</v>
      </c>
      <c r="L16" s="259">
        <f t="shared" ref="L16:L17" si="10">(F16*-0.3)/100</f>
        <v>-2.52</v>
      </c>
      <c r="M16" s="260">
        <f t="shared" ref="M16:M17" si="11">(K16+L16)/F16</f>
        <v>4.6999999999999993E-2</v>
      </c>
      <c r="N16" s="246" t="s">
        <v>546</v>
      </c>
      <c r="O16" s="261">
        <v>45506</v>
      </c>
      <c r="P16" s="262"/>
      <c r="Q16" s="227"/>
      <c r="R16" s="54" t="s">
        <v>843</v>
      </c>
    </row>
    <row r="17" spans="1:18" ht="15" customHeight="1">
      <c r="A17" s="298">
        <v>8</v>
      </c>
      <c r="B17" s="299">
        <v>45502</v>
      </c>
      <c r="C17" s="300"/>
      <c r="D17" s="301" t="s">
        <v>343</v>
      </c>
      <c r="E17" s="302" t="s">
        <v>544</v>
      </c>
      <c r="F17" s="303">
        <v>1710</v>
      </c>
      <c r="G17" s="304">
        <v>1645</v>
      </c>
      <c r="H17" s="303">
        <v>1605</v>
      </c>
      <c r="I17" s="303" t="s">
        <v>903</v>
      </c>
      <c r="J17" s="293" t="s">
        <v>914</v>
      </c>
      <c r="K17" s="293">
        <f t="shared" si="9"/>
        <v>-105</v>
      </c>
      <c r="L17" s="294">
        <f t="shared" si="10"/>
        <v>-5.13</v>
      </c>
      <c r="M17" s="295">
        <f t="shared" si="11"/>
        <v>-6.4403508771929824E-2</v>
      </c>
      <c r="N17" s="293" t="s">
        <v>556</v>
      </c>
      <c r="O17" s="296">
        <v>45509</v>
      </c>
      <c r="P17" s="297"/>
      <c r="Q17" s="227"/>
      <c r="R17" s="54" t="s">
        <v>843</v>
      </c>
    </row>
    <row r="18" spans="1:18" ht="15" customHeight="1">
      <c r="A18" s="186">
        <v>9</v>
      </c>
      <c r="B18" s="183">
        <v>45503</v>
      </c>
      <c r="C18" s="187"/>
      <c r="D18" s="191" t="s">
        <v>164</v>
      </c>
      <c r="E18" s="188" t="s">
        <v>544</v>
      </c>
      <c r="F18" s="182" t="s">
        <v>904</v>
      </c>
      <c r="G18" s="184">
        <v>4800</v>
      </c>
      <c r="H18" s="182"/>
      <c r="I18" s="182" t="s">
        <v>905</v>
      </c>
      <c r="J18" s="184" t="s">
        <v>545</v>
      </c>
      <c r="K18" s="184"/>
      <c r="L18" s="185"/>
      <c r="M18" s="189"/>
      <c r="N18" s="184"/>
      <c r="O18" s="190"/>
      <c r="P18" s="185">
        <f>VLOOKUP(D18,'MidCap Intra'!$B$11:$C$571,2,0)</f>
        <v>4849.1000000000004</v>
      </c>
      <c r="Q18" s="227"/>
      <c r="R18" s="54" t="s">
        <v>844</v>
      </c>
    </row>
    <row r="19" spans="1:18" ht="15" customHeight="1">
      <c r="A19" s="298">
        <v>10</v>
      </c>
      <c r="B19" s="299">
        <v>45503</v>
      </c>
      <c r="C19" s="300"/>
      <c r="D19" s="301" t="s">
        <v>297</v>
      </c>
      <c r="E19" s="302" t="s">
        <v>544</v>
      </c>
      <c r="F19" s="303">
        <v>1565</v>
      </c>
      <c r="G19" s="304">
        <v>1495</v>
      </c>
      <c r="H19" s="303">
        <v>1490</v>
      </c>
      <c r="I19" s="303" t="s">
        <v>906</v>
      </c>
      <c r="J19" s="293" t="s">
        <v>924</v>
      </c>
      <c r="K19" s="293">
        <f t="shared" ref="K19" si="12">H19-F19</f>
        <v>-75</v>
      </c>
      <c r="L19" s="294">
        <f t="shared" ref="L19" si="13">(F19*-0.3)/100</f>
        <v>-4.6950000000000003</v>
      </c>
      <c r="M19" s="295">
        <f t="shared" ref="M19" si="14">(K19+L19)/F19</f>
        <v>-5.0923322683706064E-2</v>
      </c>
      <c r="N19" s="293" t="s">
        <v>556</v>
      </c>
      <c r="O19" s="296">
        <v>45510</v>
      </c>
      <c r="P19" s="297"/>
      <c r="Q19" s="227"/>
      <c r="R19" s="54" t="s">
        <v>843</v>
      </c>
    </row>
    <row r="20" spans="1:18" ht="15" customHeight="1">
      <c r="A20" s="298">
        <v>11</v>
      </c>
      <c r="B20" s="299">
        <v>45503</v>
      </c>
      <c r="C20" s="300"/>
      <c r="D20" s="301" t="s">
        <v>150</v>
      </c>
      <c r="E20" s="302" t="s">
        <v>544</v>
      </c>
      <c r="F20" s="303">
        <v>177.5</v>
      </c>
      <c r="G20" s="304">
        <v>167</v>
      </c>
      <c r="H20" s="303">
        <v>167</v>
      </c>
      <c r="I20" s="303" t="s">
        <v>893</v>
      </c>
      <c r="J20" s="293" t="s">
        <v>925</v>
      </c>
      <c r="K20" s="293">
        <f t="shared" ref="K20" si="15">H20-F20</f>
        <v>-10.5</v>
      </c>
      <c r="L20" s="294">
        <f t="shared" ref="L20" si="16">(F20*-0.3)/100</f>
        <v>-0.53249999999999997</v>
      </c>
      <c r="M20" s="295">
        <f t="shared" ref="M20" si="17">(K20+L20)/F20</f>
        <v>-6.2154929577464789E-2</v>
      </c>
      <c r="N20" s="293" t="s">
        <v>556</v>
      </c>
      <c r="O20" s="296">
        <v>45510</v>
      </c>
      <c r="P20" s="297"/>
      <c r="Q20" s="227"/>
      <c r="R20" s="54" t="s">
        <v>843</v>
      </c>
    </row>
    <row r="21" spans="1:18" ht="15" customHeight="1">
      <c r="A21" s="298">
        <v>12</v>
      </c>
      <c r="B21" s="299">
        <v>45505</v>
      </c>
      <c r="C21" s="300"/>
      <c r="D21" s="301" t="s">
        <v>227</v>
      </c>
      <c r="E21" s="302" t="s">
        <v>544</v>
      </c>
      <c r="F21" s="303">
        <v>5700</v>
      </c>
      <c r="G21" s="304">
        <v>5400</v>
      </c>
      <c r="H21" s="303">
        <v>5375</v>
      </c>
      <c r="I21" s="303" t="s">
        <v>911</v>
      </c>
      <c r="J21" s="293" t="s">
        <v>913</v>
      </c>
      <c r="K21" s="293">
        <f t="shared" ref="K21:K22" si="18">H21-F21</f>
        <v>-325</v>
      </c>
      <c r="L21" s="294">
        <f t="shared" ref="L21:L22" si="19">(F21*-0.3)/100</f>
        <v>-17.100000000000001</v>
      </c>
      <c r="M21" s="295">
        <f t="shared" ref="M21:M22" si="20">(K21+L21)/F21</f>
        <v>-6.0017543859649129E-2</v>
      </c>
      <c r="N21" s="293" t="s">
        <v>556</v>
      </c>
      <c r="O21" s="296">
        <v>45509</v>
      </c>
      <c r="P21" s="297"/>
      <c r="Q21" s="227"/>
    </row>
    <row r="22" spans="1:18" ht="15" customHeight="1">
      <c r="A22" s="288">
        <v>13</v>
      </c>
      <c r="B22" s="263">
        <v>45510</v>
      </c>
      <c r="C22" s="289"/>
      <c r="D22" s="290" t="s">
        <v>220</v>
      </c>
      <c r="E22" s="291" t="s">
        <v>544</v>
      </c>
      <c r="F22" s="247">
        <v>1029</v>
      </c>
      <c r="G22" s="248">
        <v>948</v>
      </c>
      <c r="H22" s="247">
        <v>1078</v>
      </c>
      <c r="I22" s="247" t="s">
        <v>918</v>
      </c>
      <c r="J22" s="246" t="s">
        <v>773</v>
      </c>
      <c r="K22" s="246">
        <f t="shared" si="18"/>
        <v>49</v>
      </c>
      <c r="L22" s="259">
        <f t="shared" si="19"/>
        <v>-3.0869999999999997</v>
      </c>
      <c r="M22" s="260">
        <f t="shared" si="20"/>
        <v>4.4619047619047614E-2</v>
      </c>
      <c r="N22" s="246" t="s">
        <v>546</v>
      </c>
      <c r="O22" s="261">
        <v>45516</v>
      </c>
      <c r="P22" s="262"/>
      <c r="Q22" s="227"/>
    </row>
    <row r="23" spans="1:18" ht="15" customHeight="1">
      <c r="A23" s="186">
        <v>14</v>
      </c>
      <c r="B23" s="183">
        <v>45510</v>
      </c>
      <c r="C23" s="187"/>
      <c r="D23" s="191" t="s">
        <v>162</v>
      </c>
      <c r="E23" s="188" t="s">
        <v>544</v>
      </c>
      <c r="F23" s="182" t="s">
        <v>919</v>
      </c>
      <c r="G23" s="184">
        <v>3440</v>
      </c>
      <c r="H23" s="182"/>
      <c r="I23" s="182" t="s">
        <v>920</v>
      </c>
      <c r="J23" s="184" t="s">
        <v>545</v>
      </c>
      <c r="K23" s="184"/>
      <c r="L23" s="185"/>
      <c r="M23" s="189"/>
      <c r="N23" s="184"/>
      <c r="O23" s="190"/>
      <c r="P23" s="185">
        <f>VLOOKUP(D23,'MidCap Intra'!$B$11:$C$571,2,0)</f>
        <v>3571.95</v>
      </c>
      <c r="Q23" s="227"/>
    </row>
    <row r="24" spans="1:18" ht="15" customHeight="1">
      <c r="A24" s="288">
        <v>15</v>
      </c>
      <c r="B24" s="263">
        <v>45510</v>
      </c>
      <c r="C24" s="289"/>
      <c r="D24" s="290" t="s">
        <v>497</v>
      </c>
      <c r="E24" s="291" t="s">
        <v>544</v>
      </c>
      <c r="F24" s="247">
        <v>259</v>
      </c>
      <c r="G24" s="248">
        <v>246</v>
      </c>
      <c r="H24" s="247">
        <v>271.5</v>
      </c>
      <c r="I24" s="247" t="s">
        <v>921</v>
      </c>
      <c r="J24" s="246" t="s">
        <v>939</v>
      </c>
      <c r="K24" s="246">
        <f t="shared" ref="K24" si="21">H24-F24</f>
        <v>12.5</v>
      </c>
      <c r="L24" s="259">
        <f t="shared" ref="L24" si="22">(F24*-0.3)/100</f>
        <v>-0.77700000000000002</v>
      </c>
      <c r="M24" s="260">
        <f t="shared" ref="M24" si="23">(K24+L24)/F24</f>
        <v>4.5262548262548268E-2</v>
      </c>
      <c r="N24" s="246" t="s">
        <v>546</v>
      </c>
      <c r="O24" s="261">
        <v>45512</v>
      </c>
      <c r="P24" s="262"/>
      <c r="Q24" s="227"/>
    </row>
    <row r="25" spans="1:18" ht="15" customHeight="1">
      <c r="A25" s="186">
        <v>16</v>
      </c>
      <c r="B25" s="183">
        <v>45510</v>
      </c>
      <c r="C25" s="187"/>
      <c r="D25" s="191" t="s">
        <v>74</v>
      </c>
      <c r="E25" s="188" t="s">
        <v>544</v>
      </c>
      <c r="F25" s="182" t="s">
        <v>922</v>
      </c>
      <c r="G25" s="184">
        <v>268</v>
      </c>
      <c r="H25" s="182"/>
      <c r="I25" s="182" t="s">
        <v>923</v>
      </c>
      <c r="J25" s="184" t="s">
        <v>545</v>
      </c>
      <c r="K25" s="184"/>
      <c r="L25" s="185"/>
      <c r="M25" s="189"/>
      <c r="N25" s="184"/>
      <c r="O25" s="190"/>
      <c r="P25" s="185">
        <f>VLOOKUP(D25,'MidCap Intra'!$B$11:$C$571,2,0)</f>
        <v>301.39999999999998</v>
      </c>
      <c r="Q25" s="227"/>
    </row>
    <row r="26" spans="1:18" ht="15" customHeight="1">
      <c r="A26" s="186">
        <v>17</v>
      </c>
      <c r="B26" s="183">
        <v>45512</v>
      </c>
      <c r="C26" s="187"/>
      <c r="D26" s="191" t="s">
        <v>78</v>
      </c>
      <c r="E26" s="188" t="s">
        <v>544</v>
      </c>
      <c r="F26" s="182" t="s">
        <v>937</v>
      </c>
      <c r="G26" s="184">
        <v>1390</v>
      </c>
      <c r="H26" s="182"/>
      <c r="I26" s="182" t="s">
        <v>938</v>
      </c>
      <c r="J26" s="184" t="s">
        <v>545</v>
      </c>
      <c r="K26" s="184"/>
      <c r="L26" s="185"/>
      <c r="M26" s="189"/>
      <c r="N26" s="184"/>
      <c r="O26" s="190"/>
      <c r="P26" s="185">
        <f>VLOOKUP(D26,'MidCap Intra'!$B$11:$C$571,2,0)</f>
        <v>1458.6</v>
      </c>
      <c r="Q26" s="227"/>
    </row>
    <row r="27" spans="1:18" ht="15" customHeight="1">
      <c r="A27" s="186">
        <v>18</v>
      </c>
      <c r="B27" s="183">
        <v>45512</v>
      </c>
      <c r="C27" s="187"/>
      <c r="D27" s="191" t="s">
        <v>56</v>
      </c>
      <c r="E27" s="188" t="s">
        <v>544</v>
      </c>
      <c r="F27" s="182" t="s">
        <v>940</v>
      </c>
      <c r="G27" s="184">
        <v>232</v>
      </c>
      <c r="H27" s="182"/>
      <c r="I27" s="182" t="s">
        <v>941</v>
      </c>
      <c r="J27" s="184" t="s">
        <v>545</v>
      </c>
      <c r="K27" s="184"/>
      <c r="L27" s="185"/>
      <c r="M27" s="189"/>
      <c r="N27" s="184"/>
      <c r="O27" s="190"/>
      <c r="P27" s="185">
        <f>VLOOKUP(D27,'MidCap Intra'!$B$11:$C$571,2,0)</f>
        <v>252.05</v>
      </c>
      <c r="Q27" s="227"/>
    </row>
    <row r="28" spans="1:18" ht="15" customHeight="1">
      <c r="A28" s="186">
        <v>19</v>
      </c>
      <c r="B28" s="183">
        <v>45512</v>
      </c>
      <c r="C28" s="187"/>
      <c r="D28" s="191" t="s">
        <v>287</v>
      </c>
      <c r="E28" s="188" t="s">
        <v>544</v>
      </c>
      <c r="F28" s="182" t="s">
        <v>942</v>
      </c>
      <c r="G28" s="184">
        <v>345</v>
      </c>
      <c r="H28" s="182"/>
      <c r="I28" s="182" t="s">
        <v>944</v>
      </c>
      <c r="J28" s="184" t="s">
        <v>545</v>
      </c>
      <c r="K28" s="184"/>
      <c r="L28" s="185"/>
      <c r="M28" s="189"/>
      <c r="N28" s="184"/>
      <c r="O28" s="190"/>
      <c r="P28" s="185">
        <f>VLOOKUP(D28,'MidCap Intra'!$B$11:$C$571,2,0)</f>
        <v>363.2</v>
      </c>
      <c r="Q28" s="227"/>
    </row>
    <row r="29" spans="1:18" ht="15" customHeight="1">
      <c r="A29" s="186">
        <v>20</v>
      </c>
      <c r="B29" s="183">
        <v>45513</v>
      </c>
      <c r="C29" s="187"/>
      <c r="D29" s="191" t="s">
        <v>59</v>
      </c>
      <c r="E29" s="188" t="s">
        <v>544</v>
      </c>
      <c r="F29" s="182" t="s">
        <v>986</v>
      </c>
      <c r="G29" s="184">
        <v>1930</v>
      </c>
      <c r="H29" s="182"/>
      <c r="I29" s="182" t="s">
        <v>987</v>
      </c>
      <c r="J29" s="184" t="s">
        <v>545</v>
      </c>
      <c r="K29" s="184"/>
      <c r="L29" s="185"/>
      <c r="M29" s="189"/>
      <c r="N29" s="184"/>
      <c r="O29" s="190"/>
      <c r="P29" s="185">
        <f>VLOOKUP(D29,'MidCap Intra'!$B$11:$C$571,2,0)</f>
        <v>1937.9</v>
      </c>
      <c r="Q29" s="227"/>
    </row>
    <row r="30" spans="1:18" ht="15" customHeight="1">
      <c r="A30" s="186">
        <v>21</v>
      </c>
      <c r="B30" s="183">
        <v>45516</v>
      </c>
      <c r="C30" s="187"/>
      <c r="D30" s="191" t="s">
        <v>133</v>
      </c>
      <c r="E30" s="188" t="s">
        <v>544</v>
      </c>
      <c r="F30" s="182" t="s">
        <v>988</v>
      </c>
      <c r="G30" s="184">
        <v>2540</v>
      </c>
      <c r="H30" s="182"/>
      <c r="I30" s="182" t="s">
        <v>989</v>
      </c>
      <c r="J30" s="184" t="s">
        <v>545</v>
      </c>
      <c r="K30" s="184"/>
      <c r="L30" s="185"/>
      <c r="M30" s="189"/>
      <c r="N30" s="184"/>
      <c r="O30" s="190"/>
      <c r="P30" s="185">
        <f>VLOOKUP(D30,'MidCap Intra'!$B$11:$C$571,2,0)</f>
        <v>2748.7</v>
      </c>
      <c r="Q30" s="227"/>
    </row>
    <row r="31" spans="1:18" ht="15" customHeight="1">
      <c r="A31" s="186">
        <v>22</v>
      </c>
      <c r="B31" s="183">
        <v>45516</v>
      </c>
      <c r="C31" s="187"/>
      <c r="D31" s="191" t="s">
        <v>211</v>
      </c>
      <c r="E31" s="188" t="s">
        <v>544</v>
      </c>
      <c r="F31" s="182" t="s">
        <v>990</v>
      </c>
      <c r="G31" s="184">
        <v>6490</v>
      </c>
      <c r="H31" s="182"/>
      <c r="I31" s="182" t="s">
        <v>991</v>
      </c>
      <c r="J31" s="184" t="s">
        <v>545</v>
      </c>
      <c r="K31" s="184"/>
      <c r="L31" s="185"/>
      <c r="M31" s="189"/>
      <c r="N31" s="184"/>
      <c r="O31" s="190"/>
      <c r="P31" s="185">
        <f>VLOOKUP(D31,'MidCap Intra'!$B$11:$C$571,2,0)</f>
        <v>6920.95</v>
      </c>
      <c r="Q31" s="227"/>
    </row>
    <row r="32" spans="1:18" ht="15" customHeight="1">
      <c r="A32" s="186"/>
      <c r="B32" s="183"/>
      <c r="C32" s="187"/>
      <c r="D32" s="191"/>
      <c r="E32" s="188"/>
      <c r="F32" s="182"/>
      <c r="G32" s="184"/>
      <c r="H32" s="182"/>
      <c r="I32" s="182"/>
      <c r="J32" s="184"/>
      <c r="K32" s="184"/>
      <c r="L32" s="185"/>
      <c r="M32" s="189"/>
      <c r="N32" s="184"/>
      <c r="O32" s="190"/>
      <c r="P32" s="185"/>
      <c r="Q32" s="227"/>
    </row>
    <row r="33" spans="1:38" ht="15" customHeight="1">
      <c r="A33" s="186"/>
      <c r="B33" s="183"/>
      <c r="C33" s="187"/>
      <c r="D33" s="191"/>
      <c r="E33" s="188"/>
      <c r="F33" s="182"/>
      <c r="G33" s="184"/>
      <c r="H33" s="182"/>
      <c r="I33" s="182"/>
      <c r="J33" s="184"/>
      <c r="K33" s="184"/>
      <c r="L33" s="185"/>
      <c r="M33" s="189"/>
      <c r="N33" s="184"/>
      <c r="O33" s="190"/>
      <c r="P33" s="185"/>
      <c r="Q33" s="227"/>
    </row>
    <row r="34" spans="1:38" ht="15" customHeight="1"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1:38" ht="14.25" customHeight="1">
      <c r="A35" s="96"/>
      <c r="B35" s="97"/>
      <c r="C35" s="98"/>
      <c r="D35" s="99"/>
      <c r="E35" s="100"/>
      <c r="F35" s="100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102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" customHeight="1">
      <c r="A36" s="103" t="s">
        <v>547</v>
      </c>
      <c r="B36" s="104"/>
      <c r="C36" s="105"/>
      <c r="E36" s="106"/>
      <c r="F36" s="106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7" t="s">
        <v>548</v>
      </c>
      <c r="B37" s="103"/>
      <c r="C37" s="103"/>
      <c r="D37" s="103"/>
      <c r="E37" s="37"/>
      <c r="F37" s="108" t="s">
        <v>549</v>
      </c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3" t="s">
        <v>550</v>
      </c>
      <c r="B38" s="103"/>
      <c r="C38" s="103"/>
      <c r="D38" s="103" t="s">
        <v>551</v>
      </c>
      <c r="E38" s="6"/>
      <c r="F38" s="108" t="s">
        <v>552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3"/>
      <c r="B39" s="103"/>
      <c r="C39" s="103"/>
      <c r="D39" s="103"/>
      <c r="E39" s="6"/>
      <c r="F39" s="6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95"/>
      <c r="B40" s="195"/>
      <c r="C40" s="195"/>
      <c r="D40" s="195"/>
      <c r="E40" s="196"/>
      <c r="F40" s="19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4.25" customHeight="1">
      <c r="A41" s="103"/>
      <c r="B41" s="103"/>
      <c r="C41" s="103"/>
      <c r="D41" s="103"/>
      <c r="E41" s="6"/>
      <c r="F41" s="6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.75" customHeight="1">
      <c r="A42" s="115" t="s">
        <v>557</v>
      </c>
      <c r="B42" s="115"/>
      <c r="C42" s="115"/>
      <c r="D42" s="115"/>
      <c r="E42" s="6"/>
      <c r="F42" s="6"/>
      <c r="G42" s="54"/>
      <c r="H42" s="54"/>
      <c r="I42" s="54"/>
      <c r="J42" s="54"/>
      <c r="K42" s="54"/>
      <c r="L42" s="54"/>
      <c r="M42" s="54"/>
      <c r="N42" s="54"/>
      <c r="O42" s="54"/>
      <c r="P42" s="54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38.25" customHeight="1">
      <c r="A43" s="310" t="s">
        <v>16</v>
      </c>
      <c r="B43" s="310" t="s">
        <v>520</v>
      </c>
      <c r="C43" s="310"/>
      <c r="D43" s="311" t="s">
        <v>531</v>
      </c>
      <c r="E43" s="310" t="s">
        <v>532</v>
      </c>
      <c r="F43" s="310" t="s">
        <v>533</v>
      </c>
      <c r="G43" s="310" t="s">
        <v>553</v>
      </c>
      <c r="H43" s="310" t="s">
        <v>535</v>
      </c>
      <c r="I43" s="192" t="s">
        <v>536</v>
      </c>
      <c r="J43" s="312" t="s">
        <v>537</v>
      </c>
      <c r="K43" s="193" t="s">
        <v>558</v>
      </c>
      <c r="L43" s="313" t="s">
        <v>539</v>
      </c>
      <c r="M43" s="314" t="s">
        <v>559</v>
      </c>
      <c r="N43" s="310" t="s">
        <v>560</v>
      </c>
      <c r="O43" s="192" t="s">
        <v>541</v>
      </c>
      <c r="P43" s="315" t="s">
        <v>542</v>
      </c>
      <c r="Q43" s="229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5" customHeight="1">
      <c r="A44" s="279"/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</row>
    <row r="45" spans="1:38" ht="12.75" customHeight="1">
      <c r="A45" s="182"/>
      <c r="B45" s="230"/>
      <c r="C45" s="226"/>
      <c r="D45" s="226"/>
      <c r="E45" s="182"/>
      <c r="F45" s="182"/>
      <c r="G45" s="182"/>
      <c r="H45" s="182"/>
      <c r="I45" s="184"/>
      <c r="J45" s="184"/>
      <c r="K45" s="182"/>
      <c r="L45" s="185"/>
      <c r="M45" s="271"/>
      <c r="N45" s="182"/>
      <c r="O45" s="184"/>
      <c r="P45" s="230"/>
      <c r="Q45" s="225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118"/>
      <c r="AK45" s="118"/>
      <c r="AL45" s="118"/>
    </row>
    <row r="46" spans="1:38" s="266" customFormat="1" ht="15" customHeight="1">
      <c r="A46" s="265"/>
      <c r="B46" s="225"/>
      <c r="C46" s="267"/>
      <c r="D46" s="267"/>
      <c r="E46" s="265"/>
      <c r="F46" s="265"/>
      <c r="G46" s="265"/>
      <c r="H46" s="265"/>
      <c r="I46" s="268"/>
      <c r="J46" s="268"/>
      <c r="K46" s="265"/>
      <c r="L46" s="269"/>
      <c r="M46" s="270"/>
      <c r="N46" s="265"/>
      <c r="O46" s="268"/>
      <c r="P46" s="225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</row>
    <row r="47" spans="1:38" ht="12.75" customHeight="1">
      <c r="A47" s="118"/>
      <c r="B47" s="119"/>
      <c r="C47" s="117"/>
      <c r="D47" s="117"/>
      <c r="E47" s="118"/>
      <c r="F47" s="118"/>
      <c r="G47" s="118"/>
      <c r="H47" s="120"/>
      <c r="I47" s="120"/>
      <c r="J47" s="120"/>
      <c r="K47" s="117"/>
      <c r="L47" s="118"/>
      <c r="M47" s="118"/>
      <c r="N47" s="118"/>
      <c r="O47" s="120"/>
      <c r="P47" s="120"/>
      <c r="Q47" s="120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3.8">
      <c r="A48" s="121" t="s">
        <v>561</v>
      </c>
      <c r="B48" s="121"/>
      <c r="C48" s="121"/>
      <c r="D48" s="121"/>
      <c r="E48" s="122"/>
      <c r="F48" s="101"/>
      <c r="G48" s="101"/>
      <c r="H48" s="101"/>
      <c r="I48" s="101"/>
      <c r="J48" s="1"/>
      <c r="K48" s="6"/>
      <c r="L48" s="6"/>
      <c r="M48" s="6"/>
      <c r="N48" s="1"/>
      <c r="O48" s="1"/>
      <c r="P48" s="37"/>
      <c r="Q48" s="37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37"/>
      <c r="AK48" s="37"/>
      <c r="AL48" s="37"/>
    </row>
    <row r="49" spans="1:38" ht="39.6">
      <c r="A49" s="93" t="s">
        <v>16</v>
      </c>
      <c r="B49" s="93" t="s">
        <v>520</v>
      </c>
      <c r="C49" s="93"/>
      <c r="D49" s="94" t="s">
        <v>531</v>
      </c>
      <c r="E49" s="93" t="s">
        <v>532</v>
      </c>
      <c r="F49" s="93" t="s">
        <v>533</v>
      </c>
      <c r="G49" s="93" t="s">
        <v>553</v>
      </c>
      <c r="H49" s="93" t="s">
        <v>535</v>
      </c>
      <c r="I49" s="93" t="s">
        <v>536</v>
      </c>
      <c r="J49" s="92" t="s">
        <v>537</v>
      </c>
      <c r="K49" s="92" t="s">
        <v>562</v>
      </c>
      <c r="L49" s="95" t="s">
        <v>539</v>
      </c>
      <c r="M49" s="116" t="s">
        <v>559</v>
      </c>
      <c r="N49" s="93" t="s">
        <v>560</v>
      </c>
      <c r="O49" s="93" t="s">
        <v>541</v>
      </c>
      <c r="P49" s="94" t="s">
        <v>542</v>
      </c>
      <c r="Q49" s="228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37"/>
      <c r="AK49" s="37"/>
      <c r="AL49" s="37"/>
    </row>
    <row r="50" spans="1:38" ht="12.75" customHeight="1">
      <c r="A50" s="303">
        <v>1</v>
      </c>
      <c r="B50" s="319">
        <v>45513</v>
      </c>
      <c r="C50" s="320"/>
      <c r="D50" s="320" t="s">
        <v>958</v>
      </c>
      <c r="E50" s="303" t="s">
        <v>544</v>
      </c>
      <c r="F50" s="303">
        <v>285</v>
      </c>
      <c r="G50" s="303">
        <v>180</v>
      </c>
      <c r="H50" s="303">
        <v>202.5</v>
      </c>
      <c r="I50" s="304" t="s">
        <v>959</v>
      </c>
      <c r="J50" s="316" t="s">
        <v>960</v>
      </c>
      <c r="K50" s="293">
        <f>F50-H50</f>
        <v>82.5</v>
      </c>
      <c r="L50" s="317">
        <v>50</v>
      </c>
      <c r="M50" s="318">
        <f t="shared" ref="M50" si="24">(K50*N50)-L50</f>
        <v>1187.5</v>
      </c>
      <c r="N50" s="293">
        <v>15</v>
      </c>
      <c r="O50" s="316" t="s">
        <v>556</v>
      </c>
      <c r="P50" s="319">
        <v>45513</v>
      </c>
      <c r="Q50" s="225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182"/>
      <c r="B51" s="230"/>
      <c r="C51" s="226"/>
      <c r="D51" s="226"/>
      <c r="E51" s="182"/>
      <c r="F51" s="182"/>
      <c r="G51" s="182"/>
      <c r="H51" s="182"/>
      <c r="I51" s="184"/>
      <c r="J51" s="285"/>
      <c r="K51" s="282"/>
      <c r="L51" s="286"/>
      <c r="M51" s="287"/>
      <c r="N51" s="282"/>
      <c r="O51" s="285"/>
      <c r="P51" s="283"/>
      <c r="Q51" s="225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s="242" customFormat="1" ht="12.75" customHeight="1">
      <c r="A52" s="282"/>
      <c r="B52" s="283"/>
      <c r="C52" s="284"/>
      <c r="D52" s="284"/>
      <c r="E52" s="282"/>
      <c r="F52" s="282"/>
      <c r="G52" s="282"/>
      <c r="H52" s="282"/>
      <c r="I52" s="285"/>
      <c r="J52" s="285"/>
      <c r="K52" s="282"/>
      <c r="L52" s="286"/>
      <c r="M52" s="287"/>
      <c r="N52" s="282"/>
      <c r="O52" s="285"/>
      <c r="P52" s="283"/>
      <c r="Q52" s="238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  <c r="AG52" s="241"/>
      <c r="AH52" s="239"/>
      <c r="AI52" s="239"/>
      <c r="AJ52" s="240"/>
      <c r="AK52" s="240"/>
      <c r="AL52" s="240"/>
    </row>
    <row r="53" spans="1:38" ht="38.25" customHeight="1">
      <c r="A53" s="91" t="s">
        <v>567</v>
      </c>
      <c r="B53" s="123"/>
      <c r="C53" s="123"/>
      <c r="D53" s="124"/>
      <c r="E53" s="109"/>
      <c r="F53" s="6"/>
      <c r="G53" s="6"/>
      <c r="H53" s="110"/>
      <c r="I53" s="125"/>
      <c r="J53" s="1"/>
      <c r="K53" s="6"/>
      <c r="L53" s="6"/>
      <c r="M53" s="6"/>
      <c r="N53" s="1"/>
      <c r="O53" s="1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  <c r="AG53" s="1"/>
      <c r="AH53" s="1"/>
      <c r="AI53" s="1"/>
      <c r="AJ53" s="6"/>
      <c r="AK53" s="1"/>
    </row>
    <row r="54" spans="1:38" ht="39.6">
      <c r="A54" s="92" t="s">
        <v>16</v>
      </c>
      <c r="B54" s="93" t="s">
        <v>520</v>
      </c>
      <c r="C54" s="93"/>
      <c r="D54" s="94" t="s">
        <v>531</v>
      </c>
      <c r="E54" s="93" t="s">
        <v>532</v>
      </c>
      <c r="F54" s="93" t="s">
        <v>533</v>
      </c>
      <c r="G54" s="93" t="s">
        <v>534</v>
      </c>
      <c r="H54" s="93" t="s">
        <v>535</v>
      </c>
      <c r="I54" s="93" t="s">
        <v>536</v>
      </c>
      <c r="J54" s="92" t="s">
        <v>537</v>
      </c>
      <c r="K54" s="113" t="s">
        <v>554</v>
      </c>
      <c r="L54" s="114" t="s">
        <v>539</v>
      </c>
      <c r="M54" s="95" t="s">
        <v>540</v>
      </c>
      <c r="N54" s="93" t="s">
        <v>541</v>
      </c>
      <c r="O54" s="94" t="s">
        <v>542</v>
      </c>
      <c r="P54" s="192" t="s">
        <v>543</v>
      </c>
      <c r="Q54" s="194" t="s">
        <v>811</v>
      </c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  <c r="AG54" s="37"/>
      <c r="AH54" s="37"/>
      <c r="AI54" s="37"/>
      <c r="AJ54" s="37"/>
      <c r="AK54" s="37"/>
      <c r="AL54" s="37"/>
    </row>
    <row r="55" spans="1:38" ht="12.75" customHeight="1">
      <c r="A55" s="182">
        <v>1</v>
      </c>
      <c r="B55" s="183">
        <v>45356</v>
      </c>
      <c r="C55" s="226"/>
      <c r="D55" s="226" t="s">
        <v>294</v>
      </c>
      <c r="E55" s="182" t="s">
        <v>842</v>
      </c>
      <c r="F55" s="182">
        <v>38.94</v>
      </c>
      <c r="G55" s="182">
        <v>34.64</v>
      </c>
      <c r="H55" s="182"/>
      <c r="I55" s="182" t="s">
        <v>880</v>
      </c>
      <c r="J55" s="182" t="s">
        <v>545</v>
      </c>
      <c r="K55" s="182"/>
      <c r="L55" s="244"/>
      <c r="M55" s="245"/>
      <c r="N55" s="182"/>
      <c r="O55" s="230"/>
      <c r="P55" s="185">
        <f>VLOOKUP(D55,'MidCap Intra'!$B$11:$C$571,2,0)</f>
        <v>37.46</v>
      </c>
      <c r="Q55" s="243"/>
      <c r="R55" s="54" t="s">
        <v>843</v>
      </c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</row>
    <row r="56" spans="1:38" ht="12.75" customHeight="1">
      <c r="A56" s="182">
        <v>2</v>
      </c>
      <c r="B56" s="183">
        <v>45498</v>
      </c>
      <c r="C56" s="226"/>
      <c r="D56" s="226" t="s">
        <v>474</v>
      </c>
      <c r="E56" s="182" t="s">
        <v>544</v>
      </c>
      <c r="F56" s="182" t="s">
        <v>899</v>
      </c>
      <c r="G56" s="182">
        <v>3600</v>
      </c>
      <c r="H56" s="182"/>
      <c r="I56" s="182" t="s">
        <v>900</v>
      </c>
      <c r="J56" s="182" t="s">
        <v>545</v>
      </c>
      <c r="K56" s="182"/>
      <c r="L56" s="244"/>
      <c r="M56" s="245"/>
      <c r="N56" s="182"/>
      <c r="O56" s="230"/>
      <c r="P56" s="185">
        <f>VLOOKUP(D56,'MidCap Intra'!$B$11:$C$571,2,0)</f>
        <v>4026.5</v>
      </c>
      <c r="Q56" s="243"/>
      <c r="R56" s="54" t="s">
        <v>843</v>
      </c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82"/>
      <c r="B57" s="183"/>
      <c r="C57" s="226"/>
      <c r="D57" s="226"/>
      <c r="E57" s="182"/>
      <c r="F57" s="182"/>
      <c r="G57" s="182"/>
      <c r="H57" s="182"/>
      <c r="I57" s="182"/>
      <c r="J57" s="182"/>
      <c r="K57" s="182"/>
      <c r="L57" s="244"/>
      <c r="M57" s="245"/>
      <c r="N57" s="182"/>
      <c r="O57" s="230"/>
      <c r="P57" s="185"/>
      <c r="Q57" s="243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82"/>
      <c r="B58" s="183"/>
      <c r="C58" s="226"/>
      <c r="D58" s="226"/>
      <c r="E58" s="182"/>
      <c r="F58" s="182"/>
      <c r="G58" s="182"/>
      <c r="H58" s="182"/>
      <c r="I58" s="182"/>
      <c r="J58" s="182"/>
      <c r="K58" s="182"/>
      <c r="L58" s="244"/>
      <c r="M58" s="245"/>
      <c r="N58" s="182"/>
      <c r="O58" s="230"/>
      <c r="P58" s="183"/>
      <c r="Q58" s="243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03" t="s">
        <v>547</v>
      </c>
      <c r="B59" s="103"/>
      <c r="C59" s="103"/>
      <c r="D59" s="54"/>
      <c r="E59" s="37"/>
      <c r="F59" s="108" t="s">
        <v>549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107" t="s">
        <v>548</v>
      </c>
      <c r="B60" s="103"/>
      <c r="C60" s="103"/>
      <c r="D60" s="54"/>
      <c r="E60" s="37"/>
      <c r="F60" s="108" t="s">
        <v>552</v>
      </c>
      <c r="G60" s="54"/>
      <c r="H60" s="54" t="s">
        <v>569</v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.75" customHeight="1">
      <c r="A61" s="54"/>
      <c r="B61" s="54"/>
      <c r="C61" s="103"/>
      <c r="D61" s="54"/>
      <c r="E61" s="37"/>
      <c r="F61" s="108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54"/>
      <c r="B62" s="54"/>
      <c r="C62" s="103"/>
      <c r="D62" s="54"/>
      <c r="E62" s="37"/>
      <c r="F62" s="108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8" ht="12.75" customHeight="1">
      <c r="A63" s="54"/>
      <c r="B63" s="54"/>
      <c r="C63" s="103"/>
      <c r="D63" s="54"/>
      <c r="E63" s="37"/>
      <c r="F63" s="108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8" ht="12.75" customHeight="1">
      <c r="A64" s="54"/>
      <c r="B64" s="54"/>
      <c r="C64" s="103"/>
      <c r="D64" s="54"/>
      <c r="E64" s="37"/>
      <c r="F64" s="108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54"/>
      <c r="B65" s="54"/>
      <c r="C65" s="103"/>
      <c r="D65" s="54"/>
      <c r="E65" s="37"/>
      <c r="F65" s="108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54"/>
      <c r="B66" s="54"/>
      <c r="C66" s="103"/>
      <c r="D66" s="54"/>
      <c r="E66" s="37"/>
      <c r="F66" s="108"/>
      <c r="G66" s="54"/>
      <c r="H66" s="37"/>
      <c r="I66" s="54"/>
      <c r="J66" s="54"/>
      <c r="K66" s="54"/>
      <c r="L66" s="54"/>
      <c r="M66" s="54"/>
      <c r="N66" s="54"/>
      <c r="O66" s="54"/>
      <c r="P66" s="54"/>
      <c r="Q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54"/>
      <c r="B67" s="54"/>
      <c r="C67" s="103"/>
      <c r="D67" s="54"/>
      <c r="E67" s="37"/>
      <c r="F67" s="108"/>
      <c r="G67" s="54"/>
      <c r="H67" s="37"/>
      <c r="I67" s="54"/>
      <c r="J67" s="54"/>
      <c r="K67" s="54"/>
      <c r="L67" s="54"/>
      <c r="M67" s="54"/>
      <c r="N67" s="54"/>
      <c r="O67" s="54"/>
      <c r="P67" s="54"/>
      <c r="Q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54"/>
      <c r="B68" s="54"/>
      <c r="C68" s="97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38.25" customHeight="1">
      <c r="A69" s="37"/>
      <c r="B69" s="126" t="s">
        <v>570</v>
      </c>
      <c r="C69" s="126"/>
      <c r="D69" s="54"/>
      <c r="E69" s="126"/>
      <c r="F69" s="6"/>
      <c r="G69" s="6"/>
      <c r="H69" s="111"/>
      <c r="I69" s="6"/>
      <c r="J69" s="111"/>
      <c r="K69" s="112"/>
      <c r="L69" s="6"/>
      <c r="M69" s="6"/>
      <c r="N69" s="1"/>
      <c r="O69" s="54"/>
      <c r="P69" s="54"/>
      <c r="Q69" s="197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92" t="s">
        <v>16</v>
      </c>
      <c r="B70" s="93" t="s">
        <v>520</v>
      </c>
      <c r="C70" s="93"/>
      <c r="D70" s="94" t="s">
        <v>531</v>
      </c>
      <c r="E70" s="93" t="s">
        <v>532</v>
      </c>
      <c r="F70" s="93" t="s">
        <v>533</v>
      </c>
      <c r="G70" s="93" t="s">
        <v>571</v>
      </c>
      <c r="H70" s="93" t="s">
        <v>572</v>
      </c>
      <c r="I70" s="93" t="s">
        <v>536</v>
      </c>
      <c r="J70" s="127" t="s">
        <v>537</v>
      </c>
      <c r="K70" s="93" t="s">
        <v>538</v>
      </c>
      <c r="L70" s="93" t="s">
        <v>573</v>
      </c>
      <c r="M70" s="93" t="s">
        <v>541</v>
      </c>
      <c r="N70" s="94" t="s">
        <v>542</v>
      </c>
      <c r="O70" s="54"/>
      <c r="P70" s="54"/>
      <c r="Q70" s="197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8">
        <v>1</v>
      </c>
      <c r="B71" s="129">
        <v>41579</v>
      </c>
      <c r="C71" s="129"/>
      <c r="D71" s="130" t="s">
        <v>574</v>
      </c>
      <c r="E71" s="131" t="s">
        <v>544</v>
      </c>
      <c r="F71" s="132">
        <v>82</v>
      </c>
      <c r="G71" s="131" t="s">
        <v>575</v>
      </c>
      <c r="H71" s="131">
        <v>100</v>
      </c>
      <c r="I71" s="133">
        <v>100</v>
      </c>
      <c r="J71" s="134" t="s">
        <v>576</v>
      </c>
      <c r="K71" s="135">
        <f t="shared" ref="K71:K102" si="25">H71-F71</f>
        <v>18</v>
      </c>
      <c r="L71" s="136">
        <f t="shared" ref="L71:L102" si="26">K71/F71</f>
        <v>0.21951219512195122</v>
      </c>
      <c r="M71" s="131" t="s">
        <v>546</v>
      </c>
      <c r="N71" s="137">
        <v>42657</v>
      </c>
      <c r="O71" s="54"/>
      <c r="P71" s="54"/>
      <c r="Q71" s="197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8">
        <v>2</v>
      </c>
      <c r="B72" s="129">
        <v>41794</v>
      </c>
      <c r="C72" s="129"/>
      <c r="D72" s="130" t="s">
        <v>577</v>
      </c>
      <c r="E72" s="131" t="s">
        <v>555</v>
      </c>
      <c r="F72" s="132">
        <v>257</v>
      </c>
      <c r="G72" s="131" t="s">
        <v>575</v>
      </c>
      <c r="H72" s="131">
        <v>300</v>
      </c>
      <c r="I72" s="133">
        <v>300</v>
      </c>
      <c r="J72" s="134" t="s">
        <v>576</v>
      </c>
      <c r="K72" s="135">
        <f t="shared" si="25"/>
        <v>43</v>
      </c>
      <c r="L72" s="136">
        <f t="shared" si="26"/>
        <v>0.16731517509727625</v>
      </c>
      <c r="M72" s="131" t="s">
        <v>546</v>
      </c>
      <c r="N72" s="137">
        <v>41822</v>
      </c>
      <c r="O72" s="54"/>
      <c r="P72" s="54"/>
      <c r="Q72" s="197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8">
        <v>3</v>
      </c>
      <c r="B73" s="129">
        <v>41828</v>
      </c>
      <c r="C73" s="129"/>
      <c r="D73" s="130" t="s">
        <v>578</v>
      </c>
      <c r="E73" s="131" t="s">
        <v>555</v>
      </c>
      <c r="F73" s="132">
        <v>393</v>
      </c>
      <c r="G73" s="131" t="s">
        <v>575</v>
      </c>
      <c r="H73" s="131">
        <v>468</v>
      </c>
      <c r="I73" s="133">
        <v>468</v>
      </c>
      <c r="J73" s="134" t="s">
        <v>576</v>
      </c>
      <c r="K73" s="135">
        <f t="shared" si="25"/>
        <v>75</v>
      </c>
      <c r="L73" s="136">
        <f t="shared" si="26"/>
        <v>0.19083969465648856</v>
      </c>
      <c r="M73" s="131" t="s">
        <v>546</v>
      </c>
      <c r="N73" s="137">
        <v>41863</v>
      </c>
      <c r="O73" s="54"/>
      <c r="P73" s="54"/>
      <c r="Q73" s="197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8">
        <v>4</v>
      </c>
      <c r="B74" s="129">
        <v>41857</v>
      </c>
      <c r="C74" s="129"/>
      <c r="D74" s="130" t="s">
        <v>579</v>
      </c>
      <c r="E74" s="131" t="s">
        <v>555</v>
      </c>
      <c r="F74" s="132">
        <v>205</v>
      </c>
      <c r="G74" s="131" t="s">
        <v>575</v>
      </c>
      <c r="H74" s="131">
        <v>275</v>
      </c>
      <c r="I74" s="133">
        <v>250</v>
      </c>
      <c r="J74" s="134" t="s">
        <v>576</v>
      </c>
      <c r="K74" s="135">
        <f t="shared" si="25"/>
        <v>70</v>
      </c>
      <c r="L74" s="136">
        <f t="shared" si="26"/>
        <v>0.34146341463414637</v>
      </c>
      <c r="M74" s="131" t="s">
        <v>546</v>
      </c>
      <c r="N74" s="137">
        <v>41962</v>
      </c>
      <c r="O74" s="54"/>
      <c r="P74" s="54"/>
      <c r="Q74" s="197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8">
        <v>5</v>
      </c>
      <c r="B75" s="129">
        <v>41886</v>
      </c>
      <c r="C75" s="129"/>
      <c r="D75" s="130" t="s">
        <v>580</v>
      </c>
      <c r="E75" s="131" t="s">
        <v>555</v>
      </c>
      <c r="F75" s="132">
        <v>162</v>
      </c>
      <c r="G75" s="131" t="s">
        <v>575</v>
      </c>
      <c r="H75" s="131">
        <v>190</v>
      </c>
      <c r="I75" s="133">
        <v>190</v>
      </c>
      <c r="J75" s="134" t="s">
        <v>576</v>
      </c>
      <c r="K75" s="135">
        <f t="shared" si="25"/>
        <v>28</v>
      </c>
      <c r="L75" s="136">
        <f t="shared" si="26"/>
        <v>0.1728395061728395</v>
      </c>
      <c r="M75" s="131" t="s">
        <v>546</v>
      </c>
      <c r="N75" s="137">
        <v>42006</v>
      </c>
      <c r="O75" s="54"/>
      <c r="P75" s="54"/>
      <c r="Q75" s="197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8">
        <v>6</v>
      </c>
      <c r="B76" s="129">
        <v>41886</v>
      </c>
      <c r="C76" s="129"/>
      <c r="D76" s="130" t="s">
        <v>581</v>
      </c>
      <c r="E76" s="131" t="s">
        <v>555</v>
      </c>
      <c r="F76" s="132">
        <v>75</v>
      </c>
      <c r="G76" s="131" t="s">
        <v>575</v>
      </c>
      <c r="H76" s="131">
        <v>91.5</v>
      </c>
      <c r="I76" s="133" t="s">
        <v>568</v>
      </c>
      <c r="J76" s="134" t="s">
        <v>582</v>
      </c>
      <c r="K76" s="135">
        <f t="shared" si="25"/>
        <v>16.5</v>
      </c>
      <c r="L76" s="136">
        <f t="shared" si="26"/>
        <v>0.22</v>
      </c>
      <c r="M76" s="131" t="s">
        <v>546</v>
      </c>
      <c r="N76" s="137">
        <v>41954</v>
      </c>
      <c r="O76" s="54"/>
      <c r="P76" s="54"/>
      <c r="Q76" s="197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8">
        <v>7</v>
      </c>
      <c r="B77" s="129">
        <v>41913</v>
      </c>
      <c r="C77" s="129"/>
      <c r="D77" s="130" t="s">
        <v>583</v>
      </c>
      <c r="E77" s="131" t="s">
        <v>555</v>
      </c>
      <c r="F77" s="132">
        <v>850</v>
      </c>
      <c r="G77" s="131" t="s">
        <v>575</v>
      </c>
      <c r="H77" s="131">
        <v>982.5</v>
      </c>
      <c r="I77" s="133">
        <v>1050</v>
      </c>
      <c r="J77" s="134" t="s">
        <v>584</v>
      </c>
      <c r="K77" s="135">
        <f t="shared" si="25"/>
        <v>132.5</v>
      </c>
      <c r="L77" s="136">
        <f t="shared" si="26"/>
        <v>0.15588235294117647</v>
      </c>
      <c r="M77" s="131" t="s">
        <v>546</v>
      </c>
      <c r="N77" s="137">
        <v>42039</v>
      </c>
      <c r="O77" s="54"/>
      <c r="P77" s="54"/>
      <c r="Q77" s="197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8">
        <v>8</v>
      </c>
      <c r="B78" s="129">
        <v>41913</v>
      </c>
      <c r="C78" s="129"/>
      <c r="D78" s="130" t="s">
        <v>585</v>
      </c>
      <c r="E78" s="131" t="s">
        <v>555</v>
      </c>
      <c r="F78" s="132">
        <v>475</v>
      </c>
      <c r="G78" s="131" t="s">
        <v>575</v>
      </c>
      <c r="H78" s="131">
        <v>515</v>
      </c>
      <c r="I78" s="133">
        <v>600</v>
      </c>
      <c r="J78" s="134" t="s">
        <v>586</v>
      </c>
      <c r="K78" s="135">
        <f t="shared" si="25"/>
        <v>40</v>
      </c>
      <c r="L78" s="136">
        <f t="shared" si="26"/>
        <v>8.4210526315789472E-2</v>
      </c>
      <c r="M78" s="131" t="s">
        <v>546</v>
      </c>
      <c r="N78" s="137">
        <v>41939</v>
      </c>
      <c r="O78" s="54"/>
      <c r="P78" s="54"/>
      <c r="Q78" s="197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8">
        <v>9</v>
      </c>
      <c r="B79" s="129">
        <v>41913</v>
      </c>
      <c r="C79" s="129"/>
      <c r="D79" s="130" t="s">
        <v>587</v>
      </c>
      <c r="E79" s="131" t="s">
        <v>555</v>
      </c>
      <c r="F79" s="132">
        <v>86</v>
      </c>
      <c r="G79" s="131" t="s">
        <v>575</v>
      </c>
      <c r="H79" s="131">
        <v>99</v>
      </c>
      <c r="I79" s="133">
        <v>140</v>
      </c>
      <c r="J79" s="134" t="s">
        <v>588</v>
      </c>
      <c r="K79" s="135">
        <f t="shared" si="25"/>
        <v>13</v>
      </c>
      <c r="L79" s="136">
        <f t="shared" si="26"/>
        <v>0.15116279069767441</v>
      </c>
      <c r="M79" s="131" t="s">
        <v>546</v>
      </c>
      <c r="N79" s="137">
        <v>41939</v>
      </c>
      <c r="O79" s="54"/>
      <c r="P79" s="54"/>
      <c r="Q79" s="197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8">
        <v>10</v>
      </c>
      <c r="B80" s="129">
        <v>41926</v>
      </c>
      <c r="C80" s="129"/>
      <c r="D80" s="130" t="s">
        <v>589</v>
      </c>
      <c r="E80" s="131" t="s">
        <v>555</v>
      </c>
      <c r="F80" s="132">
        <v>496.6</v>
      </c>
      <c r="G80" s="131" t="s">
        <v>575</v>
      </c>
      <c r="H80" s="131">
        <v>621</v>
      </c>
      <c r="I80" s="133">
        <v>580</v>
      </c>
      <c r="J80" s="134" t="s">
        <v>576</v>
      </c>
      <c r="K80" s="135">
        <f t="shared" si="25"/>
        <v>124.39999999999998</v>
      </c>
      <c r="L80" s="136">
        <f t="shared" si="26"/>
        <v>0.25050342327829234</v>
      </c>
      <c r="M80" s="131" t="s">
        <v>546</v>
      </c>
      <c r="N80" s="137">
        <v>42605</v>
      </c>
      <c r="O80" s="54"/>
      <c r="P80" s="54"/>
      <c r="Q80" s="197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8">
        <v>11</v>
      </c>
      <c r="B81" s="129">
        <v>41926</v>
      </c>
      <c r="C81" s="129"/>
      <c r="D81" s="130" t="s">
        <v>590</v>
      </c>
      <c r="E81" s="131" t="s">
        <v>555</v>
      </c>
      <c r="F81" s="132">
        <v>2481.9</v>
      </c>
      <c r="G81" s="131" t="s">
        <v>575</v>
      </c>
      <c r="H81" s="131">
        <v>2840</v>
      </c>
      <c r="I81" s="133">
        <v>2870</v>
      </c>
      <c r="J81" s="134" t="s">
        <v>591</v>
      </c>
      <c r="K81" s="135">
        <f t="shared" si="25"/>
        <v>358.09999999999991</v>
      </c>
      <c r="L81" s="136">
        <f t="shared" si="26"/>
        <v>0.14428462065353154</v>
      </c>
      <c r="M81" s="131" t="s">
        <v>546</v>
      </c>
      <c r="N81" s="137">
        <v>42017</v>
      </c>
      <c r="O81" s="54"/>
      <c r="P81" s="54"/>
      <c r="Q81" s="197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8">
        <v>12</v>
      </c>
      <c r="B82" s="129">
        <v>41928</v>
      </c>
      <c r="C82" s="129"/>
      <c r="D82" s="130" t="s">
        <v>592</v>
      </c>
      <c r="E82" s="131" t="s">
        <v>555</v>
      </c>
      <c r="F82" s="132">
        <v>84.5</v>
      </c>
      <c r="G82" s="131" t="s">
        <v>575</v>
      </c>
      <c r="H82" s="131">
        <v>93</v>
      </c>
      <c r="I82" s="133">
        <v>110</v>
      </c>
      <c r="J82" s="134" t="s">
        <v>593</v>
      </c>
      <c r="K82" s="135">
        <f t="shared" si="25"/>
        <v>8.5</v>
      </c>
      <c r="L82" s="136">
        <f t="shared" si="26"/>
        <v>0.10059171597633136</v>
      </c>
      <c r="M82" s="131" t="s">
        <v>546</v>
      </c>
      <c r="N82" s="137">
        <v>41939</v>
      </c>
      <c r="O82" s="54"/>
      <c r="P82" s="54"/>
      <c r="Q82" s="197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8">
        <v>13</v>
      </c>
      <c r="B83" s="129">
        <v>41928</v>
      </c>
      <c r="C83" s="129"/>
      <c r="D83" s="130" t="s">
        <v>594</v>
      </c>
      <c r="E83" s="131" t="s">
        <v>555</v>
      </c>
      <c r="F83" s="132">
        <v>401</v>
      </c>
      <c r="G83" s="131" t="s">
        <v>575</v>
      </c>
      <c r="H83" s="131">
        <v>428</v>
      </c>
      <c r="I83" s="133">
        <v>450</v>
      </c>
      <c r="J83" s="134" t="s">
        <v>595</v>
      </c>
      <c r="K83" s="135">
        <f t="shared" si="25"/>
        <v>27</v>
      </c>
      <c r="L83" s="136">
        <f t="shared" si="26"/>
        <v>6.7331670822942641E-2</v>
      </c>
      <c r="M83" s="131" t="s">
        <v>546</v>
      </c>
      <c r="N83" s="137">
        <v>42020</v>
      </c>
      <c r="O83" s="54"/>
      <c r="P83" s="54"/>
      <c r="Q83" s="197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8">
        <v>14</v>
      </c>
      <c r="B84" s="129">
        <v>41928</v>
      </c>
      <c r="C84" s="129"/>
      <c r="D84" s="130" t="s">
        <v>596</v>
      </c>
      <c r="E84" s="131" t="s">
        <v>555</v>
      </c>
      <c r="F84" s="132">
        <v>101</v>
      </c>
      <c r="G84" s="131" t="s">
        <v>575</v>
      </c>
      <c r="H84" s="131">
        <v>112</v>
      </c>
      <c r="I84" s="133">
        <v>120</v>
      </c>
      <c r="J84" s="134" t="s">
        <v>597</v>
      </c>
      <c r="K84" s="135">
        <f t="shared" si="25"/>
        <v>11</v>
      </c>
      <c r="L84" s="136">
        <f t="shared" si="26"/>
        <v>0.10891089108910891</v>
      </c>
      <c r="M84" s="131" t="s">
        <v>546</v>
      </c>
      <c r="N84" s="137">
        <v>41939</v>
      </c>
      <c r="O84" s="54"/>
      <c r="P84" s="54"/>
      <c r="Q84" s="197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8">
        <v>15</v>
      </c>
      <c r="B85" s="129">
        <v>41954</v>
      </c>
      <c r="C85" s="129"/>
      <c r="D85" s="130" t="s">
        <v>598</v>
      </c>
      <c r="E85" s="131" t="s">
        <v>555</v>
      </c>
      <c r="F85" s="132">
        <v>59</v>
      </c>
      <c r="G85" s="131" t="s">
        <v>575</v>
      </c>
      <c r="H85" s="131">
        <v>76</v>
      </c>
      <c r="I85" s="133">
        <v>76</v>
      </c>
      <c r="J85" s="134" t="s">
        <v>576</v>
      </c>
      <c r="K85" s="135">
        <f t="shared" si="25"/>
        <v>17</v>
      </c>
      <c r="L85" s="136">
        <f t="shared" si="26"/>
        <v>0.28813559322033899</v>
      </c>
      <c r="M85" s="131" t="s">
        <v>546</v>
      </c>
      <c r="N85" s="137">
        <v>43032</v>
      </c>
      <c r="O85" s="54"/>
      <c r="P85" s="54"/>
      <c r="Q85" s="197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8">
        <v>16</v>
      </c>
      <c r="B86" s="129">
        <v>41954</v>
      </c>
      <c r="C86" s="129"/>
      <c r="D86" s="130" t="s">
        <v>587</v>
      </c>
      <c r="E86" s="131" t="s">
        <v>555</v>
      </c>
      <c r="F86" s="132">
        <v>99</v>
      </c>
      <c r="G86" s="131" t="s">
        <v>575</v>
      </c>
      <c r="H86" s="131">
        <v>120</v>
      </c>
      <c r="I86" s="133">
        <v>120</v>
      </c>
      <c r="J86" s="134" t="s">
        <v>564</v>
      </c>
      <c r="K86" s="135">
        <f t="shared" si="25"/>
        <v>21</v>
      </c>
      <c r="L86" s="136">
        <f t="shared" si="26"/>
        <v>0.21212121212121213</v>
      </c>
      <c r="M86" s="131" t="s">
        <v>546</v>
      </c>
      <c r="N86" s="137">
        <v>41960</v>
      </c>
      <c r="O86" s="54"/>
      <c r="P86" s="54"/>
      <c r="Q86" s="197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8">
        <v>17</v>
      </c>
      <c r="B87" s="129">
        <v>41956</v>
      </c>
      <c r="C87" s="129"/>
      <c r="D87" s="130" t="s">
        <v>599</v>
      </c>
      <c r="E87" s="131" t="s">
        <v>555</v>
      </c>
      <c r="F87" s="132">
        <v>22</v>
      </c>
      <c r="G87" s="131" t="s">
        <v>575</v>
      </c>
      <c r="H87" s="131">
        <v>33.549999999999997</v>
      </c>
      <c r="I87" s="133">
        <v>32</v>
      </c>
      <c r="J87" s="134" t="s">
        <v>600</v>
      </c>
      <c r="K87" s="135">
        <f t="shared" si="25"/>
        <v>11.549999999999997</v>
      </c>
      <c r="L87" s="136">
        <f t="shared" si="26"/>
        <v>0.52499999999999991</v>
      </c>
      <c r="M87" s="131" t="s">
        <v>546</v>
      </c>
      <c r="N87" s="137">
        <v>42188</v>
      </c>
      <c r="O87" s="54"/>
      <c r="P87" s="54"/>
      <c r="Q87" s="197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8">
        <v>18</v>
      </c>
      <c r="B88" s="129">
        <v>41976</v>
      </c>
      <c r="C88" s="129"/>
      <c r="D88" s="130" t="s">
        <v>601</v>
      </c>
      <c r="E88" s="131" t="s">
        <v>555</v>
      </c>
      <c r="F88" s="132">
        <v>440</v>
      </c>
      <c r="G88" s="131" t="s">
        <v>575</v>
      </c>
      <c r="H88" s="131">
        <v>520</v>
      </c>
      <c r="I88" s="133">
        <v>520</v>
      </c>
      <c r="J88" s="134" t="s">
        <v>602</v>
      </c>
      <c r="K88" s="135">
        <f t="shared" si="25"/>
        <v>80</v>
      </c>
      <c r="L88" s="136">
        <f t="shared" si="26"/>
        <v>0.18181818181818182</v>
      </c>
      <c r="M88" s="131" t="s">
        <v>546</v>
      </c>
      <c r="N88" s="137">
        <v>42208</v>
      </c>
      <c r="O88" s="54"/>
      <c r="P88" s="54"/>
      <c r="Q88" s="197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8">
        <v>19</v>
      </c>
      <c r="B89" s="129">
        <v>41976</v>
      </c>
      <c r="C89" s="129"/>
      <c r="D89" s="130" t="s">
        <v>603</v>
      </c>
      <c r="E89" s="131" t="s">
        <v>555</v>
      </c>
      <c r="F89" s="132">
        <v>360</v>
      </c>
      <c r="G89" s="131" t="s">
        <v>575</v>
      </c>
      <c r="H89" s="131">
        <v>427</v>
      </c>
      <c r="I89" s="133">
        <v>425</v>
      </c>
      <c r="J89" s="134" t="s">
        <v>604</v>
      </c>
      <c r="K89" s="135">
        <f t="shared" si="25"/>
        <v>67</v>
      </c>
      <c r="L89" s="136">
        <f t="shared" si="26"/>
        <v>0.18611111111111112</v>
      </c>
      <c r="M89" s="131" t="s">
        <v>546</v>
      </c>
      <c r="N89" s="137">
        <v>42058</v>
      </c>
      <c r="O89" s="54"/>
      <c r="P89" s="54"/>
      <c r="Q89" s="197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8">
        <v>20</v>
      </c>
      <c r="B90" s="129">
        <v>42012</v>
      </c>
      <c r="C90" s="129"/>
      <c r="D90" s="130" t="s">
        <v>605</v>
      </c>
      <c r="E90" s="131" t="s">
        <v>555</v>
      </c>
      <c r="F90" s="132">
        <v>360</v>
      </c>
      <c r="G90" s="131" t="s">
        <v>575</v>
      </c>
      <c r="H90" s="131">
        <v>455</v>
      </c>
      <c r="I90" s="133">
        <v>420</v>
      </c>
      <c r="J90" s="134" t="s">
        <v>606</v>
      </c>
      <c r="K90" s="135">
        <f t="shared" si="25"/>
        <v>95</v>
      </c>
      <c r="L90" s="136">
        <f t="shared" si="26"/>
        <v>0.2638888888888889</v>
      </c>
      <c r="M90" s="131" t="s">
        <v>546</v>
      </c>
      <c r="N90" s="137">
        <v>42024</v>
      </c>
      <c r="O90" s="54"/>
      <c r="P90" s="54"/>
      <c r="Q90" s="197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8">
        <v>21</v>
      </c>
      <c r="B91" s="129">
        <v>42012</v>
      </c>
      <c r="C91" s="129"/>
      <c r="D91" s="130" t="s">
        <v>607</v>
      </c>
      <c r="E91" s="131" t="s">
        <v>555</v>
      </c>
      <c r="F91" s="132">
        <v>130</v>
      </c>
      <c r="G91" s="131"/>
      <c r="H91" s="131">
        <v>175.5</v>
      </c>
      <c r="I91" s="133">
        <v>165</v>
      </c>
      <c r="J91" s="134" t="s">
        <v>608</v>
      </c>
      <c r="K91" s="135">
        <f t="shared" si="25"/>
        <v>45.5</v>
      </c>
      <c r="L91" s="136">
        <f t="shared" si="26"/>
        <v>0.35</v>
      </c>
      <c r="M91" s="131" t="s">
        <v>546</v>
      </c>
      <c r="N91" s="137">
        <v>43088</v>
      </c>
      <c r="O91" s="54"/>
      <c r="P91" s="54"/>
      <c r="Q91" s="197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8">
        <v>22</v>
      </c>
      <c r="B92" s="129">
        <v>42040</v>
      </c>
      <c r="C92" s="129"/>
      <c r="D92" s="130" t="s">
        <v>386</v>
      </c>
      <c r="E92" s="131" t="s">
        <v>544</v>
      </c>
      <c r="F92" s="132">
        <v>98</v>
      </c>
      <c r="G92" s="131"/>
      <c r="H92" s="131">
        <v>120</v>
      </c>
      <c r="I92" s="133">
        <v>120</v>
      </c>
      <c r="J92" s="134" t="s">
        <v>576</v>
      </c>
      <c r="K92" s="135">
        <f t="shared" si="25"/>
        <v>22</v>
      </c>
      <c r="L92" s="136">
        <f t="shared" si="26"/>
        <v>0.22448979591836735</v>
      </c>
      <c r="M92" s="131" t="s">
        <v>546</v>
      </c>
      <c r="N92" s="137">
        <v>42753</v>
      </c>
      <c r="O92" s="54"/>
      <c r="P92" s="54"/>
      <c r="Q92" s="197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8">
        <v>23</v>
      </c>
      <c r="B93" s="129">
        <v>42040</v>
      </c>
      <c r="C93" s="129"/>
      <c r="D93" s="130" t="s">
        <v>609</v>
      </c>
      <c r="E93" s="131" t="s">
        <v>544</v>
      </c>
      <c r="F93" s="132">
        <v>196</v>
      </c>
      <c r="G93" s="131"/>
      <c r="H93" s="131">
        <v>262</v>
      </c>
      <c r="I93" s="133">
        <v>255</v>
      </c>
      <c r="J93" s="134" t="s">
        <v>576</v>
      </c>
      <c r="K93" s="135">
        <f t="shared" si="25"/>
        <v>66</v>
      </c>
      <c r="L93" s="136">
        <f t="shared" si="26"/>
        <v>0.33673469387755101</v>
      </c>
      <c r="M93" s="131" t="s">
        <v>546</v>
      </c>
      <c r="N93" s="137">
        <v>42599</v>
      </c>
      <c r="O93" s="54"/>
      <c r="P93" s="54"/>
      <c r="Q93" s="197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38">
        <v>24</v>
      </c>
      <c r="B94" s="139">
        <v>42067</v>
      </c>
      <c r="C94" s="139"/>
      <c r="D94" s="140" t="s">
        <v>385</v>
      </c>
      <c r="E94" s="141" t="s">
        <v>544</v>
      </c>
      <c r="F94" s="142">
        <v>235</v>
      </c>
      <c r="G94" s="142"/>
      <c r="H94" s="143">
        <v>77</v>
      </c>
      <c r="I94" s="143" t="s">
        <v>610</v>
      </c>
      <c r="J94" s="144" t="s">
        <v>611</v>
      </c>
      <c r="K94" s="145">
        <f t="shared" si="25"/>
        <v>-158</v>
      </c>
      <c r="L94" s="146">
        <f t="shared" si="26"/>
        <v>-0.67234042553191486</v>
      </c>
      <c r="M94" s="142" t="s">
        <v>556</v>
      </c>
      <c r="N94" s="139">
        <v>43522</v>
      </c>
      <c r="O94" s="54"/>
      <c r="P94" s="54"/>
      <c r="Q94" s="197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8">
        <v>25</v>
      </c>
      <c r="B95" s="129">
        <v>42067</v>
      </c>
      <c r="C95" s="129"/>
      <c r="D95" s="130" t="s">
        <v>612</v>
      </c>
      <c r="E95" s="131" t="s">
        <v>544</v>
      </c>
      <c r="F95" s="132">
        <v>185</v>
      </c>
      <c r="G95" s="131"/>
      <c r="H95" s="131">
        <v>224</v>
      </c>
      <c r="I95" s="133" t="s">
        <v>613</v>
      </c>
      <c r="J95" s="134" t="s">
        <v>576</v>
      </c>
      <c r="K95" s="135">
        <f t="shared" si="25"/>
        <v>39</v>
      </c>
      <c r="L95" s="136">
        <f t="shared" si="26"/>
        <v>0.21081081081081082</v>
      </c>
      <c r="M95" s="131" t="s">
        <v>546</v>
      </c>
      <c r="N95" s="137">
        <v>42647</v>
      </c>
      <c r="O95" s="54"/>
      <c r="P95" s="54"/>
      <c r="Q95" s="197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38">
        <v>26</v>
      </c>
      <c r="B96" s="139">
        <v>42090</v>
      </c>
      <c r="C96" s="139"/>
      <c r="D96" s="147" t="s">
        <v>614</v>
      </c>
      <c r="E96" s="142" t="s">
        <v>544</v>
      </c>
      <c r="F96" s="142">
        <v>49.5</v>
      </c>
      <c r="G96" s="143"/>
      <c r="H96" s="143">
        <v>15.85</v>
      </c>
      <c r="I96" s="143">
        <v>67</v>
      </c>
      <c r="J96" s="144" t="s">
        <v>615</v>
      </c>
      <c r="K96" s="143">
        <f t="shared" si="25"/>
        <v>-33.65</v>
      </c>
      <c r="L96" s="148">
        <f t="shared" si="26"/>
        <v>-0.67979797979797973</v>
      </c>
      <c r="M96" s="142" t="s">
        <v>556</v>
      </c>
      <c r="N96" s="149">
        <v>43627</v>
      </c>
      <c r="O96" s="54"/>
      <c r="P96" s="54"/>
      <c r="Q96" s="197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8">
        <v>27</v>
      </c>
      <c r="B97" s="129">
        <v>42093</v>
      </c>
      <c r="C97" s="129"/>
      <c r="D97" s="130" t="s">
        <v>616</v>
      </c>
      <c r="E97" s="131" t="s">
        <v>544</v>
      </c>
      <c r="F97" s="132">
        <v>183.5</v>
      </c>
      <c r="G97" s="131"/>
      <c r="H97" s="131">
        <v>219</v>
      </c>
      <c r="I97" s="133">
        <v>218</v>
      </c>
      <c r="J97" s="134" t="s">
        <v>617</v>
      </c>
      <c r="K97" s="135">
        <f t="shared" si="25"/>
        <v>35.5</v>
      </c>
      <c r="L97" s="136">
        <f t="shared" si="26"/>
        <v>0.19346049046321526</v>
      </c>
      <c r="M97" s="131" t="s">
        <v>546</v>
      </c>
      <c r="N97" s="137">
        <v>42103</v>
      </c>
      <c r="O97" s="54"/>
      <c r="P97" s="54"/>
      <c r="Q97" s="197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8">
        <v>28</v>
      </c>
      <c r="B98" s="129">
        <v>42114</v>
      </c>
      <c r="C98" s="129"/>
      <c r="D98" s="130" t="s">
        <v>618</v>
      </c>
      <c r="E98" s="131" t="s">
        <v>544</v>
      </c>
      <c r="F98" s="132">
        <f>(227+237)/2</f>
        <v>232</v>
      </c>
      <c r="G98" s="131"/>
      <c r="H98" s="131">
        <v>298</v>
      </c>
      <c r="I98" s="133">
        <v>298</v>
      </c>
      <c r="J98" s="134" t="s">
        <v>576</v>
      </c>
      <c r="K98" s="135">
        <f t="shared" si="25"/>
        <v>66</v>
      </c>
      <c r="L98" s="136">
        <f t="shared" si="26"/>
        <v>0.28448275862068967</v>
      </c>
      <c r="M98" s="131" t="s">
        <v>546</v>
      </c>
      <c r="N98" s="137">
        <v>42823</v>
      </c>
      <c r="O98" s="54"/>
      <c r="P98" s="54"/>
      <c r="Q98" s="197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8">
        <v>29</v>
      </c>
      <c r="B99" s="129">
        <v>42128</v>
      </c>
      <c r="C99" s="129"/>
      <c r="D99" s="130" t="s">
        <v>619</v>
      </c>
      <c r="E99" s="131" t="s">
        <v>555</v>
      </c>
      <c r="F99" s="132">
        <v>385</v>
      </c>
      <c r="G99" s="131"/>
      <c r="H99" s="131">
        <f>212.5+331</f>
        <v>543.5</v>
      </c>
      <c r="I99" s="133">
        <v>510</v>
      </c>
      <c r="J99" s="134" t="s">
        <v>620</v>
      </c>
      <c r="K99" s="135">
        <f t="shared" si="25"/>
        <v>158.5</v>
      </c>
      <c r="L99" s="136">
        <f t="shared" si="26"/>
        <v>0.41168831168831171</v>
      </c>
      <c r="M99" s="131" t="s">
        <v>546</v>
      </c>
      <c r="N99" s="137">
        <v>42235</v>
      </c>
      <c r="O99" s="54"/>
      <c r="P99" s="54"/>
      <c r="Q99" s="197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8">
        <v>30</v>
      </c>
      <c r="B100" s="129">
        <v>42128</v>
      </c>
      <c r="C100" s="129"/>
      <c r="D100" s="130" t="s">
        <v>621</v>
      </c>
      <c r="E100" s="131" t="s">
        <v>555</v>
      </c>
      <c r="F100" s="132">
        <v>115.5</v>
      </c>
      <c r="G100" s="131"/>
      <c r="H100" s="131">
        <v>146</v>
      </c>
      <c r="I100" s="133">
        <v>142</v>
      </c>
      <c r="J100" s="134" t="s">
        <v>622</v>
      </c>
      <c r="K100" s="135">
        <f t="shared" si="25"/>
        <v>30.5</v>
      </c>
      <c r="L100" s="136">
        <f t="shared" si="26"/>
        <v>0.26406926406926406</v>
      </c>
      <c r="M100" s="131" t="s">
        <v>546</v>
      </c>
      <c r="N100" s="137">
        <v>42202</v>
      </c>
      <c r="O100" s="54"/>
      <c r="P100" s="54"/>
      <c r="Q100" s="197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8">
        <v>31</v>
      </c>
      <c r="B101" s="129">
        <v>42151</v>
      </c>
      <c r="C101" s="129"/>
      <c r="D101" s="130" t="s">
        <v>500</v>
      </c>
      <c r="E101" s="131" t="s">
        <v>555</v>
      </c>
      <c r="F101" s="132">
        <v>237.5</v>
      </c>
      <c r="G101" s="131"/>
      <c r="H101" s="131">
        <v>279.5</v>
      </c>
      <c r="I101" s="133">
        <v>278</v>
      </c>
      <c r="J101" s="134" t="s">
        <v>576</v>
      </c>
      <c r="K101" s="135">
        <f t="shared" si="25"/>
        <v>42</v>
      </c>
      <c r="L101" s="136">
        <f t="shared" si="26"/>
        <v>0.17684210526315788</v>
      </c>
      <c r="M101" s="131" t="s">
        <v>546</v>
      </c>
      <c r="N101" s="137">
        <v>42222</v>
      </c>
      <c r="O101" s="54"/>
      <c r="P101" s="54"/>
      <c r="Q101" s="197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8">
        <v>32</v>
      </c>
      <c r="B102" s="129">
        <v>42174</v>
      </c>
      <c r="C102" s="129"/>
      <c r="D102" s="130" t="s">
        <v>594</v>
      </c>
      <c r="E102" s="131" t="s">
        <v>544</v>
      </c>
      <c r="F102" s="132">
        <v>340</v>
      </c>
      <c r="G102" s="131"/>
      <c r="H102" s="131">
        <v>448</v>
      </c>
      <c r="I102" s="133">
        <v>448</v>
      </c>
      <c r="J102" s="134" t="s">
        <v>576</v>
      </c>
      <c r="K102" s="135">
        <f t="shared" si="25"/>
        <v>108</v>
      </c>
      <c r="L102" s="136">
        <f t="shared" si="26"/>
        <v>0.31764705882352939</v>
      </c>
      <c r="M102" s="131" t="s">
        <v>546</v>
      </c>
      <c r="N102" s="137">
        <v>43018</v>
      </c>
      <c r="O102" s="54"/>
      <c r="P102" s="54"/>
      <c r="Q102" s="197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8">
        <v>33</v>
      </c>
      <c r="B103" s="129">
        <v>42191</v>
      </c>
      <c r="C103" s="129"/>
      <c r="D103" s="130" t="s">
        <v>623</v>
      </c>
      <c r="E103" s="131" t="s">
        <v>544</v>
      </c>
      <c r="F103" s="132">
        <v>390</v>
      </c>
      <c r="G103" s="131"/>
      <c r="H103" s="131">
        <v>460</v>
      </c>
      <c r="I103" s="133">
        <v>460</v>
      </c>
      <c r="J103" s="134" t="s">
        <v>576</v>
      </c>
      <c r="K103" s="135">
        <f t="shared" ref="K103:K123" si="27">H103-F103</f>
        <v>70</v>
      </c>
      <c r="L103" s="136">
        <f t="shared" ref="L103:L123" si="28">K103/F103</f>
        <v>0.17948717948717949</v>
      </c>
      <c r="M103" s="131" t="s">
        <v>546</v>
      </c>
      <c r="N103" s="137">
        <v>42478</v>
      </c>
      <c r="O103" s="54"/>
      <c r="P103" s="54"/>
      <c r="Q103" s="197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38">
        <v>34</v>
      </c>
      <c r="B104" s="139">
        <v>42195</v>
      </c>
      <c r="C104" s="139"/>
      <c r="D104" s="140" t="s">
        <v>624</v>
      </c>
      <c r="E104" s="141" t="s">
        <v>544</v>
      </c>
      <c r="F104" s="142">
        <v>122.5</v>
      </c>
      <c r="G104" s="142"/>
      <c r="H104" s="143">
        <v>61</v>
      </c>
      <c r="I104" s="143">
        <v>172</v>
      </c>
      <c r="J104" s="144" t="s">
        <v>625</v>
      </c>
      <c r="K104" s="145">
        <f t="shared" si="27"/>
        <v>-61.5</v>
      </c>
      <c r="L104" s="146">
        <f t="shared" si="28"/>
        <v>-0.50204081632653064</v>
      </c>
      <c r="M104" s="142" t="s">
        <v>556</v>
      </c>
      <c r="N104" s="139">
        <v>43333</v>
      </c>
      <c r="O104" s="54"/>
      <c r="P104" s="54"/>
      <c r="Q104" s="197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8">
        <v>35</v>
      </c>
      <c r="B105" s="129">
        <v>42219</v>
      </c>
      <c r="C105" s="129"/>
      <c r="D105" s="130" t="s">
        <v>626</v>
      </c>
      <c r="E105" s="131" t="s">
        <v>544</v>
      </c>
      <c r="F105" s="132">
        <v>297.5</v>
      </c>
      <c r="G105" s="131"/>
      <c r="H105" s="131">
        <v>350</v>
      </c>
      <c r="I105" s="133">
        <v>360</v>
      </c>
      <c r="J105" s="134" t="s">
        <v>627</v>
      </c>
      <c r="K105" s="135">
        <f t="shared" si="27"/>
        <v>52.5</v>
      </c>
      <c r="L105" s="136">
        <f t="shared" si="28"/>
        <v>0.17647058823529413</v>
      </c>
      <c r="M105" s="131" t="s">
        <v>546</v>
      </c>
      <c r="N105" s="137">
        <v>42232</v>
      </c>
      <c r="O105" s="54"/>
      <c r="P105" s="54"/>
      <c r="Q105" s="197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8">
        <v>36</v>
      </c>
      <c r="B106" s="129">
        <v>42219</v>
      </c>
      <c r="C106" s="129"/>
      <c r="D106" s="130" t="s">
        <v>628</v>
      </c>
      <c r="E106" s="131" t="s">
        <v>544</v>
      </c>
      <c r="F106" s="132">
        <v>115.5</v>
      </c>
      <c r="G106" s="131"/>
      <c r="H106" s="131">
        <v>149</v>
      </c>
      <c r="I106" s="133">
        <v>140</v>
      </c>
      <c r="J106" s="134" t="s">
        <v>629</v>
      </c>
      <c r="K106" s="135">
        <f t="shared" si="27"/>
        <v>33.5</v>
      </c>
      <c r="L106" s="136">
        <f t="shared" si="28"/>
        <v>0.29004329004329005</v>
      </c>
      <c r="M106" s="131" t="s">
        <v>546</v>
      </c>
      <c r="N106" s="137">
        <v>42740</v>
      </c>
      <c r="O106" s="54"/>
      <c r="P106" s="54"/>
      <c r="Q106" s="197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8">
        <v>37</v>
      </c>
      <c r="B107" s="129">
        <v>42251</v>
      </c>
      <c r="C107" s="129"/>
      <c r="D107" s="130" t="s">
        <v>500</v>
      </c>
      <c r="E107" s="131" t="s">
        <v>544</v>
      </c>
      <c r="F107" s="132">
        <v>226</v>
      </c>
      <c r="G107" s="131"/>
      <c r="H107" s="131">
        <v>292</v>
      </c>
      <c r="I107" s="133">
        <v>292</v>
      </c>
      <c r="J107" s="134" t="s">
        <v>630</v>
      </c>
      <c r="K107" s="135">
        <f t="shared" si="27"/>
        <v>66</v>
      </c>
      <c r="L107" s="136">
        <f t="shared" si="28"/>
        <v>0.29203539823008851</v>
      </c>
      <c r="M107" s="131" t="s">
        <v>546</v>
      </c>
      <c r="N107" s="137">
        <v>42286</v>
      </c>
      <c r="O107" s="54"/>
      <c r="P107" s="54"/>
      <c r="Q107" s="197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8">
        <v>38</v>
      </c>
      <c r="B108" s="129">
        <v>42254</v>
      </c>
      <c r="C108" s="129"/>
      <c r="D108" s="130" t="s">
        <v>618</v>
      </c>
      <c r="E108" s="131" t="s">
        <v>544</v>
      </c>
      <c r="F108" s="132">
        <v>232.5</v>
      </c>
      <c r="G108" s="131"/>
      <c r="H108" s="131">
        <v>312.5</v>
      </c>
      <c r="I108" s="133">
        <v>310</v>
      </c>
      <c r="J108" s="134" t="s">
        <v>576</v>
      </c>
      <c r="K108" s="135">
        <f t="shared" si="27"/>
        <v>80</v>
      </c>
      <c r="L108" s="136">
        <f t="shared" si="28"/>
        <v>0.34408602150537637</v>
      </c>
      <c r="M108" s="131" t="s">
        <v>546</v>
      </c>
      <c r="N108" s="137">
        <v>42823</v>
      </c>
      <c r="O108" s="54"/>
      <c r="P108" s="54"/>
      <c r="Q108" s="197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8">
        <v>39</v>
      </c>
      <c r="B109" s="129">
        <v>42268</v>
      </c>
      <c r="C109" s="129"/>
      <c r="D109" s="130" t="s">
        <v>631</v>
      </c>
      <c r="E109" s="131" t="s">
        <v>544</v>
      </c>
      <c r="F109" s="132">
        <v>196.5</v>
      </c>
      <c r="G109" s="131"/>
      <c r="H109" s="131">
        <v>238</v>
      </c>
      <c r="I109" s="133">
        <v>238</v>
      </c>
      <c r="J109" s="134" t="s">
        <v>630</v>
      </c>
      <c r="K109" s="135">
        <f t="shared" si="27"/>
        <v>41.5</v>
      </c>
      <c r="L109" s="136">
        <f t="shared" si="28"/>
        <v>0.21119592875318066</v>
      </c>
      <c r="M109" s="131" t="s">
        <v>546</v>
      </c>
      <c r="N109" s="137">
        <v>42291</v>
      </c>
      <c r="O109" s="54"/>
      <c r="P109" s="54"/>
      <c r="Q109" s="197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8">
        <v>40</v>
      </c>
      <c r="B110" s="129">
        <v>42271</v>
      </c>
      <c r="C110" s="129"/>
      <c r="D110" s="130" t="s">
        <v>574</v>
      </c>
      <c r="E110" s="131" t="s">
        <v>544</v>
      </c>
      <c r="F110" s="132">
        <v>65</v>
      </c>
      <c r="G110" s="131"/>
      <c r="H110" s="131">
        <v>82</v>
      </c>
      <c r="I110" s="133">
        <v>82</v>
      </c>
      <c r="J110" s="134" t="s">
        <v>630</v>
      </c>
      <c r="K110" s="135">
        <f t="shared" si="27"/>
        <v>17</v>
      </c>
      <c r="L110" s="136">
        <f t="shared" si="28"/>
        <v>0.26153846153846155</v>
      </c>
      <c r="M110" s="131" t="s">
        <v>546</v>
      </c>
      <c r="N110" s="137">
        <v>42578</v>
      </c>
      <c r="O110" s="54"/>
      <c r="P110" s="54"/>
      <c r="Q110" s="197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8">
        <v>41</v>
      </c>
      <c r="B111" s="129">
        <v>42291</v>
      </c>
      <c r="C111" s="129"/>
      <c r="D111" s="130" t="s">
        <v>632</v>
      </c>
      <c r="E111" s="131" t="s">
        <v>544</v>
      </c>
      <c r="F111" s="132">
        <v>144</v>
      </c>
      <c r="G111" s="131"/>
      <c r="H111" s="131">
        <v>182.5</v>
      </c>
      <c r="I111" s="133">
        <v>181</v>
      </c>
      <c r="J111" s="134" t="s">
        <v>630</v>
      </c>
      <c r="K111" s="135">
        <f t="shared" si="27"/>
        <v>38.5</v>
      </c>
      <c r="L111" s="136">
        <f t="shared" si="28"/>
        <v>0.2673611111111111</v>
      </c>
      <c r="M111" s="131" t="s">
        <v>546</v>
      </c>
      <c r="N111" s="137">
        <v>42817</v>
      </c>
      <c r="O111" s="54"/>
      <c r="P111" s="54"/>
      <c r="Q111" s="197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8">
        <v>42</v>
      </c>
      <c r="B112" s="129">
        <v>42291</v>
      </c>
      <c r="C112" s="129"/>
      <c r="D112" s="130" t="s">
        <v>633</v>
      </c>
      <c r="E112" s="131" t="s">
        <v>544</v>
      </c>
      <c r="F112" s="132">
        <v>264</v>
      </c>
      <c r="G112" s="131"/>
      <c r="H112" s="131">
        <v>311</v>
      </c>
      <c r="I112" s="133">
        <v>311</v>
      </c>
      <c r="J112" s="134" t="s">
        <v>630</v>
      </c>
      <c r="K112" s="135">
        <f t="shared" si="27"/>
        <v>47</v>
      </c>
      <c r="L112" s="136">
        <f t="shared" si="28"/>
        <v>0.17803030303030304</v>
      </c>
      <c r="M112" s="131" t="s">
        <v>546</v>
      </c>
      <c r="N112" s="137">
        <v>42604</v>
      </c>
      <c r="O112" s="54"/>
      <c r="P112" s="54"/>
      <c r="Q112" s="197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8">
        <v>43</v>
      </c>
      <c r="B113" s="129">
        <v>42318</v>
      </c>
      <c r="C113" s="129"/>
      <c r="D113" s="130" t="s">
        <v>634</v>
      </c>
      <c r="E113" s="131" t="s">
        <v>555</v>
      </c>
      <c r="F113" s="132">
        <v>549.5</v>
      </c>
      <c r="G113" s="131"/>
      <c r="H113" s="131">
        <v>630</v>
      </c>
      <c r="I113" s="133">
        <v>630</v>
      </c>
      <c r="J113" s="134" t="s">
        <v>630</v>
      </c>
      <c r="K113" s="135">
        <f t="shared" si="27"/>
        <v>80.5</v>
      </c>
      <c r="L113" s="136">
        <f t="shared" si="28"/>
        <v>0.1464968152866242</v>
      </c>
      <c r="M113" s="131" t="s">
        <v>546</v>
      </c>
      <c r="N113" s="137">
        <v>42419</v>
      </c>
      <c r="O113" s="54"/>
      <c r="P113" s="54"/>
      <c r="Q113" s="197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8">
        <v>44</v>
      </c>
      <c r="B114" s="129">
        <v>42342</v>
      </c>
      <c r="C114" s="129"/>
      <c r="D114" s="130" t="s">
        <v>635</v>
      </c>
      <c r="E114" s="131" t="s">
        <v>544</v>
      </c>
      <c r="F114" s="132">
        <v>1027.5</v>
      </c>
      <c r="G114" s="131"/>
      <c r="H114" s="131">
        <v>1315</v>
      </c>
      <c r="I114" s="133">
        <v>1250</v>
      </c>
      <c r="J114" s="134" t="s">
        <v>630</v>
      </c>
      <c r="K114" s="135">
        <f t="shared" si="27"/>
        <v>287.5</v>
      </c>
      <c r="L114" s="136">
        <f t="shared" si="28"/>
        <v>0.27980535279805352</v>
      </c>
      <c r="M114" s="131" t="s">
        <v>546</v>
      </c>
      <c r="N114" s="137">
        <v>43244</v>
      </c>
      <c r="O114" s="54"/>
      <c r="P114" s="54"/>
      <c r="Q114" s="197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8">
        <v>45</v>
      </c>
      <c r="B115" s="129">
        <v>42367</v>
      </c>
      <c r="C115" s="129"/>
      <c r="D115" s="130" t="s">
        <v>636</v>
      </c>
      <c r="E115" s="131" t="s">
        <v>544</v>
      </c>
      <c r="F115" s="132">
        <v>465</v>
      </c>
      <c r="G115" s="131"/>
      <c r="H115" s="131">
        <v>540</v>
      </c>
      <c r="I115" s="133">
        <v>540</v>
      </c>
      <c r="J115" s="134" t="s">
        <v>630</v>
      </c>
      <c r="K115" s="135">
        <f t="shared" si="27"/>
        <v>75</v>
      </c>
      <c r="L115" s="136">
        <f t="shared" si="28"/>
        <v>0.16129032258064516</v>
      </c>
      <c r="M115" s="131" t="s">
        <v>546</v>
      </c>
      <c r="N115" s="137">
        <v>42530</v>
      </c>
      <c r="O115" s="54"/>
      <c r="P115" s="54"/>
      <c r="Q115" s="197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8">
        <v>46</v>
      </c>
      <c r="B116" s="129">
        <v>42380</v>
      </c>
      <c r="C116" s="129"/>
      <c r="D116" s="130" t="s">
        <v>386</v>
      </c>
      <c r="E116" s="131" t="s">
        <v>555</v>
      </c>
      <c r="F116" s="132">
        <v>81</v>
      </c>
      <c r="G116" s="131"/>
      <c r="H116" s="131">
        <v>110</v>
      </c>
      <c r="I116" s="133">
        <v>110</v>
      </c>
      <c r="J116" s="134" t="s">
        <v>630</v>
      </c>
      <c r="K116" s="135">
        <f t="shared" si="27"/>
        <v>29</v>
      </c>
      <c r="L116" s="136">
        <f t="shared" si="28"/>
        <v>0.35802469135802467</v>
      </c>
      <c r="M116" s="131" t="s">
        <v>546</v>
      </c>
      <c r="N116" s="137">
        <v>42745</v>
      </c>
      <c r="O116" s="54"/>
      <c r="P116" s="54"/>
      <c r="Q116" s="197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8">
        <v>47</v>
      </c>
      <c r="B117" s="129">
        <v>42382</v>
      </c>
      <c r="C117" s="129"/>
      <c r="D117" s="130" t="s">
        <v>637</v>
      </c>
      <c r="E117" s="131" t="s">
        <v>555</v>
      </c>
      <c r="F117" s="132">
        <v>417.5</v>
      </c>
      <c r="G117" s="131"/>
      <c r="H117" s="131">
        <v>547</v>
      </c>
      <c r="I117" s="133">
        <v>535</v>
      </c>
      <c r="J117" s="134" t="s">
        <v>630</v>
      </c>
      <c r="K117" s="135">
        <f t="shared" si="27"/>
        <v>129.5</v>
      </c>
      <c r="L117" s="136">
        <f t="shared" si="28"/>
        <v>0.31017964071856285</v>
      </c>
      <c r="M117" s="131" t="s">
        <v>546</v>
      </c>
      <c r="N117" s="137">
        <v>42578</v>
      </c>
      <c r="O117" s="54"/>
      <c r="P117" s="54"/>
      <c r="Q117" s="197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8">
        <v>48</v>
      </c>
      <c r="B118" s="129">
        <v>42408</v>
      </c>
      <c r="C118" s="129"/>
      <c r="D118" s="130" t="s">
        <v>638</v>
      </c>
      <c r="E118" s="131" t="s">
        <v>544</v>
      </c>
      <c r="F118" s="132">
        <v>650</v>
      </c>
      <c r="G118" s="131"/>
      <c r="H118" s="131">
        <v>800</v>
      </c>
      <c r="I118" s="133">
        <v>800</v>
      </c>
      <c r="J118" s="134" t="s">
        <v>630</v>
      </c>
      <c r="K118" s="135">
        <f t="shared" si="27"/>
        <v>150</v>
      </c>
      <c r="L118" s="136">
        <f t="shared" si="28"/>
        <v>0.23076923076923078</v>
      </c>
      <c r="M118" s="131" t="s">
        <v>546</v>
      </c>
      <c r="N118" s="137">
        <v>43154</v>
      </c>
      <c r="O118" s="54"/>
      <c r="P118" s="54"/>
      <c r="Q118" s="197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8">
        <v>49</v>
      </c>
      <c r="B119" s="129">
        <v>42433</v>
      </c>
      <c r="C119" s="129"/>
      <c r="D119" s="130" t="s">
        <v>231</v>
      </c>
      <c r="E119" s="131" t="s">
        <v>544</v>
      </c>
      <c r="F119" s="132">
        <v>437.5</v>
      </c>
      <c r="G119" s="131"/>
      <c r="H119" s="131">
        <v>504.5</v>
      </c>
      <c r="I119" s="133">
        <v>522</v>
      </c>
      <c r="J119" s="134" t="s">
        <v>639</v>
      </c>
      <c r="K119" s="135">
        <f t="shared" si="27"/>
        <v>67</v>
      </c>
      <c r="L119" s="136">
        <f t="shared" si="28"/>
        <v>0.15314285714285714</v>
      </c>
      <c r="M119" s="131" t="s">
        <v>546</v>
      </c>
      <c r="N119" s="137">
        <v>42480</v>
      </c>
      <c r="O119" s="54"/>
      <c r="P119" s="54"/>
      <c r="Q119" s="197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8">
        <v>50</v>
      </c>
      <c r="B120" s="129">
        <v>42438</v>
      </c>
      <c r="C120" s="129"/>
      <c r="D120" s="130" t="s">
        <v>640</v>
      </c>
      <c r="E120" s="131" t="s">
        <v>544</v>
      </c>
      <c r="F120" s="132">
        <v>189.5</v>
      </c>
      <c r="G120" s="131"/>
      <c r="H120" s="131">
        <v>218</v>
      </c>
      <c r="I120" s="133">
        <v>218</v>
      </c>
      <c r="J120" s="134" t="s">
        <v>630</v>
      </c>
      <c r="K120" s="135">
        <f t="shared" si="27"/>
        <v>28.5</v>
      </c>
      <c r="L120" s="136">
        <f t="shared" si="28"/>
        <v>0.15039577836411611</v>
      </c>
      <c r="M120" s="131" t="s">
        <v>546</v>
      </c>
      <c r="N120" s="137">
        <v>43034</v>
      </c>
      <c r="O120" s="54"/>
      <c r="P120" s="54"/>
      <c r="Q120" s="197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8">
        <v>51</v>
      </c>
      <c r="B121" s="139">
        <v>42471</v>
      </c>
      <c r="C121" s="139"/>
      <c r="D121" s="147" t="s">
        <v>641</v>
      </c>
      <c r="E121" s="142" t="s">
        <v>544</v>
      </c>
      <c r="F121" s="142">
        <v>36.5</v>
      </c>
      <c r="G121" s="143"/>
      <c r="H121" s="143">
        <v>15.85</v>
      </c>
      <c r="I121" s="143">
        <v>60</v>
      </c>
      <c r="J121" s="144" t="s">
        <v>642</v>
      </c>
      <c r="K121" s="145">
        <f t="shared" si="27"/>
        <v>-20.65</v>
      </c>
      <c r="L121" s="146">
        <f t="shared" si="28"/>
        <v>-0.5657534246575342</v>
      </c>
      <c r="M121" s="142" t="s">
        <v>556</v>
      </c>
      <c r="N121" s="150">
        <v>43627</v>
      </c>
      <c r="O121" s="54"/>
      <c r="P121" s="54"/>
      <c r="Q121" s="197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8">
        <v>52</v>
      </c>
      <c r="B122" s="129">
        <v>42472</v>
      </c>
      <c r="C122" s="129"/>
      <c r="D122" s="130" t="s">
        <v>643</v>
      </c>
      <c r="E122" s="131" t="s">
        <v>544</v>
      </c>
      <c r="F122" s="132">
        <v>93</v>
      </c>
      <c r="G122" s="131"/>
      <c r="H122" s="131">
        <v>149</v>
      </c>
      <c r="I122" s="133">
        <v>140</v>
      </c>
      <c r="J122" s="134" t="s">
        <v>644</v>
      </c>
      <c r="K122" s="135">
        <f t="shared" si="27"/>
        <v>56</v>
      </c>
      <c r="L122" s="136">
        <f t="shared" si="28"/>
        <v>0.60215053763440862</v>
      </c>
      <c r="M122" s="131" t="s">
        <v>546</v>
      </c>
      <c r="N122" s="137">
        <v>42740</v>
      </c>
      <c r="O122" s="54"/>
      <c r="P122" s="54"/>
      <c r="Q122" s="197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8">
        <v>53</v>
      </c>
      <c r="B123" s="129">
        <v>42472</v>
      </c>
      <c r="C123" s="129"/>
      <c r="D123" s="130" t="s">
        <v>645</v>
      </c>
      <c r="E123" s="131" t="s">
        <v>544</v>
      </c>
      <c r="F123" s="132">
        <v>130</v>
      </c>
      <c r="G123" s="131"/>
      <c r="H123" s="131">
        <v>150</v>
      </c>
      <c r="I123" s="133" t="s">
        <v>646</v>
      </c>
      <c r="J123" s="134" t="s">
        <v>630</v>
      </c>
      <c r="K123" s="135">
        <f t="shared" si="27"/>
        <v>20</v>
      </c>
      <c r="L123" s="136">
        <f t="shared" si="28"/>
        <v>0.15384615384615385</v>
      </c>
      <c r="M123" s="131" t="s">
        <v>546</v>
      </c>
      <c r="N123" s="137">
        <v>42564</v>
      </c>
      <c r="O123" s="54"/>
      <c r="P123" s="54"/>
      <c r="Q123" s="197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8">
        <v>54</v>
      </c>
      <c r="B124" s="129">
        <v>42473</v>
      </c>
      <c r="C124" s="129"/>
      <c r="D124" s="130" t="s">
        <v>647</v>
      </c>
      <c r="E124" s="131" t="s">
        <v>544</v>
      </c>
      <c r="F124" s="132">
        <v>196</v>
      </c>
      <c r="G124" s="131"/>
      <c r="H124" s="131">
        <v>299</v>
      </c>
      <c r="I124" s="133">
        <v>299</v>
      </c>
      <c r="J124" s="134" t="s">
        <v>630</v>
      </c>
      <c r="K124" s="135">
        <v>103</v>
      </c>
      <c r="L124" s="136">
        <v>0.52551020408163296</v>
      </c>
      <c r="M124" s="131" t="s">
        <v>546</v>
      </c>
      <c r="N124" s="137">
        <v>42620</v>
      </c>
      <c r="O124" s="54"/>
      <c r="P124" s="54"/>
      <c r="Q124" s="197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8">
        <v>55</v>
      </c>
      <c r="B125" s="129">
        <v>42473</v>
      </c>
      <c r="C125" s="129"/>
      <c r="D125" s="130" t="s">
        <v>648</v>
      </c>
      <c r="E125" s="131" t="s">
        <v>544</v>
      </c>
      <c r="F125" s="132">
        <v>88</v>
      </c>
      <c r="G125" s="131"/>
      <c r="H125" s="131">
        <v>103</v>
      </c>
      <c r="I125" s="133">
        <v>103</v>
      </c>
      <c r="J125" s="134" t="s">
        <v>630</v>
      </c>
      <c r="K125" s="135">
        <v>15</v>
      </c>
      <c r="L125" s="136">
        <v>0.170454545454545</v>
      </c>
      <c r="M125" s="131" t="s">
        <v>546</v>
      </c>
      <c r="N125" s="137">
        <v>42530</v>
      </c>
      <c r="O125" s="54"/>
      <c r="P125" s="54"/>
      <c r="Q125" s="197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8">
        <v>56</v>
      </c>
      <c r="B126" s="129">
        <v>42492</v>
      </c>
      <c r="C126" s="129"/>
      <c r="D126" s="130" t="s">
        <v>649</v>
      </c>
      <c r="E126" s="131" t="s">
        <v>544</v>
      </c>
      <c r="F126" s="132">
        <v>127.5</v>
      </c>
      <c r="G126" s="131"/>
      <c r="H126" s="131">
        <v>148</v>
      </c>
      <c r="I126" s="133" t="s">
        <v>650</v>
      </c>
      <c r="J126" s="134" t="s">
        <v>630</v>
      </c>
      <c r="K126" s="135">
        <f>H126-F126</f>
        <v>20.5</v>
      </c>
      <c r="L126" s="136">
        <f>K126/F126</f>
        <v>0.16078431372549021</v>
      </c>
      <c r="M126" s="131" t="s">
        <v>546</v>
      </c>
      <c r="N126" s="137">
        <v>42564</v>
      </c>
      <c r="O126" s="54"/>
      <c r="P126" s="54"/>
      <c r="Q126" s="197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8">
        <v>57</v>
      </c>
      <c r="B127" s="129">
        <v>42493</v>
      </c>
      <c r="C127" s="129"/>
      <c r="D127" s="130" t="s">
        <v>651</v>
      </c>
      <c r="E127" s="131" t="s">
        <v>544</v>
      </c>
      <c r="F127" s="132">
        <v>675</v>
      </c>
      <c r="G127" s="131"/>
      <c r="H127" s="131">
        <v>815</v>
      </c>
      <c r="I127" s="133" t="s">
        <v>652</v>
      </c>
      <c r="J127" s="134" t="s">
        <v>630</v>
      </c>
      <c r="K127" s="135">
        <f>H127-F127</f>
        <v>140</v>
      </c>
      <c r="L127" s="136">
        <f>K127/F127</f>
        <v>0.2074074074074074</v>
      </c>
      <c r="M127" s="131" t="s">
        <v>546</v>
      </c>
      <c r="N127" s="137">
        <v>43154</v>
      </c>
      <c r="O127" s="54"/>
      <c r="P127" s="54"/>
      <c r="Q127" s="197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8">
        <v>58</v>
      </c>
      <c r="B128" s="139">
        <v>42522</v>
      </c>
      <c r="C128" s="139"/>
      <c r="D128" s="140" t="s">
        <v>653</v>
      </c>
      <c r="E128" s="141" t="s">
        <v>544</v>
      </c>
      <c r="F128" s="142">
        <v>500</v>
      </c>
      <c r="G128" s="142"/>
      <c r="H128" s="143">
        <v>232.5</v>
      </c>
      <c r="I128" s="143" t="s">
        <v>654</v>
      </c>
      <c r="J128" s="144" t="s">
        <v>655</v>
      </c>
      <c r="K128" s="145">
        <f>H128-F128</f>
        <v>-267.5</v>
      </c>
      <c r="L128" s="146">
        <f>K128/F128</f>
        <v>-0.53500000000000003</v>
      </c>
      <c r="M128" s="142" t="s">
        <v>556</v>
      </c>
      <c r="N128" s="139">
        <v>43735</v>
      </c>
      <c r="O128" s="54"/>
      <c r="P128" s="54"/>
      <c r="Q128" s="197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8">
        <v>59</v>
      </c>
      <c r="B129" s="129">
        <v>42527</v>
      </c>
      <c r="C129" s="129"/>
      <c r="D129" s="130" t="s">
        <v>502</v>
      </c>
      <c r="E129" s="131" t="s">
        <v>544</v>
      </c>
      <c r="F129" s="132">
        <v>110</v>
      </c>
      <c r="G129" s="131"/>
      <c r="H129" s="131">
        <v>126.5</v>
      </c>
      <c r="I129" s="133">
        <v>125</v>
      </c>
      <c r="J129" s="134" t="s">
        <v>582</v>
      </c>
      <c r="K129" s="135">
        <f>H129-F129</f>
        <v>16.5</v>
      </c>
      <c r="L129" s="136">
        <f>K129/F129</f>
        <v>0.15</v>
      </c>
      <c r="M129" s="131" t="s">
        <v>546</v>
      </c>
      <c r="N129" s="137">
        <v>42552</v>
      </c>
      <c r="O129" s="54"/>
      <c r="P129" s="54"/>
      <c r="Q129" s="197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8">
        <v>60</v>
      </c>
      <c r="B130" s="129">
        <v>42538</v>
      </c>
      <c r="C130" s="129"/>
      <c r="D130" s="130" t="s">
        <v>656</v>
      </c>
      <c r="E130" s="131" t="s">
        <v>544</v>
      </c>
      <c r="F130" s="132">
        <v>44</v>
      </c>
      <c r="G130" s="131"/>
      <c r="H130" s="131">
        <v>69.5</v>
      </c>
      <c r="I130" s="133">
        <v>69.5</v>
      </c>
      <c r="J130" s="134" t="s">
        <v>657</v>
      </c>
      <c r="K130" s="135">
        <f>H130-F130</f>
        <v>25.5</v>
      </c>
      <c r="L130" s="136">
        <f>K130/F130</f>
        <v>0.57954545454545459</v>
      </c>
      <c r="M130" s="131" t="s">
        <v>546</v>
      </c>
      <c r="N130" s="137">
        <v>42977</v>
      </c>
      <c r="O130" s="54"/>
      <c r="P130" s="54"/>
      <c r="Q130" s="197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8">
        <v>61</v>
      </c>
      <c r="B131" s="129">
        <v>42549</v>
      </c>
      <c r="C131" s="129"/>
      <c r="D131" s="130" t="s">
        <v>658</v>
      </c>
      <c r="E131" s="131" t="s">
        <v>544</v>
      </c>
      <c r="F131" s="132">
        <v>262.5</v>
      </c>
      <c r="G131" s="131"/>
      <c r="H131" s="131">
        <v>340</v>
      </c>
      <c r="I131" s="133">
        <v>333</v>
      </c>
      <c r="J131" s="134" t="s">
        <v>659</v>
      </c>
      <c r="K131" s="135">
        <v>77.5</v>
      </c>
      <c r="L131" s="136">
        <v>0.29523809523809502</v>
      </c>
      <c r="M131" s="131" t="s">
        <v>546</v>
      </c>
      <c r="N131" s="137">
        <v>43017</v>
      </c>
      <c r="O131" s="54"/>
      <c r="P131" s="54"/>
      <c r="Q131" s="197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8">
        <v>62</v>
      </c>
      <c r="B132" s="129">
        <v>42549</v>
      </c>
      <c r="C132" s="129"/>
      <c r="D132" s="130" t="s">
        <v>660</v>
      </c>
      <c r="E132" s="131" t="s">
        <v>544</v>
      </c>
      <c r="F132" s="132">
        <v>840</v>
      </c>
      <c r="G132" s="131"/>
      <c r="H132" s="131">
        <v>1230</v>
      </c>
      <c r="I132" s="133">
        <v>1230</v>
      </c>
      <c r="J132" s="134" t="s">
        <v>630</v>
      </c>
      <c r="K132" s="135">
        <v>390</v>
      </c>
      <c r="L132" s="136">
        <v>0.46428571428571402</v>
      </c>
      <c r="M132" s="131" t="s">
        <v>546</v>
      </c>
      <c r="N132" s="137">
        <v>42649</v>
      </c>
      <c r="O132" s="54"/>
      <c r="P132" s="54"/>
      <c r="Q132" s="197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51">
        <v>63</v>
      </c>
      <c r="B133" s="152">
        <v>42556</v>
      </c>
      <c r="C133" s="152"/>
      <c r="D133" s="153" t="s">
        <v>661</v>
      </c>
      <c r="E133" s="154" t="s">
        <v>544</v>
      </c>
      <c r="F133" s="154">
        <v>395</v>
      </c>
      <c r="G133" s="155"/>
      <c r="H133" s="155">
        <f>(468.5+342.5)/2</f>
        <v>405.5</v>
      </c>
      <c r="I133" s="155">
        <v>510</v>
      </c>
      <c r="J133" s="156" t="s">
        <v>662</v>
      </c>
      <c r="K133" s="157">
        <f t="shared" ref="K133:K139" si="29">H133-F133</f>
        <v>10.5</v>
      </c>
      <c r="L133" s="158">
        <f t="shared" ref="L133:L139" si="30">K133/F133</f>
        <v>2.6582278481012658E-2</v>
      </c>
      <c r="M133" s="154" t="s">
        <v>563</v>
      </c>
      <c r="N133" s="152">
        <v>43606</v>
      </c>
      <c r="O133" s="54"/>
      <c r="P133" s="54"/>
      <c r="Q133" s="197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8">
        <v>64</v>
      </c>
      <c r="B134" s="139">
        <v>42584</v>
      </c>
      <c r="C134" s="139"/>
      <c r="D134" s="140" t="s">
        <v>663</v>
      </c>
      <c r="E134" s="141" t="s">
        <v>555</v>
      </c>
      <c r="F134" s="142">
        <f>169.5-12.8</f>
        <v>156.69999999999999</v>
      </c>
      <c r="G134" s="142"/>
      <c r="H134" s="143">
        <v>77</v>
      </c>
      <c r="I134" s="143" t="s">
        <v>664</v>
      </c>
      <c r="J134" s="144" t="s">
        <v>665</v>
      </c>
      <c r="K134" s="145">
        <f t="shared" si="29"/>
        <v>-79.699999999999989</v>
      </c>
      <c r="L134" s="146">
        <f t="shared" si="30"/>
        <v>-0.50861518825781749</v>
      </c>
      <c r="M134" s="142" t="s">
        <v>556</v>
      </c>
      <c r="N134" s="139">
        <v>43522</v>
      </c>
      <c r="O134" s="54"/>
      <c r="P134" s="54"/>
      <c r="Q134" s="197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8">
        <v>65</v>
      </c>
      <c r="B135" s="139">
        <v>42586</v>
      </c>
      <c r="C135" s="139"/>
      <c r="D135" s="140" t="s">
        <v>666</v>
      </c>
      <c r="E135" s="141" t="s">
        <v>544</v>
      </c>
      <c r="F135" s="142">
        <v>400</v>
      </c>
      <c r="G135" s="142"/>
      <c r="H135" s="143">
        <v>305</v>
      </c>
      <c r="I135" s="143">
        <v>475</v>
      </c>
      <c r="J135" s="144" t="s">
        <v>667</v>
      </c>
      <c r="K135" s="145">
        <f t="shared" si="29"/>
        <v>-95</v>
      </c>
      <c r="L135" s="146">
        <f t="shared" si="30"/>
        <v>-0.23749999999999999</v>
      </c>
      <c r="M135" s="142" t="s">
        <v>556</v>
      </c>
      <c r="N135" s="139">
        <v>43606</v>
      </c>
      <c r="O135" s="54"/>
      <c r="P135" s="54"/>
      <c r="Q135" s="197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8">
        <v>66</v>
      </c>
      <c r="B136" s="129">
        <v>42593</v>
      </c>
      <c r="C136" s="129"/>
      <c r="D136" s="130" t="s">
        <v>668</v>
      </c>
      <c r="E136" s="131" t="s">
        <v>544</v>
      </c>
      <c r="F136" s="132">
        <v>86.5</v>
      </c>
      <c r="G136" s="131"/>
      <c r="H136" s="131">
        <v>130</v>
      </c>
      <c r="I136" s="133">
        <v>130</v>
      </c>
      <c r="J136" s="134" t="s">
        <v>669</v>
      </c>
      <c r="K136" s="135">
        <f t="shared" si="29"/>
        <v>43.5</v>
      </c>
      <c r="L136" s="136">
        <f t="shared" si="30"/>
        <v>0.50289017341040465</v>
      </c>
      <c r="M136" s="131" t="s">
        <v>546</v>
      </c>
      <c r="N136" s="137">
        <v>43091</v>
      </c>
      <c r="O136" s="54"/>
      <c r="P136" s="54"/>
      <c r="Q136" s="197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8">
        <v>67</v>
      </c>
      <c r="B137" s="139">
        <v>42600</v>
      </c>
      <c r="C137" s="139"/>
      <c r="D137" s="140" t="s">
        <v>119</v>
      </c>
      <c r="E137" s="141" t="s">
        <v>544</v>
      </c>
      <c r="F137" s="142">
        <v>133.5</v>
      </c>
      <c r="G137" s="142"/>
      <c r="H137" s="143">
        <v>126.5</v>
      </c>
      <c r="I137" s="143">
        <v>178</v>
      </c>
      <c r="J137" s="144" t="s">
        <v>670</v>
      </c>
      <c r="K137" s="145">
        <f t="shared" si="29"/>
        <v>-7</v>
      </c>
      <c r="L137" s="146">
        <f t="shared" si="30"/>
        <v>-5.2434456928838954E-2</v>
      </c>
      <c r="M137" s="142" t="s">
        <v>556</v>
      </c>
      <c r="N137" s="139">
        <v>42615</v>
      </c>
      <c r="O137" s="54"/>
      <c r="P137" s="54"/>
      <c r="Q137" s="197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8">
        <v>68</v>
      </c>
      <c r="B138" s="129">
        <v>42613</v>
      </c>
      <c r="C138" s="129"/>
      <c r="D138" s="130" t="s">
        <v>671</v>
      </c>
      <c r="E138" s="131" t="s">
        <v>544</v>
      </c>
      <c r="F138" s="132">
        <v>560</v>
      </c>
      <c r="G138" s="131"/>
      <c r="H138" s="131">
        <v>725</v>
      </c>
      <c r="I138" s="133">
        <v>725</v>
      </c>
      <c r="J138" s="134" t="s">
        <v>576</v>
      </c>
      <c r="K138" s="135">
        <f t="shared" si="29"/>
        <v>165</v>
      </c>
      <c r="L138" s="136">
        <f t="shared" si="30"/>
        <v>0.29464285714285715</v>
      </c>
      <c r="M138" s="131" t="s">
        <v>546</v>
      </c>
      <c r="N138" s="137">
        <v>42456</v>
      </c>
      <c r="O138" s="54"/>
      <c r="P138" s="54"/>
      <c r="Q138" s="197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8">
        <v>69</v>
      </c>
      <c r="B139" s="129">
        <v>42614</v>
      </c>
      <c r="C139" s="129"/>
      <c r="D139" s="130" t="s">
        <v>672</v>
      </c>
      <c r="E139" s="131" t="s">
        <v>544</v>
      </c>
      <c r="F139" s="132">
        <v>160.5</v>
      </c>
      <c r="G139" s="131"/>
      <c r="H139" s="131">
        <v>210</v>
      </c>
      <c r="I139" s="133">
        <v>210</v>
      </c>
      <c r="J139" s="134" t="s">
        <v>576</v>
      </c>
      <c r="K139" s="135">
        <f t="shared" si="29"/>
        <v>49.5</v>
      </c>
      <c r="L139" s="136">
        <f t="shared" si="30"/>
        <v>0.30841121495327101</v>
      </c>
      <c r="M139" s="131" t="s">
        <v>546</v>
      </c>
      <c r="N139" s="137">
        <v>42871</v>
      </c>
      <c r="O139" s="54"/>
      <c r="P139" s="54"/>
      <c r="Q139" s="197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8">
        <v>70</v>
      </c>
      <c r="B140" s="129">
        <v>42646</v>
      </c>
      <c r="C140" s="129"/>
      <c r="D140" s="130" t="s">
        <v>395</v>
      </c>
      <c r="E140" s="131" t="s">
        <v>544</v>
      </c>
      <c r="F140" s="132">
        <v>430</v>
      </c>
      <c r="G140" s="131"/>
      <c r="H140" s="131">
        <v>596</v>
      </c>
      <c r="I140" s="133">
        <v>575</v>
      </c>
      <c r="J140" s="134" t="s">
        <v>673</v>
      </c>
      <c r="K140" s="135">
        <v>166</v>
      </c>
      <c r="L140" s="136">
        <v>0.38604651162790699</v>
      </c>
      <c r="M140" s="131" t="s">
        <v>546</v>
      </c>
      <c r="N140" s="137">
        <v>42769</v>
      </c>
      <c r="O140" s="54"/>
      <c r="P140" s="54"/>
      <c r="Q140" s="197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8">
        <v>71</v>
      </c>
      <c r="B141" s="129">
        <v>42657</v>
      </c>
      <c r="C141" s="129"/>
      <c r="D141" s="130" t="s">
        <v>674</v>
      </c>
      <c r="E141" s="131" t="s">
        <v>544</v>
      </c>
      <c r="F141" s="132">
        <v>280</v>
      </c>
      <c r="G141" s="131"/>
      <c r="H141" s="131">
        <v>345</v>
      </c>
      <c r="I141" s="133">
        <v>345</v>
      </c>
      <c r="J141" s="134" t="s">
        <v>576</v>
      </c>
      <c r="K141" s="135">
        <f t="shared" ref="K141:K146" si="31">H141-F141</f>
        <v>65</v>
      </c>
      <c r="L141" s="136">
        <f>K141/F141</f>
        <v>0.23214285714285715</v>
      </c>
      <c r="M141" s="131" t="s">
        <v>546</v>
      </c>
      <c r="N141" s="137">
        <v>42814</v>
      </c>
      <c r="O141" s="54"/>
      <c r="P141" s="54"/>
      <c r="Q141" s="197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8">
        <v>72</v>
      </c>
      <c r="B142" s="129">
        <v>42657</v>
      </c>
      <c r="C142" s="129"/>
      <c r="D142" s="130" t="s">
        <v>675</v>
      </c>
      <c r="E142" s="131" t="s">
        <v>544</v>
      </c>
      <c r="F142" s="132">
        <v>245</v>
      </c>
      <c r="G142" s="131"/>
      <c r="H142" s="131">
        <v>325.5</v>
      </c>
      <c r="I142" s="133">
        <v>330</v>
      </c>
      <c r="J142" s="134" t="s">
        <v>676</v>
      </c>
      <c r="K142" s="135">
        <f t="shared" si="31"/>
        <v>80.5</v>
      </c>
      <c r="L142" s="136">
        <f>K142/F142</f>
        <v>0.32857142857142857</v>
      </c>
      <c r="M142" s="131" t="s">
        <v>546</v>
      </c>
      <c r="N142" s="137">
        <v>42769</v>
      </c>
      <c r="O142" s="54"/>
      <c r="P142" s="54"/>
      <c r="Q142" s="197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8">
        <v>73</v>
      </c>
      <c r="B143" s="129">
        <v>42660</v>
      </c>
      <c r="C143" s="129"/>
      <c r="D143" s="130" t="s">
        <v>677</v>
      </c>
      <c r="E143" s="131" t="s">
        <v>544</v>
      </c>
      <c r="F143" s="132">
        <v>125</v>
      </c>
      <c r="G143" s="131"/>
      <c r="H143" s="131">
        <v>160</v>
      </c>
      <c r="I143" s="133">
        <v>160</v>
      </c>
      <c r="J143" s="134" t="s">
        <v>630</v>
      </c>
      <c r="K143" s="135">
        <f t="shared" si="31"/>
        <v>35</v>
      </c>
      <c r="L143" s="136">
        <v>0.28000000000000003</v>
      </c>
      <c r="M143" s="131" t="s">
        <v>546</v>
      </c>
      <c r="N143" s="137">
        <v>42803</v>
      </c>
      <c r="O143" s="54"/>
      <c r="P143" s="54"/>
      <c r="Q143" s="197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8">
        <v>74</v>
      </c>
      <c r="B144" s="129">
        <v>42660</v>
      </c>
      <c r="C144" s="129"/>
      <c r="D144" s="130" t="s">
        <v>678</v>
      </c>
      <c r="E144" s="131" t="s">
        <v>544</v>
      </c>
      <c r="F144" s="132">
        <v>114</v>
      </c>
      <c r="G144" s="131"/>
      <c r="H144" s="131">
        <v>145</v>
      </c>
      <c r="I144" s="133">
        <v>145</v>
      </c>
      <c r="J144" s="134" t="s">
        <v>630</v>
      </c>
      <c r="K144" s="135">
        <f t="shared" si="31"/>
        <v>31</v>
      </c>
      <c r="L144" s="136">
        <f>K144/F144</f>
        <v>0.27192982456140352</v>
      </c>
      <c r="M144" s="131" t="s">
        <v>546</v>
      </c>
      <c r="N144" s="137">
        <v>42859</v>
      </c>
      <c r="O144" s="54"/>
      <c r="P144" s="54"/>
      <c r="Q144" s="197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8">
        <v>75</v>
      </c>
      <c r="B145" s="129">
        <v>42660</v>
      </c>
      <c r="C145" s="129"/>
      <c r="D145" s="130" t="s">
        <v>679</v>
      </c>
      <c r="E145" s="131" t="s">
        <v>544</v>
      </c>
      <c r="F145" s="132">
        <v>212</v>
      </c>
      <c r="G145" s="131"/>
      <c r="H145" s="131">
        <v>280</v>
      </c>
      <c r="I145" s="133">
        <v>276</v>
      </c>
      <c r="J145" s="134" t="s">
        <v>680</v>
      </c>
      <c r="K145" s="135">
        <f t="shared" si="31"/>
        <v>68</v>
      </c>
      <c r="L145" s="136">
        <f>K145/F145</f>
        <v>0.32075471698113206</v>
      </c>
      <c r="M145" s="131" t="s">
        <v>546</v>
      </c>
      <c r="N145" s="137">
        <v>42858</v>
      </c>
      <c r="O145" s="54"/>
      <c r="P145" s="54"/>
      <c r="Q145" s="197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8">
        <v>76</v>
      </c>
      <c r="B146" s="129">
        <v>42678</v>
      </c>
      <c r="C146" s="129"/>
      <c r="D146" s="130" t="s">
        <v>438</v>
      </c>
      <c r="E146" s="131" t="s">
        <v>544</v>
      </c>
      <c r="F146" s="132">
        <v>155</v>
      </c>
      <c r="G146" s="131"/>
      <c r="H146" s="131">
        <v>210</v>
      </c>
      <c r="I146" s="133">
        <v>210</v>
      </c>
      <c r="J146" s="134" t="s">
        <v>681</v>
      </c>
      <c r="K146" s="135">
        <f t="shared" si="31"/>
        <v>55</v>
      </c>
      <c r="L146" s="136">
        <f>K146/F146</f>
        <v>0.35483870967741937</v>
      </c>
      <c r="M146" s="131" t="s">
        <v>546</v>
      </c>
      <c r="N146" s="137">
        <v>42944</v>
      </c>
      <c r="O146" s="54"/>
      <c r="P146" s="54"/>
      <c r="Q146" s="197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8">
        <v>77</v>
      </c>
      <c r="B147" s="139">
        <v>42710</v>
      </c>
      <c r="C147" s="139"/>
      <c r="D147" s="140" t="s">
        <v>682</v>
      </c>
      <c r="E147" s="141" t="s">
        <v>544</v>
      </c>
      <c r="F147" s="142">
        <v>150.5</v>
      </c>
      <c r="G147" s="142"/>
      <c r="H147" s="143">
        <v>72.5</v>
      </c>
      <c r="I147" s="143">
        <v>174</v>
      </c>
      <c r="J147" s="144" t="s">
        <v>683</v>
      </c>
      <c r="K147" s="145">
        <v>-78</v>
      </c>
      <c r="L147" s="146">
        <v>-0.51827242524916906</v>
      </c>
      <c r="M147" s="142" t="s">
        <v>556</v>
      </c>
      <c r="N147" s="139">
        <v>43333</v>
      </c>
      <c r="O147" s="54"/>
      <c r="P147" s="54"/>
      <c r="Q147" s="197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8">
        <v>78</v>
      </c>
      <c r="B148" s="129">
        <v>42712</v>
      </c>
      <c r="C148" s="129"/>
      <c r="D148" s="130" t="s">
        <v>684</v>
      </c>
      <c r="E148" s="131" t="s">
        <v>544</v>
      </c>
      <c r="F148" s="132">
        <v>380</v>
      </c>
      <c r="G148" s="131"/>
      <c r="H148" s="131">
        <v>478</v>
      </c>
      <c r="I148" s="133">
        <v>468</v>
      </c>
      <c r="J148" s="134" t="s">
        <v>630</v>
      </c>
      <c r="K148" s="135">
        <f>H148-F148</f>
        <v>98</v>
      </c>
      <c r="L148" s="136">
        <f>K148/F148</f>
        <v>0.25789473684210529</v>
      </c>
      <c r="M148" s="131" t="s">
        <v>546</v>
      </c>
      <c r="N148" s="137">
        <v>43025</v>
      </c>
      <c r="O148" s="54"/>
      <c r="P148" s="54"/>
      <c r="Q148" s="197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8">
        <v>79</v>
      </c>
      <c r="B149" s="129">
        <v>42734</v>
      </c>
      <c r="C149" s="129"/>
      <c r="D149" s="130" t="s">
        <v>118</v>
      </c>
      <c r="E149" s="131" t="s">
        <v>544</v>
      </c>
      <c r="F149" s="132">
        <v>305</v>
      </c>
      <c r="G149" s="131"/>
      <c r="H149" s="131">
        <v>375</v>
      </c>
      <c r="I149" s="133">
        <v>375</v>
      </c>
      <c r="J149" s="134" t="s">
        <v>630</v>
      </c>
      <c r="K149" s="135">
        <f>H149-F149</f>
        <v>70</v>
      </c>
      <c r="L149" s="136">
        <f>K149/F149</f>
        <v>0.22950819672131148</v>
      </c>
      <c r="M149" s="131" t="s">
        <v>546</v>
      </c>
      <c r="N149" s="137">
        <v>42768</v>
      </c>
      <c r="O149" s="54"/>
      <c r="P149" s="54"/>
      <c r="Q149" s="197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8">
        <v>80</v>
      </c>
      <c r="B150" s="129">
        <v>42739</v>
      </c>
      <c r="C150" s="129"/>
      <c r="D150" s="130" t="s">
        <v>102</v>
      </c>
      <c r="E150" s="131" t="s">
        <v>544</v>
      </c>
      <c r="F150" s="132">
        <v>99.5</v>
      </c>
      <c r="G150" s="131"/>
      <c r="H150" s="131">
        <v>158</v>
      </c>
      <c r="I150" s="133">
        <v>158</v>
      </c>
      <c r="J150" s="134" t="s">
        <v>630</v>
      </c>
      <c r="K150" s="135">
        <f>H150-F150</f>
        <v>58.5</v>
      </c>
      <c r="L150" s="136">
        <f>K150/F150</f>
        <v>0.5879396984924623</v>
      </c>
      <c r="M150" s="131" t="s">
        <v>546</v>
      </c>
      <c r="N150" s="137">
        <v>42898</v>
      </c>
      <c r="O150" s="54"/>
      <c r="P150" s="54"/>
      <c r="Q150" s="197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8">
        <v>81</v>
      </c>
      <c r="B151" s="129">
        <v>42739</v>
      </c>
      <c r="C151" s="129"/>
      <c r="D151" s="130" t="s">
        <v>102</v>
      </c>
      <c r="E151" s="131" t="s">
        <v>544</v>
      </c>
      <c r="F151" s="132">
        <v>99.5</v>
      </c>
      <c r="G151" s="131"/>
      <c r="H151" s="131">
        <v>158</v>
      </c>
      <c r="I151" s="133">
        <v>158</v>
      </c>
      <c r="J151" s="134" t="s">
        <v>630</v>
      </c>
      <c r="K151" s="135">
        <v>58.5</v>
      </c>
      <c r="L151" s="136">
        <v>0.58793969849246197</v>
      </c>
      <c r="M151" s="131" t="s">
        <v>546</v>
      </c>
      <c r="N151" s="137">
        <v>42898</v>
      </c>
      <c r="O151" s="54"/>
      <c r="P151" s="54"/>
      <c r="Q151" s="197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8">
        <v>82</v>
      </c>
      <c r="B152" s="129">
        <v>42786</v>
      </c>
      <c r="C152" s="129"/>
      <c r="D152" s="130" t="s">
        <v>204</v>
      </c>
      <c r="E152" s="131" t="s">
        <v>544</v>
      </c>
      <c r="F152" s="132">
        <v>140.5</v>
      </c>
      <c r="G152" s="131"/>
      <c r="H152" s="131">
        <v>220</v>
      </c>
      <c r="I152" s="133">
        <v>220</v>
      </c>
      <c r="J152" s="134" t="s">
        <v>630</v>
      </c>
      <c r="K152" s="135">
        <f>H152-F152</f>
        <v>79.5</v>
      </c>
      <c r="L152" s="136">
        <f>K152/F152</f>
        <v>0.5658362989323843</v>
      </c>
      <c r="M152" s="131" t="s">
        <v>546</v>
      </c>
      <c r="N152" s="137">
        <v>42864</v>
      </c>
      <c r="O152" s="54"/>
      <c r="P152" s="54"/>
      <c r="Q152" s="197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8">
        <v>83</v>
      </c>
      <c r="B153" s="129">
        <v>42786</v>
      </c>
      <c r="C153" s="129"/>
      <c r="D153" s="130" t="s">
        <v>685</v>
      </c>
      <c r="E153" s="131" t="s">
        <v>544</v>
      </c>
      <c r="F153" s="132">
        <v>202.5</v>
      </c>
      <c r="G153" s="131"/>
      <c r="H153" s="131">
        <v>234</v>
      </c>
      <c r="I153" s="133">
        <v>234</v>
      </c>
      <c r="J153" s="134" t="s">
        <v>630</v>
      </c>
      <c r="K153" s="135">
        <v>31.5</v>
      </c>
      <c r="L153" s="136">
        <v>0.155555555555556</v>
      </c>
      <c r="M153" s="131" t="s">
        <v>546</v>
      </c>
      <c r="N153" s="137">
        <v>42836</v>
      </c>
      <c r="O153" s="54"/>
      <c r="P153" s="54"/>
      <c r="Q153" s="197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8">
        <v>84</v>
      </c>
      <c r="B154" s="129">
        <v>42818</v>
      </c>
      <c r="C154" s="129"/>
      <c r="D154" s="130" t="s">
        <v>686</v>
      </c>
      <c r="E154" s="131" t="s">
        <v>544</v>
      </c>
      <c r="F154" s="132">
        <v>300.5</v>
      </c>
      <c r="G154" s="131"/>
      <c r="H154" s="131">
        <v>417.5</v>
      </c>
      <c r="I154" s="133">
        <v>420</v>
      </c>
      <c r="J154" s="134" t="s">
        <v>687</v>
      </c>
      <c r="K154" s="135">
        <f>H154-F154</f>
        <v>117</v>
      </c>
      <c r="L154" s="136">
        <f>K154/F154</f>
        <v>0.38935108153078202</v>
      </c>
      <c r="M154" s="131" t="s">
        <v>546</v>
      </c>
      <c r="N154" s="137">
        <v>43070</v>
      </c>
      <c r="O154" s="54"/>
      <c r="P154" s="54"/>
      <c r="Q154" s="197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8">
        <v>85</v>
      </c>
      <c r="B155" s="129">
        <v>42818</v>
      </c>
      <c r="C155" s="129"/>
      <c r="D155" s="130" t="s">
        <v>660</v>
      </c>
      <c r="E155" s="131" t="s">
        <v>544</v>
      </c>
      <c r="F155" s="132">
        <v>850</v>
      </c>
      <c r="G155" s="131"/>
      <c r="H155" s="131">
        <v>1042.5</v>
      </c>
      <c r="I155" s="133">
        <v>1023</v>
      </c>
      <c r="J155" s="134" t="s">
        <v>688</v>
      </c>
      <c r="K155" s="135">
        <v>192.5</v>
      </c>
      <c r="L155" s="136">
        <v>0.22647058823529401</v>
      </c>
      <c r="M155" s="131" t="s">
        <v>546</v>
      </c>
      <c r="N155" s="137">
        <v>42830</v>
      </c>
      <c r="O155" s="54"/>
      <c r="P155" s="54"/>
      <c r="Q155" s="197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8">
        <v>86</v>
      </c>
      <c r="B156" s="129">
        <v>42830</v>
      </c>
      <c r="C156" s="129"/>
      <c r="D156" s="130" t="s">
        <v>464</v>
      </c>
      <c r="E156" s="131" t="s">
        <v>544</v>
      </c>
      <c r="F156" s="132">
        <v>785</v>
      </c>
      <c r="G156" s="131"/>
      <c r="H156" s="131">
        <v>930</v>
      </c>
      <c r="I156" s="133">
        <v>920</v>
      </c>
      <c r="J156" s="134" t="s">
        <v>689</v>
      </c>
      <c r="K156" s="135">
        <f>H156-F156</f>
        <v>145</v>
      </c>
      <c r="L156" s="136">
        <f>K156/F156</f>
        <v>0.18471337579617833</v>
      </c>
      <c r="M156" s="131" t="s">
        <v>546</v>
      </c>
      <c r="N156" s="137">
        <v>42976</v>
      </c>
      <c r="O156" s="54"/>
      <c r="P156" s="54"/>
      <c r="Q156" s="197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8">
        <v>87</v>
      </c>
      <c r="B157" s="139">
        <v>42831</v>
      </c>
      <c r="C157" s="139"/>
      <c r="D157" s="140" t="s">
        <v>690</v>
      </c>
      <c r="E157" s="141" t="s">
        <v>544</v>
      </c>
      <c r="F157" s="142">
        <v>40</v>
      </c>
      <c r="G157" s="142"/>
      <c r="H157" s="143">
        <v>13.1</v>
      </c>
      <c r="I157" s="143">
        <v>60</v>
      </c>
      <c r="J157" s="144" t="s">
        <v>691</v>
      </c>
      <c r="K157" s="145">
        <v>-26.9</v>
      </c>
      <c r="L157" s="146">
        <v>-0.67249999999999999</v>
      </c>
      <c r="M157" s="142" t="s">
        <v>556</v>
      </c>
      <c r="N157" s="139">
        <v>43138</v>
      </c>
      <c r="O157" s="54"/>
      <c r="P157" s="54"/>
      <c r="Q157" s="197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8">
        <v>88</v>
      </c>
      <c r="B158" s="129">
        <v>42837</v>
      </c>
      <c r="C158" s="129"/>
      <c r="D158" s="130" t="s">
        <v>100</v>
      </c>
      <c r="E158" s="131" t="s">
        <v>544</v>
      </c>
      <c r="F158" s="132">
        <v>289.5</v>
      </c>
      <c r="G158" s="131"/>
      <c r="H158" s="131">
        <v>354</v>
      </c>
      <c r="I158" s="133">
        <v>360</v>
      </c>
      <c r="J158" s="134" t="s">
        <v>692</v>
      </c>
      <c r="K158" s="135">
        <f t="shared" ref="K158:K166" si="32">H158-F158</f>
        <v>64.5</v>
      </c>
      <c r="L158" s="136">
        <f t="shared" ref="L158:L166" si="33">K158/F158</f>
        <v>0.22279792746113988</v>
      </c>
      <c r="M158" s="131" t="s">
        <v>546</v>
      </c>
      <c r="N158" s="137">
        <v>43040</v>
      </c>
      <c r="O158" s="54"/>
      <c r="P158" s="54"/>
      <c r="Q158" s="197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8">
        <v>89</v>
      </c>
      <c r="B159" s="129">
        <v>42845</v>
      </c>
      <c r="C159" s="129"/>
      <c r="D159" s="130" t="s">
        <v>412</v>
      </c>
      <c r="E159" s="131" t="s">
        <v>544</v>
      </c>
      <c r="F159" s="132">
        <v>700</v>
      </c>
      <c r="G159" s="131"/>
      <c r="H159" s="131">
        <v>840</v>
      </c>
      <c r="I159" s="133">
        <v>840</v>
      </c>
      <c r="J159" s="134" t="s">
        <v>693</v>
      </c>
      <c r="K159" s="135">
        <f t="shared" si="32"/>
        <v>140</v>
      </c>
      <c r="L159" s="136">
        <f t="shared" si="33"/>
        <v>0.2</v>
      </c>
      <c r="M159" s="131" t="s">
        <v>546</v>
      </c>
      <c r="N159" s="137">
        <v>42893</v>
      </c>
      <c r="O159" s="54"/>
      <c r="P159" s="54"/>
      <c r="Q159" s="197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8">
        <v>90</v>
      </c>
      <c r="B160" s="129">
        <v>42887</v>
      </c>
      <c r="C160" s="129"/>
      <c r="D160" s="130" t="s">
        <v>694</v>
      </c>
      <c r="E160" s="131" t="s">
        <v>544</v>
      </c>
      <c r="F160" s="132">
        <v>130</v>
      </c>
      <c r="G160" s="131"/>
      <c r="H160" s="131">
        <v>144.25</v>
      </c>
      <c r="I160" s="133">
        <v>170</v>
      </c>
      <c r="J160" s="134" t="s">
        <v>695</v>
      </c>
      <c r="K160" s="135">
        <f t="shared" si="32"/>
        <v>14.25</v>
      </c>
      <c r="L160" s="136">
        <f t="shared" si="33"/>
        <v>0.10961538461538461</v>
      </c>
      <c r="M160" s="131" t="s">
        <v>546</v>
      </c>
      <c r="N160" s="137">
        <v>43675</v>
      </c>
      <c r="O160" s="54"/>
      <c r="P160" s="54"/>
      <c r="Q160" s="197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8">
        <v>91</v>
      </c>
      <c r="B161" s="129">
        <v>42901</v>
      </c>
      <c r="C161" s="129"/>
      <c r="D161" s="130" t="s">
        <v>696</v>
      </c>
      <c r="E161" s="131" t="s">
        <v>544</v>
      </c>
      <c r="F161" s="132">
        <v>214.5</v>
      </c>
      <c r="G161" s="131"/>
      <c r="H161" s="131">
        <v>262</v>
      </c>
      <c r="I161" s="133">
        <v>262</v>
      </c>
      <c r="J161" s="134" t="s">
        <v>565</v>
      </c>
      <c r="K161" s="135">
        <f t="shared" si="32"/>
        <v>47.5</v>
      </c>
      <c r="L161" s="136">
        <f t="shared" si="33"/>
        <v>0.22144522144522144</v>
      </c>
      <c r="M161" s="131" t="s">
        <v>546</v>
      </c>
      <c r="N161" s="137">
        <v>42977</v>
      </c>
      <c r="O161" s="54"/>
      <c r="P161" s="54"/>
      <c r="Q161" s="197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59">
        <v>92</v>
      </c>
      <c r="B162" s="160">
        <v>42933</v>
      </c>
      <c r="C162" s="160"/>
      <c r="D162" s="161" t="s">
        <v>697</v>
      </c>
      <c r="E162" s="162" t="s">
        <v>544</v>
      </c>
      <c r="F162" s="163">
        <v>370</v>
      </c>
      <c r="G162" s="162"/>
      <c r="H162" s="162">
        <v>447.5</v>
      </c>
      <c r="I162" s="164">
        <v>450</v>
      </c>
      <c r="J162" s="165" t="s">
        <v>630</v>
      </c>
      <c r="K162" s="135">
        <f t="shared" si="32"/>
        <v>77.5</v>
      </c>
      <c r="L162" s="166">
        <f t="shared" si="33"/>
        <v>0.20945945945945946</v>
      </c>
      <c r="M162" s="162" t="s">
        <v>546</v>
      </c>
      <c r="N162" s="167">
        <v>43035</v>
      </c>
      <c r="O162" s="54"/>
      <c r="P162" s="54"/>
      <c r="Q162" s="197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59">
        <v>93</v>
      </c>
      <c r="B163" s="160">
        <v>42943</v>
      </c>
      <c r="C163" s="160"/>
      <c r="D163" s="161" t="s">
        <v>202</v>
      </c>
      <c r="E163" s="162" t="s">
        <v>544</v>
      </c>
      <c r="F163" s="163">
        <v>657.5</v>
      </c>
      <c r="G163" s="162"/>
      <c r="H163" s="162">
        <v>825</v>
      </c>
      <c r="I163" s="164">
        <v>820</v>
      </c>
      <c r="J163" s="165" t="s">
        <v>630</v>
      </c>
      <c r="K163" s="135">
        <f t="shared" si="32"/>
        <v>167.5</v>
      </c>
      <c r="L163" s="166">
        <f t="shared" si="33"/>
        <v>0.25475285171102663</v>
      </c>
      <c r="M163" s="162" t="s">
        <v>546</v>
      </c>
      <c r="N163" s="167">
        <v>43090</v>
      </c>
      <c r="O163" s="54"/>
      <c r="P163" s="54"/>
      <c r="Q163" s="197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8">
        <v>94</v>
      </c>
      <c r="B164" s="129">
        <v>42964</v>
      </c>
      <c r="C164" s="129"/>
      <c r="D164" s="130" t="s">
        <v>373</v>
      </c>
      <c r="E164" s="131" t="s">
        <v>544</v>
      </c>
      <c r="F164" s="132">
        <v>605</v>
      </c>
      <c r="G164" s="131"/>
      <c r="H164" s="131">
        <v>750</v>
      </c>
      <c r="I164" s="133">
        <v>750</v>
      </c>
      <c r="J164" s="134" t="s">
        <v>689</v>
      </c>
      <c r="K164" s="135">
        <f t="shared" si="32"/>
        <v>145</v>
      </c>
      <c r="L164" s="136">
        <f t="shared" si="33"/>
        <v>0.23966942148760331</v>
      </c>
      <c r="M164" s="131" t="s">
        <v>546</v>
      </c>
      <c r="N164" s="137">
        <v>43027</v>
      </c>
      <c r="O164" s="54"/>
      <c r="P164" s="54"/>
      <c r="Q164" s="197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38">
        <v>95</v>
      </c>
      <c r="B165" s="139">
        <v>42979</v>
      </c>
      <c r="C165" s="139"/>
      <c r="D165" s="147" t="s">
        <v>698</v>
      </c>
      <c r="E165" s="142" t="s">
        <v>544</v>
      </c>
      <c r="F165" s="142">
        <v>255</v>
      </c>
      <c r="G165" s="143"/>
      <c r="H165" s="143">
        <v>217.25</v>
      </c>
      <c r="I165" s="143">
        <v>320</v>
      </c>
      <c r="J165" s="144" t="s">
        <v>699</v>
      </c>
      <c r="K165" s="145">
        <f t="shared" si="32"/>
        <v>-37.75</v>
      </c>
      <c r="L165" s="148">
        <f t="shared" si="33"/>
        <v>-0.14803921568627451</v>
      </c>
      <c r="M165" s="142" t="s">
        <v>556</v>
      </c>
      <c r="N165" s="139">
        <v>43661</v>
      </c>
      <c r="O165" s="54"/>
      <c r="P165" s="54"/>
      <c r="Q165" s="197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8">
        <v>96</v>
      </c>
      <c r="B166" s="129">
        <v>42997</v>
      </c>
      <c r="C166" s="129"/>
      <c r="D166" s="130" t="s">
        <v>700</v>
      </c>
      <c r="E166" s="131" t="s">
        <v>544</v>
      </c>
      <c r="F166" s="132">
        <v>215</v>
      </c>
      <c r="G166" s="131"/>
      <c r="H166" s="131">
        <v>258</v>
      </c>
      <c r="I166" s="133">
        <v>258</v>
      </c>
      <c r="J166" s="134" t="s">
        <v>630</v>
      </c>
      <c r="K166" s="135">
        <f t="shared" si="32"/>
        <v>43</v>
      </c>
      <c r="L166" s="136">
        <f t="shared" si="33"/>
        <v>0.2</v>
      </c>
      <c r="M166" s="131" t="s">
        <v>546</v>
      </c>
      <c r="N166" s="137">
        <v>43040</v>
      </c>
      <c r="O166" s="54"/>
      <c r="P166" s="54"/>
      <c r="Q166" s="197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8">
        <v>97</v>
      </c>
      <c r="B167" s="129">
        <v>42997</v>
      </c>
      <c r="C167" s="129"/>
      <c r="D167" s="130" t="s">
        <v>700</v>
      </c>
      <c r="E167" s="131" t="s">
        <v>544</v>
      </c>
      <c r="F167" s="132">
        <v>215</v>
      </c>
      <c r="G167" s="131"/>
      <c r="H167" s="131">
        <v>258</v>
      </c>
      <c r="I167" s="133">
        <v>258</v>
      </c>
      <c r="J167" s="165" t="s">
        <v>630</v>
      </c>
      <c r="K167" s="135">
        <v>43</v>
      </c>
      <c r="L167" s="136">
        <v>0.2</v>
      </c>
      <c r="M167" s="131" t="s">
        <v>546</v>
      </c>
      <c r="N167" s="137">
        <v>43040</v>
      </c>
      <c r="O167" s="54"/>
      <c r="P167" s="54"/>
      <c r="Q167" s="197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59">
        <v>98</v>
      </c>
      <c r="B168" s="160">
        <v>42998</v>
      </c>
      <c r="C168" s="160"/>
      <c r="D168" s="161" t="s">
        <v>701</v>
      </c>
      <c r="E168" s="162" t="s">
        <v>544</v>
      </c>
      <c r="F168" s="132">
        <v>75</v>
      </c>
      <c r="G168" s="162"/>
      <c r="H168" s="162">
        <v>90</v>
      </c>
      <c r="I168" s="164">
        <v>90</v>
      </c>
      <c r="J168" s="134" t="s">
        <v>702</v>
      </c>
      <c r="K168" s="135">
        <f t="shared" ref="K168:K173" si="34">H168-F168</f>
        <v>15</v>
      </c>
      <c r="L168" s="136">
        <f t="shared" ref="L168:L173" si="35">K168/F168</f>
        <v>0.2</v>
      </c>
      <c r="M168" s="131" t="s">
        <v>546</v>
      </c>
      <c r="N168" s="137">
        <v>43019</v>
      </c>
      <c r="O168" s="54"/>
      <c r="P168" s="54"/>
      <c r="Q168" s="197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9">
        <v>99</v>
      </c>
      <c r="B169" s="160">
        <v>43011</v>
      </c>
      <c r="C169" s="160"/>
      <c r="D169" s="161" t="s">
        <v>703</v>
      </c>
      <c r="E169" s="162" t="s">
        <v>544</v>
      </c>
      <c r="F169" s="163">
        <v>315</v>
      </c>
      <c r="G169" s="162"/>
      <c r="H169" s="162">
        <v>392</v>
      </c>
      <c r="I169" s="164">
        <v>384</v>
      </c>
      <c r="J169" s="165" t="s">
        <v>704</v>
      </c>
      <c r="K169" s="135">
        <f t="shared" si="34"/>
        <v>77</v>
      </c>
      <c r="L169" s="166">
        <f t="shared" si="35"/>
        <v>0.24444444444444444</v>
      </c>
      <c r="M169" s="162" t="s">
        <v>546</v>
      </c>
      <c r="N169" s="167">
        <v>43017</v>
      </c>
      <c r="O169" s="54"/>
      <c r="P169" s="54"/>
      <c r="Q169" s="197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59">
        <v>100</v>
      </c>
      <c r="B170" s="160">
        <v>43013</v>
      </c>
      <c r="C170" s="160"/>
      <c r="D170" s="161" t="s">
        <v>442</v>
      </c>
      <c r="E170" s="162" t="s">
        <v>544</v>
      </c>
      <c r="F170" s="163">
        <v>145</v>
      </c>
      <c r="G170" s="162"/>
      <c r="H170" s="162">
        <v>179</v>
      </c>
      <c r="I170" s="164">
        <v>180</v>
      </c>
      <c r="J170" s="165" t="s">
        <v>705</v>
      </c>
      <c r="K170" s="135">
        <f t="shared" si="34"/>
        <v>34</v>
      </c>
      <c r="L170" s="166">
        <f t="shared" si="35"/>
        <v>0.23448275862068965</v>
      </c>
      <c r="M170" s="162" t="s">
        <v>546</v>
      </c>
      <c r="N170" s="167">
        <v>43025</v>
      </c>
      <c r="O170" s="54"/>
      <c r="P170" s="54"/>
      <c r="Q170" s="197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59">
        <v>101</v>
      </c>
      <c r="B171" s="160">
        <v>43014</v>
      </c>
      <c r="C171" s="160"/>
      <c r="D171" s="161" t="s">
        <v>348</v>
      </c>
      <c r="E171" s="162" t="s">
        <v>544</v>
      </c>
      <c r="F171" s="163">
        <v>256</v>
      </c>
      <c r="G171" s="162"/>
      <c r="H171" s="162">
        <v>323</v>
      </c>
      <c r="I171" s="164">
        <v>320</v>
      </c>
      <c r="J171" s="165" t="s">
        <v>630</v>
      </c>
      <c r="K171" s="135">
        <f t="shared" si="34"/>
        <v>67</v>
      </c>
      <c r="L171" s="166">
        <f t="shared" si="35"/>
        <v>0.26171875</v>
      </c>
      <c r="M171" s="162" t="s">
        <v>546</v>
      </c>
      <c r="N171" s="167">
        <v>43067</v>
      </c>
      <c r="O171" s="54"/>
      <c r="P171" s="54"/>
      <c r="Q171" s="197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59">
        <v>102</v>
      </c>
      <c r="B172" s="160">
        <v>43017</v>
      </c>
      <c r="C172" s="160"/>
      <c r="D172" s="161" t="s">
        <v>362</v>
      </c>
      <c r="E172" s="162" t="s">
        <v>544</v>
      </c>
      <c r="F172" s="163">
        <v>137.5</v>
      </c>
      <c r="G172" s="162"/>
      <c r="H172" s="162">
        <v>184</v>
      </c>
      <c r="I172" s="164">
        <v>183</v>
      </c>
      <c r="J172" s="165" t="s">
        <v>706</v>
      </c>
      <c r="K172" s="135">
        <f t="shared" si="34"/>
        <v>46.5</v>
      </c>
      <c r="L172" s="166">
        <f t="shared" si="35"/>
        <v>0.33818181818181819</v>
      </c>
      <c r="M172" s="162" t="s">
        <v>546</v>
      </c>
      <c r="N172" s="167">
        <v>43108</v>
      </c>
      <c r="O172" s="54"/>
      <c r="P172" s="54"/>
      <c r="Q172" s="197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59">
        <v>103</v>
      </c>
      <c r="B173" s="160">
        <v>43018</v>
      </c>
      <c r="C173" s="160"/>
      <c r="D173" s="161" t="s">
        <v>707</v>
      </c>
      <c r="E173" s="162" t="s">
        <v>544</v>
      </c>
      <c r="F173" s="163">
        <v>125.5</v>
      </c>
      <c r="G173" s="162"/>
      <c r="H173" s="162">
        <v>158</v>
      </c>
      <c r="I173" s="164">
        <v>155</v>
      </c>
      <c r="J173" s="165" t="s">
        <v>708</v>
      </c>
      <c r="K173" s="135">
        <f t="shared" si="34"/>
        <v>32.5</v>
      </c>
      <c r="L173" s="166">
        <f t="shared" si="35"/>
        <v>0.25896414342629481</v>
      </c>
      <c r="M173" s="162" t="s">
        <v>546</v>
      </c>
      <c r="N173" s="167">
        <v>43067</v>
      </c>
      <c r="O173" s="54"/>
      <c r="P173" s="54"/>
      <c r="Q173" s="197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59">
        <v>104</v>
      </c>
      <c r="B174" s="160">
        <v>43018</v>
      </c>
      <c r="C174" s="160"/>
      <c r="D174" s="161" t="s">
        <v>709</v>
      </c>
      <c r="E174" s="162" t="s">
        <v>544</v>
      </c>
      <c r="F174" s="163">
        <v>895</v>
      </c>
      <c r="G174" s="162"/>
      <c r="H174" s="162">
        <v>1122.5</v>
      </c>
      <c r="I174" s="164">
        <v>1078</v>
      </c>
      <c r="J174" s="165" t="s">
        <v>710</v>
      </c>
      <c r="K174" s="135">
        <v>227.5</v>
      </c>
      <c r="L174" s="166">
        <v>0.25418994413407803</v>
      </c>
      <c r="M174" s="162" t="s">
        <v>546</v>
      </c>
      <c r="N174" s="167">
        <v>43117</v>
      </c>
      <c r="O174" s="54"/>
      <c r="P174" s="54"/>
      <c r="Q174" s="197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9">
        <v>105</v>
      </c>
      <c r="B175" s="160">
        <v>43020</v>
      </c>
      <c r="C175" s="160"/>
      <c r="D175" s="161" t="s">
        <v>357</v>
      </c>
      <c r="E175" s="162" t="s">
        <v>544</v>
      </c>
      <c r="F175" s="163">
        <v>525</v>
      </c>
      <c r="G175" s="162"/>
      <c r="H175" s="162">
        <v>629</v>
      </c>
      <c r="I175" s="164">
        <v>629</v>
      </c>
      <c r="J175" s="165" t="s">
        <v>630</v>
      </c>
      <c r="K175" s="135">
        <v>104</v>
      </c>
      <c r="L175" s="166">
        <v>0.19809523809523799</v>
      </c>
      <c r="M175" s="162" t="s">
        <v>546</v>
      </c>
      <c r="N175" s="167">
        <v>43119</v>
      </c>
      <c r="O175" s="54"/>
      <c r="P175" s="54"/>
      <c r="Q175" s="197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9">
        <v>106</v>
      </c>
      <c r="B176" s="160">
        <v>43046</v>
      </c>
      <c r="C176" s="160"/>
      <c r="D176" s="161" t="s">
        <v>390</v>
      </c>
      <c r="E176" s="162" t="s">
        <v>544</v>
      </c>
      <c r="F176" s="163">
        <v>740</v>
      </c>
      <c r="G176" s="162"/>
      <c r="H176" s="162">
        <v>892.5</v>
      </c>
      <c r="I176" s="164">
        <v>900</v>
      </c>
      <c r="J176" s="165" t="s">
        <v>711</v>
      </c>
      <c r="K176" s="135">
        <f>H176-F176</f>
        <v>152.5</v>
      </c>
      <c r="L176" s="166">
        <f>K176/F176</f>
        <v>0.20608108108108109</v>
      </c>
      <c r="M176" s="162" t="s">
        <v>546</v>
      </c>
      <c r="N176" s="167">
        <v>43052</v>
      </c>
      <c r="O176" s="54"/>
      <c r="P176" s="54"/>
      <c r="Q176" s="197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8">
        <v>107</v>
      </c>
      <c r="B177" s="129">
        <v>43073</v>
      </c>
      <c r="C177" s="129"/>
      <c r="D177" s="130" t="s">
        <v>712</v>
      </c>
      <c r="E177" s="131" t="s">
        <v>544</v>
      </c>
      <c r="F177" s="132">
        <v>118.5</v>
      </c>
      <c r="G177" s="131"/>
      <c r="H177" s="131">
        <v>143.5</v>
      </c>
      <c r="I177" s="133">
        <v>145</v>
      </c>
      <c r="J177" s="134" t="s">
        <v>713</v>
      </c>
      <c r="K177" s="135">
        <f>H177-F177</f>
        <v>25</v>
      </c>
      <c r="L177" s="136">
        <f>K177/F177</f>
        <v>0.2109704641350211</v>
      </c>
      <c r="M177" s="131" t="s">
        <v>546</v>
      </c>
      <c r="N177" s="137">
        <v>43097</v>
      </c>
      <c r="O177" s="54"/>
      <c r="P177" s="54"/>
      <c r="Q177" s="197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8">
        <v>108</v>
      </c>
      <c r="B178" s="139">
        <v>43090</v>
      </c>
      <c r="C178" s="139"/>
      <c r="D178" s="140" t="s">
        <v>417</v>
      </c>
      <c r="E178" s="141" t="s">
        <v>544</v>
      </c>
      <c r="F178" s="142">
        <v>715</v>
      </c>
      <c r="G178" s="142"/>
      <c r="H178" s="143">
        <v>500</v>
      </c>
      <c r="I178" s="143">
        <v>872</v>
      </c>
      <c r="J178" s="144" t="s">
        <v>714</v>
      </c>
      <c r="K178" s="145">
        <f>H178-F178</f>
        <v>-215</v>
      </c>
      <c r="L178" s="146">
        <f>K178/F178</f>
        <v>-0.30069930069930068</v>
      </c>
      <c r="M178" s="142" t="s">
        <v>556</v>
      </c>
      <c r="N178" s="139">
        <v>43670</v>
      </c>
      <c r="O178" s="54"/>
      <c r="P178" s="54"/>
      <c r="Q178" s="197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8">
        <v>109</v>
      </c>
      <c r="B179" s="129">
        <v>43098</v>
      </c>
      <c r="C179" s="129"/>
      <c r="D179" s="130" t="s">
        <v>703</v>
      </c>
      <c r="E179" s="131" t="s">
        <v>544</v>
      </c>
      <c r="F179" s="132">
        <v>435</v>
      </c>
      <c r="G179" s="131"/>
      <c r="H179" s="131">
        <v>542.5</v>
      </c>
      <c r="I179" s="133">
        <v>539</v>
      </c>
      <c r="J179" s="134" t="s">
        <v>630</v>
      </c>
      <c r="K179" s="135">
        <v>107.5</v>
      </c>
      <c r="L179" s="136">
        <v>0.247126436781609</v>
      </c>
      <c r="M179" s="131" t="s">
        <v>546</v>
      </c>
      <c r="N179" s="137">
        <v>43206</v>
      </c>
      <c r="O179" s="54"/>
      <c r="P179" s="54"/>
      <c r="Q179" s="197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8">
        <v>110</v>
      </c>
      <c r="B180" s="129">
        <v>43098</v>
      </c>
      <c r="C180" s="129"/>
      <c r="D180" s="130" t="s">
        <v>516</v>
      </c>
      <c r="E180" s="131" t="s">
        <v>544</v>
      </c>
      <c r="F180" s="132">
        <v>885</v>
      </c>
      <c r="G180" s="131"/>
      <c r="H180" s="131">
        <v>1090</v>
      </c>
      <c r="I180" s="133">
        <v>1084</v>
      </c>
      <c r="J180" s="134" t="s">
        <v>630</v>
      </c>
      <c r="K180" s="135">
        <v>205</v>
      </c>
      <c r="L180" s="136">
        <v>0.23163841807909599</v>
      </c>
      <c r="M180" s="131" t="s">
        <v>546</v>
      </c>
      <c r="N180" s="137">
        <v>43213</v>
      </c>
      <c r="O180" s="54"/>
      <c r="P180" s="54"/>
      <c r="Q180" s="197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8">
        <v>111</v>
      </c>
      <c r="B181" s="169">
        <v>43192</v>
      </c>
      <c r="C181" s="169"/>
      <c r="D181" s="147" t="s">
        <v>715</v>
      </c>
      <c r="E181" s="142" t="s">
        <v>544</v>
      </c>
      <c r="F181" s="170">
        <v>478.5</v>
      </c>
      <c r="G181" s="142"/>
      <c r="H181" s="142">
        <v>442</v>
      </c>
      <c r="I181" s="143">
        <v>613</v>
      </c>
      <c r="J181" s="144" t="s">
        <v>716</v>
      </c>
      <c r="K181" s="145">
        <f>H181-F181</f>
        <v>-36.5</v>
      </c>
      <c r="L181" s="146">
        <f>K181/F181</f>
        <v>-7.6280041797283177E-2</v>
      </c>
      <c r="M181" s="142" t="s">
        <v>556</v>
      </c>
      <c r="N181" s="139">
        <v>43762</v>
      </c>
      <c r="O181" s="54"/>
      <c r="P181" s="54"/>
      <c r="Q181" s="197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8">
        <v>112</v>
      </c>
      <c r="B182" s="139">
        <v>43194</v>
      </c>
      <c r="C182" s="139"/>
      <c r="D182" s="140" t="s">
        <v>717</v>
      </c>
      <c r="E182" s="141" t="s">
        <v>544</v>
      </c>
      <c r="F182" s="142">
        <f>141.5-7.3</f>
        <v>134.19999999999999</v>
      </c>
      <c r="G182" s="142"/>
      <c r="H182" s="143">
        <v>77</v>
      </c>
      <c r="I182" s="143">
        <v>180</v>
      </c>
      <c r="J182" s="144" t="s">
        <v>718</v>
      </c>
      <c r="K182" s="145">
        <f>H182-F182</f>
        <v>-57.199999999999989</v>
      </c>
      <c r="L182" s="146">
        <f>K182/F182</f>
        <v>-0.42622950819672129</v>
      </c>
      <c r="M182" s="142" t="s">
        <v>556</v>
      </c>
      <c r="N182" s="139">
        <v>43522</v>
      </c>
      <c r="O182" s="54"/>
      <c r="P182" s="54"/>
      <c r="Q182" s="197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8">
        <v>113</v>
      </c>
      <c r="B183" s="139">
        <v>43209</v>
      </c>
      <c r="C183" s="139"/>
      <c r="D183" s="140" t="s">
        <v>719</v>
      </c>
      <c r="E183" s="141" t="s">
        <v>544</v>
      </c>
      <c r="F183" s="142">
        <v>430</v>
      </c>
      <c r="G183" s="142"/>
      <c r="H183" s="143">
        <v>220</v>
      </c>
      <c r="I183" s="143">
        <v>537</v>
      </c>
      <c r="J183" s="144" t="s">
        <v>720</v>
      </c>
      <c r="K183" s="145">
        <f>H183-F183</f>
        <v>-210</v>
      </c>
      <c r="L183" s="146">
        <f>K183/F183</f>
        <v>-0.48837209302325579</v>
      </c>
      <c r="M183" s="142" t="s">
        <v>556</v>
      </c>
      <c r="N183" s="139">
        <v>43252</v>
      </c>
      <c r="O183" s="54"/>
      <c r="P183" s="54"/>
      <c r="Q183" s="197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9">
        <v>114</v>
      </c>
      <c r="B184" s="160">
        <v>43220</v>
      </c>
      <c r="C184" s="160"/>
      <c r="D184" s="161" t="s">
        <v>721</v>
      </c>
      <c r="E184" s="162" t="s">
        <v>544</v>
      </c>
      <c r="F184" s="162">
        <v>153.5</v>
      </c>
      <c r="G184" s="162"/>
      <c r="H184" s="162">
        <v>196</v>
      </c>
      <c r="I184" s="164">
        <v>196</v>
      </c>
      <c r="J184" s="134" t="s">
        <v>722</v>
      </c>
      <c r="K184" s="135">
        <f>H184-F184</f>
        <v>42.5</v>
      </c>
      <c r="L184" s="136">
        <f>K184/F184</f>
        <v>0.27687296416938112</v>
      </c>
      <c r="M184" s="131" t="s">
        <v>546</v>
      </c>
      <c r="N184" s="137">
        <v>43605</v>
      </c>
      <c r="O184" s="54"/>
      <c r="P184" s="54"/>
      <c r="Q184" s="197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8">
        <v>115</v>
      </c>
      <c r="B185" s="139">
        <v>43306</v>
      </c>
      <c r="C185" s="139"/>
      <c r="D185" s="140" t="s">
        <v>690</v>
      </c>
      <c r="E185" s="141" t="s">
        <v>544</v>
      </c>
      <c r="F185" s="142">
        <v>27.5</v>
      </c>
      <c r="G185" s="142"/>
      <c r="H185" s="143">
        <v>13.1</v>
      </c>
      <c r="I185" s="143">
        <v>60</v>
      </c>
      <c r="J185" s="144" t="s">
        <v>723</v>
      </c>
      <c r="K185" s="145">
        <v>-14.4</v>
      </c>
      <c r="L185" s="146">
        <v>-0.52363636363636401</v>
      </c>
      <c r="M185" s="142" t="s">
        <v>556</v>
      </c>
      <c r="N185" s="139">
        <v>43138</v>
      </c>
      <c r="O185" s="54"/>
      <c r="P185" s="54"/>
      <c r="Q185" s="197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8">
        <v>116</v>
      </c>
      <c r="B186" s="169">
        <v>43318</v>
      </c>
      <c r="C186" s="169"/>
      <c r="D186" s="147" t="s">
        <v>724</v>
      </c>
      <c r="E186" s="142" t="s">
        <v>544</v>
      </c>
      <c r="F186" s="142">
        <v>148.5</v>
      </c>
      <c r="G186" s="142"/>
      <c r="H186" s="142">
        <v>102</v>
      </c>
      <c r="I186" s="143">
        <v>182</v>
      </c>
      <c r="J186" s="144" t="s">
        <v>725</v>
      </c>
      <c r="K186" s="145">
        <f>H186-F186</f>
        <v>-46.5</v>
      </c>
      <c r="L186" s="146">
        <f>K186/F186</f>
        <v>-0.31313131313131315</v>
      </c>
      <c r="M186" s="142" t="s">
        <v>556</v>
      </c>
      <c r="N186" s="139">
        <v>43661</v>
      </c>
      <c r="O186" s="54"/>
      <c r="P186" s="54"/>
      <c r="Q186" s="197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8">
        <v>117</v>
      </c>
      <c r="B187" s="129">
        <v>43335</v>
      </c>
      <c r="C187" s="129"/>
      <c r="D187" s="130" t="s">
        <v>726</v>
      </c>
      <c r="E187" s="131" t="s">
        <v>544</v>
      </c>
      <c r="F187" s="162">
        <v>285</v>
      </c>
      <c r="G187" s="131"/>
      <c r="H187" s="131">
        <v>355</v>
      </c>
      <c r="I187" s="133">
        <v>364</v>
      </c>
      <c r="J187" s="134" t="s">
        <v>727</v>
      </c>
      <c r="K187" s="135">
        <v>70</v>
      </c>
      <c r="L187" s="136">
        <v>0.24561403508771901</v>
      </c>
      <c r="M187" s="131" t="s">
        <v>546</v>
      </c>
      <c r="N187" s="137">
        <v>43455</v>
      </c>
      <c r="O187" s="54"/>
      <c r="P187" s="54"/>
      <c r="Q187" s="197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8">
        <v>118</v>
      </c>
      <c r="B188" s="129">
        <v>43341</v>
      </c>
      <c r="C188" s="129"/>
      <c r="D188" s="130" t="s">
        <v>382</v>
      </c>
      <c r="E188" s="131" t="s">
        <v>544</v>
      </c>
      <c r="F188" s="162">
        <v>525</v>
      </c>
      <c r="G188" s="131"/>
      <c r="H188" s="131">
        <v>585</v>
      </c>
      <c r="I188" s="133">
        <v>635</v>
      </c>
      <c r="J188" s="134" t="s">
        <v>728</v>
      </c>
      <c r="K188" s="135">
        <f t="shared" ref="K188:K219" si="36">H188-F188</f>
        <v>60</v>
      </c>
      <c r="L188" s="136">
        <f t="shared" ref="L188:L219" si="37">K188/F188</f>
        <v>0.11428571428571428</v>
      </c>
      <c r="M188" s="131" t="s">
        <v>546</v>
      </c>
      <c r="N188" s="137">
        <v>43662</v>
      </c>
      <c r="O188" s="54"/>
      <c r="P188" s="54"/>
      <c r="Q188" s="197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8">
        <v>119</v>
      </c>
      <c r="B189" s="129">
        <v>43395</v>
      </c>
      <c r="C189" s="129"/>
      <c r="D189" s="130" t="s">
        <v>373</v>
      </c>
      <c r="E189" s="131" t="s">
        <v>544</v>
      </c>
      <c r="F189" s="162">
        <v>475</v>
      </c>
      <c r="G189" s="131"/>
      <c r="H189" s="131">
        <v>574</v>
      </c>
      <c r="I189" s="133">
        <v>570</v>
      </c>
      <c r="J189" s="134" t="s">
        <v>630</v>
      </c>
      <c r="K189" s="135">
        <f t="shared" si="36"/>
        <v>99</v>
      </c>
      <c r="L189" s="136">
        <f t="shared" si="37"/>
        <v>0.20842105263157895</v>
      </c>
      <c r="M189" s="131" t="s">
        <v>546</v>
      </c>
      <c r="N189" s="137">
        <v>43403</v>
      </c>
      <c r="O189" s="54"/>
      <c r="P189" s="54"/>
      <c r="Q189" s="197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59">
        <v>120</v>
      </c>
      <c r="B190" s="160">
        <v>43397</v>
      </c>
      <c r="C190" s="160"/>
      <c r="D190" s="161" t="s">
        <v>729</v>
      </c>
      <c r="E190" s="162" t="s">
        <v>544</v>
      </c>
      <c r="F190" s="162">
        <v>707.5</v>
      </c>
      <c r="G190" s="162"/>
      <c r="H190" s="162">
        <v>872</v>
      </c>
      <c r="I190" s="164">
        <v>872</v>
      </c>
      <c r="J190" s="165" t="s">
        <v>630</v>
      </c>
      <c r="K190" s="135">
        <f t="shared" si="36"/>
        <v>164.5</v>
      </c>
      <c r="L190" s="166">
        <f t="shared" si="37"/>
        <v>0.23250883392226149</v>
      </c>
      <c r="M190" s="162" t="s">
        <v>546</v>
      </c>
      <c r="N190" s="167">
        <v>43482</v>
      </c>
      <c r="O190" s="54"/>
      <c r="P190" s="54"/>
      <c r="Q190" s="197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59">
        <v>121</v>
      </c>
      <c r="B191" s="160">
        <v>43398</v>
      </c>
      <c r="C191" s="160"/>
      <c r="D191" s="161" t="s">
        <v>730</v>
      </c>
      <c r="E191" s="162" t="s">
        <v>544</v>
      </c>
      <c r="F191" s="162">
        <v>162</v>
      </c>
      <c r="G191" s="162"/>
      <c r="H191" s="162">
        <v>204</v>
      </c>
      <c r="I191" s="164">
        <v>209</v>
      </c>
      <c r="J191" s="165" t="s">
        <v>731</v>
      </c>
      <c r="K191" s="135">
        <f t="shared" si="36"/>
        <v>42</v>
      </c>
      <c r="L191" s="166">
        <f t="shared" si="37"/>
        <v>0.25925925925925924</v>
      </c>
      <c r="M191" s="162" t="s">
        <v>546</v>
      </c>
      <c r="N191" s="167">
        <v>43539</v>
      </c>
      <c r="O191" s="54"/>
      <c r="P191" s="54"/>
      <c r="Q191" s="197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9">
        <v>122</v>
      </c>
      <c r="B192" s="160">
        <v>43399</v>
      </c>
      <c r="C192" s="160"/>
      <c r="D192" s="161" t="s">
        <v>458</v>
      </c>
      <c r="E192" s="162" t="s">
        <v>544</v>
      </c>
      <c r="F192" s="162">
        <v>240</v>
      </c>
      <c r="G192" s="162"/>
      <c r="H192" s="162">
        <v>297</v>
      </c>
      <c r="I192" s="164">
        <v>297</v>
      </c>
      <c r="J192" s="165" t="s">
        <v>630</v>
      </c>
      <c r="K192" s="171">
        <f t="shared" si="36"/>
        <v>57</v>
      </c>
      <c r="L192" s="166">
        <f t="shared" si="37"/>
        <v>0.23749999999999999</v>
      </c>
      <c r="M192" s="162" t="s">
        <v>546</v>
      </c>
      <c r="N192" s="167">
        <v>43417</v>
      </c>
      <c r="O192" s="54"/>
      <c r="P192" s="54"/>
      <c r="Q192" s="197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8">
        <v>123</v>
      </c>
      <c r="B193" s="129">
        <v>43439</v>
      </c>
      <c r="C193" s="129"/>
      <c r="D193" s="130" t="s">
        <v>732</v>
      </c>
      <c r="E193" s="131" t="s">
        <v>544</v>
      </c>
      <c r="F193" s="131">
        <v>202.5</v>
      </c>
      <c r="G193" s="131"/>
      <c r="H193" s="131">
        <v>255</v>
      </c>
      <c r="I193" s="133">
        <v>252</v>
      </c>
      <c r="J193" s="134" t="s">
        <v>630</v>
      </c>
      <c r="K193" s="135">
        <f t="shared" si="36"/>
        <v>52.5</v>
      </c>
      <c r="L193" s="136">
        <f t="shared" si="37"/>
        <v>0.25925925925925924</v>
      </c>
      <c r="M193" s="131" t="s">
        <v>546</v>
      </c>
      <c r="N193" s="137">
        <v>43542</v>
      </c>
      <c r="O193" s="54"/>
      <c r="P193" s="54"/>
      <c r="Q193" s="197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59">
        <v>124</v>
      </c>
      <c r="B194" s="160">
        <v>43465</v>
      </c>
      <c r="C194" s="129"/>
      <c r="D194" s="161" t="s">
        <v>155</v>
      </c>
      <c r="E194" s="162" t="s">
        <v>544</v>
      </c>
      <c r="F194" s="162">
        <v>710</v>
      </c>
      <c r="G194" s="162"/>
      <c r="H194" s="162">
        <v>866</v>
      </c>
      <c r="I194" s="164">
        <v>866</v>
      </c>
      <c r="J194" s="165" t="s">
        <v>630</v>
      </c>
      <c r="K194" s="135">
        <f t="shared" si="36"/>
        <v>156</v>
      </c>
      <c r="L194" s="136">
        <f t="shared" si="37"/>
        <v>0.21971830985915494</v>
      </c>
      <c r="M194" s="131" t="s">
        <v>546</v>
      </c>
      <c r="N194" s="137">
        <v>43553</v>
      </c>
      <c r="O194" s="54"/>
      <c r="P194" s="54"/>
      <c r="Q194" s="197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9">
        <v>125</v>
      </c>
      <c r="B195" s="160">
        <v>43522</v>
      </c>
      <c r="C195" s="160"/>
      <c r="D195" s="161" t="s">
        <v>169</v>
      </c>
      <c r="E195" s="162" t="s">
        <v>544</v>
      </c>
      <c r="F195" s="162">
        <v>337.25</v>
      </c>
      <c r="G195" s="162"/>
      <c r="H195" s="162">
        <v>398.5</v>
      </c>
      <c r="I195" s="164">
        <v>411</v>
      </c>
      <c r="J195" s="134" t="s">
        <v>733</v>
      </c>
      <c r="K195" s="135">
        <f t="shared" si="36"/>
        <v>61.25</v>
      </c>
      <c r="L195" s="136">
        <f t="shared" si="37"/>
        <v>0.1816160118606375</v>
      </c>
      <c r="M195" s="131" t="s">
        <v>546</v>
      </c>
      <c r="N195" s="137">
        <v>43760</v>
      </c>
      <c r="O195" s="54"/>
      <c r="P195" s="54"/>
      <c r="Q195" s="197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72">
        <v>126</v>
      </c>
      <c r="B196" s="173">
        <v>43559</v>
      </c>
      <c r="C196" s="173"/>
      <c r="D196" s="174" t="s">
        <v>734</v>
      </c>
      <c r="E196" s="175" t="s">
        <v>544</v>
      </c>
      <c r="F196" s="175">
        <v>130</v>
      </c>
      <c r="G196" s="175"/>
      <c r="H196" s="175">
        <v>65</v>
      </c>
      <c r="I196" s="176">
        <v>158</v>
      </c>
      <c r="J196" s="144" t="s">
        <v>735</v>
      </c>
      <c r="K196" s="145">
        <f t="shared" si="36"/>
        <v>-65</v>
      </c>
      <c r="L196" s="146">
        <f t="shared" si="37"/>
        <v>-0.5</v>
      </c>
      <c r="M196" s="142" t="s">
        <v>556</v>
      </c>
      <c r="N196" s="139">
        <v>43726</v>
      </c>
      <c r="O196" s="54"/>
      <c r="P196" s="54"/>
      <c r="Q196" s="197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59">
        <v>127</v>
      </c>
      <c r="B197" s="160">
        <v>43017</v>
      </c>
      <c r="C197" s="160"/>
      <c r="D197" s="161" t="s">
        <v>204</v>
      </c>
      <c r="E197" s="162" t="s">
        <v>544</v>
      </c>
      <c r="F197" s="162">
        <v>141.5</v>
      </c>
      <c r="G197" s="162"/>
      <c r="H197" s="162">
        <v>183.5</v>
      </c>
      <c r="I197" s="164">
        <v>210</v>
      </c>
      <c r="J197" s="134" t="s">
        <v>731</v>
      </c>
      <c r="K197" s="135">
        <f t="shared" si="36"/>
        <v>42</v>
      </c>
      <c r="L197" s="136">
        <f t="shared" si="37"/>
        <v>0.29681978798586572</v>
      </c>
      <c r="M197" s="131" t="s">
        <v>546</v>
      </c>
      <c r="N197" s="137">
        <v>43042</v>
      </c>
      <c r="O197" s="54"/>
      <c r="P197" s="54"/>
      <c r="Q197" s="197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72">
        <v>128</v>
      </c>
      <c r="B198" s="173">
        <v>43074</v>
      </c>
      <c r="C198" s="173"/>
      <c r="D198" s="174" t="s">
        <v>736</v>
      </c>
      <c r="E198" s="175" t="s">
        <v>544</v>
      </c>
      <c r="F198" s="170">
        <v>172</v>
      </c>
      <c r="G198" s="175"/>
      <c r="H198" s="175">
        <v>155.25</v>
      </c>
      <c r="I198" s="176">
        <v>230</v>
      </c>
      <c r="J198" s="144" t="s">
        <v>737</v>
      </c>
      <c r="K198" s="145">
        <f t="shared" si="36"/>
        <v>-16.75</v>
      </c>
      <c r="L198" s="146">
        <f t="shared" si="37"/>
        <v>-9.7383720930232565E-2</v>
      </c>
      <c r="M198" s="142" t="s">
        <v>556</v>
      </c>
      <c r="N198" s="139">
        <v>43787</v>
      </c>
      <c r="O198" s="54"/>
      <c r="P198" s="54"/>
      <c r="Q198" s="197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59">
        <v>129</v>
      </c>
      <c r="B199" s="160">
        <v>43398</v>
      </c>
      <c r="C199" s="160"/>
      <c r="D199" s="161" t="s">
        <v>117</v>
      </c>
      <c r="E199" s="162" t="s">
        <v>544</v>
      </c>
      <c r="F199" s="162">
        <v>698.5</v>
      </c>
      <c r="G199" s="162"/>
      <c r="H199" s="162">
        <v>890</v>
      </c>
      <c r="I199" s="164">
        <v>890</v>
      </c>
      <c r="J199" s="134" t="s">
        <v>738</v>
      </c>
      <c r="K199" s="135">
        <f t="shared" si="36"/>
        <v>191.5</v>
      </c>
      <c r="L199" s="136">
        <f t="shared" si="37"/>
        <v>0.27415891195418757</v>
      </c>
      <c r="M199" s="131" t="s">
        <v>546</v>
      </c>
      <c r="N199" s="137">
        <v>44328</v>
      </c>
      <c r="O199" s="54"/>
      <c r="P199" s="54"/>
      <c r="Q199" s="197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59">
        <v>130</v>
      </c>
      <c r="B200" s="160">
        <v>42877</v>
      </c>
      <c r="C200" s="160"/>
      <c r="D200" s="161" t="s">
        <v>739</v>
      </c>
      <c r="E200" s="162" t="s">
        <v>544</v>
      </c>
      <c r="F200" s="162">
        <v>127.6</v>
      </c>
      <c r="G200" s="162"/>
      <c r="H200" s="162">
        <v>138</v>
      </c>
      <c r="I200" s="164">
        <v>190</v>
      </c>
      <c r="J200" s="134" t="s">
        <v>740</v>
      </c>
      <c r="K200" s="135">
        <f t="shared" si="36"/>
        <v>10.400000000000006</v>
      </c>
      <c r="L200" s="136">
        <f t="shared" si="37"/>
        <v>8.1504702194357417E-2</v>
      </c>
      <c r="M200" s="131" t="s">
        <v>546</v>
      </c>
      <c r="N200" s="137">
        <v>43774</v>
      </c>
      <c r="O200" s="54"/>
      <c r="P200" s="54"/>
      <c r="Q200" s="197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9">
        <v>131</v>
      </c>
      <c r="B201" s="160">
        <v>43158</v>
      </c>
      <c r="C201" s="160"/>
      <c r="D201" s="161" t="s">
        <v>741</v>
      </c>
      <c r="E201" s="162" t="s">
        <v>544</v>
      </c>
      <c r="F201" s="162">
        <v>317</v>
      </c>
      <c r="G201" s="162"/>
      <c r="H201" s="162">
        <v>382.5</v>
      </c>
      <c r="I201" s="164">
        <v>398</v>
      </c>
      <c r="J201" s="134" t="s">
        <v>742</v>
      </c>
      <c r="K201" s="135">
        <f t="shared" si="36"/>
        <v>65.5</v>
      </c>
      <c r="L201" s="136">
        <f t="shared" si="37"/>
        <v>0.20662460567823343</v>
      </c>
      <c r="M201" s="131" t="s">
        <v>546</v>
      </c>
      <c r="N201" s="137">
        <v>44238</v>
      </c>
      <c r="O201" s="54"/>
      <c r="P201" s="54"/>
      <c r="Q201" s="197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72">
        <v>132</v>
      </c>
      <c r="B202" s="173">
        <v>43164</v>
      </c>
      <c r="C202" s="173"/>
      <c r="D202" s="174" t="s">
        <v>161</v>
      </c>
      <c r="E202" s="175" t="s">
        <v>544</v>
      </c>
      <c r="F202" s="170">
        <f>510-14.4</f>
        <v>495.6</v>
      </c>
      <c r="G202" s="175"/>
      <c r="H202" s="175">
        <v>350</v>
      </c>
      <c r="I202" s="176">
        <v>672</v>
      </c>
      <c r="J202" s="144" t="s">
        <v>743</v>
      </c>
      <c r="K202" s="145">
        <f t="shared" si="36"/>
        <v>-145.60000000000002</v>
      </c>
      <c r="L202" s="146">
        <f t="shared" si="37"/>
        <v>-0.29378531073446329</v>
      </c>
      <c r="M202" s="142" t="s">
        <v>556</v>
      </c>
      <c r="N202" s="139">
        <v>43887</v>
      </c>
      <c r="O202" s="54"/>
      <c r="P202" s="54"/>
      <c r="Q202" s="197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72">
        <v>133</v>
      </c>
      <c r="B203" s="173">
        <v>43237</v>
      </c>
      <c r="C203" s="173"/>
      <c r="D203" s="174" t="s">
        <v>744</v>
      </c>
      <c r="E203" s="175" t="s">
        <v>544</v>
      </c>
      <c r="F203" s="170">
        <v>230.3</v>
      </c>
      <c r="G203" s="175"/>
      <c r="H203" s="175">
        <v>102.5</v>
      </c>
      <c r="I203" s="176">
        <v>348</v>
      </c>
      <c r="J203" s="144" t="s">
        <v>745</v>
      </c>
      <c r="K203" s="145">
        <f t="shared" si="36"/>
        <v>-127.80000000000001</v>
      </c>
      <c r="L203" s="146">
        <f t="shared" si="37"/>
        <v>-0.55492835432045162</v>
      </c>
      <c r="M203" s="142" t="s">
        <v>556</v>
      </c>
      <c r="N203" s="139">
        <v>43896</v>
      </c>
      <c r="O203" s="54"/>
      <c r="P203" s="54"/>
      <c r="Q203" s="197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9">
        <v>134</v>
      </c>
      <c r="B204" s="160">
        <v>43258</v>
      </c>
      <c r="C204" s="160"/>
      <c r="D204" s="161" t="s">
        <v>421</v>
      </c>
      <c r="E204" s="162" t="s">
        <v>544</v>
      </c>
      <c r="F204" s="162">
        <f>342.5-5.1</f>
        <v>337.4</v>
      </c>
      <c r="G204" s="162"/>
      <c r="H204" s="162">
        <v>412.5</v>
      </c>
      <c r="I204" s="164">
        <v>439</v>
      </c>
      <c r="J204" s="134" t="s">
        <v>746</v>
      </c>
      <c r="K204" s="135">
        <f t="shared" si="36"/>
        <v>75.100000000000023</v>
      </c>
      <c r="L204" s="136">
        <f t="shared" si="37"/>
        <v>0.22258446947243635</v>
      </c>
      <c r="M204" s="131" t="s">
        <v>546</v>
      </c>
      <c r="N204" s="137">
        <v>44230</v>
      </c>
      <c r="O204" s="54"/>
      <c r="P204" s="54"/>
      <c r="Q204" s="197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3">
        <v>135</v>
      </c>
      <c r="B205" s="152">
        <v>43285</v>
      </c>
      <c r="C205" s="152"/>
      <c r="D205" s="153" t="s">
        <v>56</v>
      </c>
      <c r="E205" s="154" t="s">
        <v>544</v>
      </c>
      <c r="F205" s="154">
        <f>127.5-5.53</f>
        <v>121.97</v>
      </c>
      <c r="G205" s="155"/>
      <c r="H205" s="155">
        <v>122.5</v>
      </c>
      <c r="I205" s="155">
        <v>170</v>
      </c>
      <c r="J205" s="156" t="s">
        <v>747</v>
      </c>
      <c r="K205" s="157">
        <f t="shared" si="36"/>
        <v>0.53000000000000114</v>
      </c>
      <c r="L205" s="158">
        <f t="shared" si="37"/>
        <v>4.3453308190538747E-3</v>
      </c>
      <c r="M205" s="154" t="s">
        <v>563</v>
      </c>
      <c r="N205" s="152">
        <v>44431</v>
      </c>
      <c r="O205" s="54"/>
      <c r="P205" s="54"/>
      <c r="Q205" s="197"/>
      <c r="R205" s="37" t="s">
        <v>845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72">
        <v>136</v>
      </c>
      <c r="B206" s="173">
        <v>43294</v>
      </c>
      <c r="C206" s="173"/>
      <c r="D206" s="174" t="s">
        <v>748</v>
      </c>
      <c r="E206" s="175" t="s">
        <v>544</v>
      </c>
      <c r="F206" s="170">
        <v>46.5</v>
      </c>
      <c r="G206" s="175"/>
      <c r="H206" s="175">
        <v>17</v>
      </c>
      <c r="I206" s="176">
        <v>59</v>
      </c>
      <c r="J206" s="144" t="s">
        <v>749</v>
      </c>
      <c r="K206" s="145">
        <f t="shared" si="36"/>
        <v>-29.5</v>
      </c>
      <c r="L206" s="146">
        <f t="shared" si="37"/>
        <v>-0.63440860215053763</v>
      </c>
      <c r="M206" s="142" t="s">
        <v>556</v>
      </c>
      <c r="N206" s="139">
        <v>43887</v>
      </c>
      <c r="O206" s="54"/>
      <c r="P206" s="54"/>
      <c r="Q206" s="197"/>
      <c r="R206" s="37" t="s">
        <v>845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9">
        <v>137</v>
      </c>
      <c r="B207" s="160">
        <v>43396</v>
      </c>
      <c r="C207" s="160"/>
      <c r="D207" s="161" t="s">
        <v>405</v>
      </c>
      <c r="E207" s="162" t="s">
        <v>544</v>
      </c>
      <c r="F207" s="162">
        <v>156.5</v>
      </c>
      <c r="G207" s="162"/>
      <c r="H207" s="162">
        <v>207.5</v>
      </c>
      <c r="I207" s="164">
        <v>191</v>
      </c>
      <c r="J207" s="134" t="s">
        <v>630</v>
      </c>
      <c r="K207" s="135">
        <f t="shared" si="36"/>
        <v>51</v>
      </c>
      <c r="L207" s="136">
        <f t="shared" si="37"/>
        <v>0.32587859424920129</v>
      </c>
      <c r="M207" s="131" t="s">
        <v>546</v>
      </c>
      <c r="N207" s="137">
        <v>44369</v>
      </c>
      <c r="O207" s="54"/>
      <c r="P207" s="54"/>
      <c r="Q207" s="197"/>
      <c r="R207" s="37" t="s">
        <v>845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9">
        <v>138</v>
      </c>
      <c r="B208" s="160">
        <v>43439</v>
      </c>
      <c r="C208" s="160"/>
      <c r="D208" s="161" t="s">
        <v>336</v>
      </c>
      <c r="E208" s="162" t="s">
        <v>544</v>
      </c>
      <c r="F208" s="162">
        <v>259.5</v>
      </c>
      <c r="G208" s="162"/>
      <c r="H208" s="162">
        <v>320</v>
      </c>
      <c r="I208" s="164">
        <v>320</v>
      </c>
      <c r="J208" s="134" t="s">
        <v>630</v>
      </c>
      <c r="K208" s="135">
        <f t="shared" si="36"/>
        <v>60.5</v>
      </c>
      <c r="L208" s="136">
        <f t="shared" si="37"/>
        <v>0.23314065510597304</v>
      </c>
      <c r="M208" s="131" t="s">
        <v>546</v>
      </c>
      <c r="N208" s="137">
        <v>44323</v>
      </c>
      <c r="O208" s="54"/>
      <c r="P208" s="54"/>
      <c r="Q208" s="197"/>
      <c r="R208" s="37" t="s">
        <v>844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72">
        <v>139</v>
      </c>
      <c r="B209" s="173">
        <v>43439</v>
      </c>
      <c r="C209" s="173"/>
      <c r="D209" s="174" t="s">
        <v>750</v>
      </c>
      <c r="E209" s="175" t="s">
        <v>544</v>
      </c>
      <c r="F209" s="175">
        <v>715</v>
      </c>
      <c r="G209" s="175"/>
      <c r="H209" s="175">
        <v>445</v>
      </c>
      <c r="I209" s="176">
        <v>840</v>
      </c>
      <c r="J209" s="144" t="s">
        <v>751</v>
      </c>
      <c r="K209" s="145">
        <f t="shared" si="36"/>
        <v>-270</v>
      </c>
      <c r="L209" s="146">
        <f t="shared" si="37"/>
        <v>-0.3776223776223776</v>
      </c>
      <c r="M209" s="142" t="s">
        <v>556</v>
      </c>
      <c r="N209" s="139">
        <v>43800</v>
      </c>
      <c r="O209" s="54"/>
      <c r="P209" s="54"/>
      <c r="Q209" s="197"/>
      <c r="R209" s="37" t="s">
        <v>844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9">
        <v>140</v>
      </c>
      <c r="B210" s="160">
        <v>43469</v>
      </c>
      <c r="C210" s="160"/>
      <c r="D210" s="161" t="s">
        <v>175</v>
      </c>
      <c r="E210" s="162" t="s">
        <v>544</v>
      </c>
      <c r="F210" s="162">
        <v>875</v>
      </c>
      <c r="G210" s="162"/>
      <c r="H210" s="162">
        <v>1165</v>
      </c>
      <c r="I210" s="164">
        <v>1185</v>
      </c>
      <c r="J210" s="134" t="s">
        <v>752</v>
      </c>
      <c r="K210" s="135">
        <f t="shared" si="36"/>
        <v>290</v>
      </c>
      <c r="L210" s="136">
        <f t="shared" si="37"/>
        <v>0.33142857142857141</v>
      </c>
      <c r="M210" s="131" t="s">
        <v>546</v>
      </c>
      <c r="N210" s="137">
        <v>43847</v>
      </c>
      <c r="O210" s="54"/>
      <c r="P210" s="54"/>
      <c r="Q210" s="197"/>
      <c r="R210" s="37" t="s">
        <v>844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9">
        <v>141</v>
      </c>
      <c r="B211" s="160">
        <v>43559</v>
      </c>
      <c r="C211" s="160"/>
      <c r="D211" s="161" t="s">
        <v>354</v>
      </c>
      <c r="E211" s="162" t="s">
        <v>544</v>
      </c>
      <c r="F211" s="162">
        <f>387-14.63</f>
        <v>372.37</v>
      </c>
      <c r="G211" s="162"/>
      <c r="H211" s="162">
        <v>490</v>
      </c>
      <c r="I211" s="164">
        <v>490</v>
      </c>
      <c r="J211" s="134" t="s">
        <v>630</v>
      </c>
      <c r="K211" s="135">
        <f t="shared" si="36"/>
        <v>117.63</v>
      </c>
      <c r="L211" s="136">
        <f t="shared" si="37"/>
        <v>0.31589548030185027</v>
      </c>
      <c r="M211" s="131" t="s">
        <v>546</v>
      </c>
      <c r="N211" s="137">
        <v>43850</v>
      </c>
      <c r="O211" s="54"/>
      <c r="P211" s="54"/>
      <c r="Q211" s="197"/>
      <c r="R211" s="37" t="s">
        <v>845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72">
        <v>142</v>
      </c>
      <c r="B212" s="173">
        <v>43578</v>
      </c>
      <c r="C212" s="173"/>
      <c r="D212" s="174" t="s">
        <v>753</v>
      </c>
      <c r="E212" s="175" t="s">
        <v>555</v>
      </c>
      <c r="F212" s="175">
        <v>220</v>
      </c>
      <c r="G212" s="175"/>
      <c r="H212" s="175">
        <v>127.5</v>
      </c>
      <c r="I212" s="176">
        <v>284</v>
      </c>
      <c r="J212" s="144" t="s">
        <v>754</v>
      </c>
      <c r="K212" s="145">
        <f t="shared" si="36"/>
        <v>-92.5</v>
      </c>
      <c r="L212" s="146">
        <f t="shared" si="37"/>
        <v>-0.42045454545454547</v>
      </c>
      <c r="M212" s="142" t="s">
        <v>556</v>
      </c>
      <c r="N212" s="139">
        <v>43896</v>
      </c>
      <c r="O212" s="54"/>
      <c r="P212" s="54"/>
      <c r="Q212" s="197"/>
      <c r="R212" s="37" t="s">
        <v>844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9">
        <v>143</v>
      </c>
      <c r="B213" s="160">
        <v>43622</v>
      </c>
      <c r="C213" s="160"/>
      <c r="D213" s="161" t="s">
        <v>459</v>
      </c>
      <c r="E213" s="162" t="s">
        <v>555</v>
      </c>
      <c r="F213" s="162">
        <v>332.8</v>
      </c>
      <c r="G213" s="162"/>
      <c r="H213" s="162">
        <v>405</v>
      </c>
      <c r="I213" s="164">
        <v>419</v>
      </c>
      <c r="J213" s="134" t="s">
        <v>755</v>
      </c>
      <c r="K213" s="135">
        <f t="shared" si="36"/>
        <v>72.199999999999989</v>
      </c>
      <c r="L213" s="136">
        <f t="shared" si="37"/>
        <v>0.21694711538461534</v>
      </c>
      <c r="M213" s="131" t="s">
        <v>546</v>
      </c>
      <c r="N213" s="137">
        <v>43860</v>
      </c>
      <c r="O213" s="54"/>
      <c r="P213" s="54"/>
      <c r="Q213" s="197"/>
      <c r="R213" s="37" t="s">
        <v>844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3">
        <v>144</v>
      </c>
      <c r="B214" s="152">
        <v>43641</v>
      </c>
      <c r="C214" s="152"/>
      <c r="D214" s="153" t="s">
        <v>167</v>
      </c>
      <c r="E214" s="154" t="s">
        <v>544</v>
      </c>
      <c r="F214" s="154">
        <v>386</v>
      </c>
      <c r="G214" s="155"/>
      <c r="H214" s="155">
        <v>395</v>
      </c>
      <c r="I214" s="155">
        <v>452</v>
      </c>
      <c r="J214" s="156" t="s">
        <v>756</v>
      </c>
      <c r="K214" s="157">
        <f t="shared" si="36"/>
        <v>9</v>
      </c>
      <c r="L214" s="158">
        <f t="shared" si="37"/>
        <v>2.3316062176165803E-2</v>
      </c>
      <c r="M214" s="154" t="s">
        <v>563</v>
      </c>
      <c r="N214" s="152">
        <v>43868</v>
      </c>
      <c r="O214" s="54"/>
      <c r="P214" s="54"/>
      <c r="Q214" s="197"/>
      <c r="R214" s="37" t="s">
        <v>845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3">
        <v>145</v>
      </c>
      <c r="B215" s="152">
        <v>43707</v>
      </c>
      <c r="C215" s="152"/>
      <c r="D215" s="153" t="s">
        <v>142</v>
      </c>
      <c r="E215" s="154" t="s">
        <v>544</v>
      </c>
      <c r="F215" s="154">
        <v>137.5</v>
      </c>
      <c r="G215" s="155"/>
      <c r="H215" s="155">
        <v>138.5</v>
      </c>
      <c r="I215" s="155">
        <v>190</v>
      </c>
      <c r="J215" s="156" t="s">
        <v>757</v>
      </c>
      <c r="K215" s="157">
        <f t="shared" si="36"/>
        <v>1</v>
      </c>
      <c r="L215" s="158">
        <f t="shared" si="37"/>
        <v>7.2727272727272727E-3</v>
      </c>
      <c r="M215" s="154" t="s">
        <v>563</v>
      </c>
      <c r="N215" s="152">
        <v>44432</v>
      </c>
      <c r="O215" s="54"/>
      <c r="P215" s="54"/>
      <c r="Q215" s="197"/>
      <c r="R215" s="37" t="s">
        <v>845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9">
        <v>146</v>
      </c>
      <c r="B216" s="160">
        <v>43731</v>
      </c>
      <c r="C216" s="160"/>
      <c r="D216" s="161" t="s">
        <v>414</v>
      </c>
      <c r="E216" s="162" t="s">
        <v>544</v>
      </c>
      <c r="F216" s="162">
        <v>235</v>
      </c>
      <c r="G216" s="162"/>
      <c r="H216" s="162">
        <v>295</v>
      </c>
      <c r="I216" s="164">
        <v>296</v>
      </c>
      <c r="J216" s="134" t="s">
        <v>758</v>
      </c>
      <c r="K216" s="135">
        <f t="shared" si="36"/>
        <v>60</v>
      </c>
      <c r="L216" s="136">
        <f t="shared" si="37"/>
        <v>0.25531914893617019</v>
      </c>
      <c r="M216" s="131" t="s">
        <v>546</v>
      </c>
      <c r="N216" s="137">
        <v>43844</v>
      </c>
      <c r="O216" s="54"/>
      <c r="P216" s="54"/>
      <c r="Q216" s="197"/>
      <c r="R216" s="37" t="s">
        <v>844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9">
        <v>147</v>
      </c>
      <c r="B217" s="160">
        <v>43752</v>
      </c>
      <c r="C217" s="160"/>
      <c r="D217" s="161" t="s">
        <v>759</v>
      </c>
      <c r="E217" s="162" t="s">
        <v>544</v>
      </c>
      <c r="F217" s="162">
        <v>277.5</v>
      </c>
      <c r="G217" s="162"/>
      <c r="H217" s="162">
        <v>333</v>
      </c>
      <c r="I217" s="164">
        <v>333</v>
      </c>
      <c r="J217" s="134" t="s">
        <v>760</v>
      </c>
      <c r="K217" s="135">
        <f t="shared" si="36"/>
        <v>55.5</v>
      </c>
      <c r="L217" s="136">
        <f t="shared" si="37"/>
        <v>0.2</v>
      </c>
      <c r="M217" s="131" t="s">
        <v>546</v>
      </c>
      <c r="N217" s="137">
        <v>43846</v>
      </c>
      <c r="O217" s="54"/>
      <c r="P217" s="54"/>
      <c r="Q217" s="197"/>
      <c r="R217" s="37" t="s">
        <v>845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9">
        <v>148</v>
      </c>
      <c r="B218" s="160">
        <v>43752</v>
      </c>
      <c r="C218" s="160"/>
      <c r="D218" s="161" t="s">
        <v>761</v>
      </c>
      <c r="E218" s="162" t="s">
        <v>544</v>
      </c>
      <c r="F218" s="162">
        <v>930</v>
      </c>
      <c r="G218" s="162"/>
      <c r="H218" s="162">
        <v>1165</v>
      </c>
      <c r="I218" s="164">
        <v>1200</v>
      </c>
      <c r="J218" s="134" t="s">
        <v>762</v>
      </c>
      <c r="K218" s="135">
        <f t="shared" si="36"/>
        <v>235</v>
      </c>
      <c r="L218" s="136">
        <f t="shared" si="37"/>
        <v>0.25268817204301075</v>
      </c>
      <c r="M218" s="131" t="s">
        <v>546</v>
      </c>
      <c r="N218" s="137">
        <v>43847</v>
      </c>
      <c r="O218" s="54"/>
      <c r="P218" s="54"/>
      <c r="Q218" s="197"/>
      <c r="R218" s="37" t="s">
        <v>845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9">
        <v>149</v>
      </c>
      <c r="B219" s="160">
        <v>43753</v>
      </c>
      <c r="C219" s="160"/>
      <c r="D219" s="161" t="s">
        <v>763</v>
      </c>
      <c r="E219" s="162" t="s">
        <v>544</v>
      </c>
      <c r="F219" s="132">
        <v>111</v>
      </c>
      <c r="G219" s="162"/>
      <c r="H219" s="162">
        <v>141</v>
      </c>
      <c r="I219" s="164">
        <v>141</v>
      </c>
      <c r="J219" s="134" t="s">
        <v>764</v>
      </c>
      <c r="K219" s="135">
        <f t="shared" si="36"/>
        <v>30</v>
      </c>
      <c r="L219" s="136">
        <f t="shared" si="37"/>
        <v>0.27027027027027029</v>
      </c>
      <c r="M219" s="131" t="s">
        <v>546</v>
      </c>
      <c r="N219" s="137">
        <v>44328</v>
      </c>
      <c r="O219" s="54"/>
      <c r="P219" s="54"/>
      <c r="Q219" s="197"/>
      <c r="R219" s="37" t="s">
        <v>845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9">
        <v>150</v>
      </c>
      <c r="B220" s="160">
        <v>43753</v>
      </c>
      <c r="C220" s="160"/>
      <c r="D220" s="161" t="s">
        <v>765</v>
      </c>
      <c r="E220" s="162" t="s">
        <v>544</v>
      </c>
      <c r="F220" s="132">
        <v>296</v>
      </c>
      <c r="G220" s="162"/>
      <c r="H220" s="162">
        <v>370</v>
      </c>
      <c r="I220" s="164">
        <v>370</v>
      </c>
      <c r="J220" s="134" t="s">
        <v>630</v>
      </c>
      <c r="K220" s="135">
        <f t="shared" ref="K220:K245" si="38">H220-F220</f>
        <v>74</v>
      </c>
      <c r="L220" s="136">
        <f t="shared" ref="L220:L245" si="39">K220/F220</f>
        <v>0.25</v>
      </c>
      <c r="M220" s="131" t="s">
        <v>546</v>
      </c>
      <c r="N220" s="137">
        <v>43853</v>
      </c>
      <c r="O220" s="54"/>
      <c r="P220" s="54"/>
      <c r="Q220" s="197"/>
      <c r="R220" s="37" t="s">
        <v>845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59">
        <v>151</v>
      </c>
      <c r="B221" s="160">
        <v>43754</v>
      </c>
      <c r="C221" s="160"/>
      <c r="D221" s="161" t="s">
        <v>766</v>
      </c>
      <c r="E221" s="162" t="s">
        <v>544</v>
      </c>
      <c r="F221" s="132">
        <v>300</v>
      </c>
      <c r="G221" s="162"/>
      <c r="H221" s="162">
        <v>382.5</v>
      </c>
      <c r="I221" s="164">
        <v>344</v>
      </c>
      <c r="J221" s="134" t="s">
        <v>767</v>
      </c>
      <c r="K221" s="135">
        <f t="shared" si="38"/>
        <v>82.5</v>
      </c>
      <c r="L221" s="136">
        <f t="shared" si="39"/>
        <v>0.27500000000000002</v>
      </c>
      <c r="M221" s="131" t="s">
        <v>546</v>
      </c>
      <c r="N221" s="137">
        <v>44238</v>
      </c>
      <c r="O221" s="54"/>
      <c r="P221" s="54"/>
      <c r="Q221" s="197"/>
      <c r="R221" s="37" t="s">
        <v>845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9">
        <v>152</v>
      </c>
      <c r="B222" s="160">
        <v>43832</v>
      </c>
      <c r="C222" s="160"/>
      <c r="D222" s="161" t="s">
        <v>768</v>
      </c>
      <c r="E222" s="162" t="s">
        <v>544</v>
      </c>
      <c r="F222" s="132">
        <v>495</v>
      </c>
      <c r="G222" s="162"/>
      <c r="H222" s="162">
        <v>595</v>
      </c>
      <c r="I222" s="164">
        <v>590</v>
      </c>
      <c r="J222" s="134" t="s">
        <v>566</v>
      </c>
      <c r="K222" s="135">
        <f t="shared" si="38"/>
        <v>100</v>
      </c>
      <c r="L222" s="136">
        <f t="shared" si="39"/>
        <v>0.20202020202020202</v>
      </c>
      <c r="M222" s="131" t="s">
        <v>546</v>
      </c>
      <c r="N222" s="137">
        <v>44589</v>
      </c>
      <c r="O222" s="54"/>
      <c r="P222" s="54"/>
      <c r="Q222" s="197"/>
      <c r="R222" s="37" t="s">
        <v>845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9">
        <v>153</v>
      </c>
      <c r="B223" s="160">
        <v>43966</v>
      </c>
      <c r="C223" s="160"/>
      <c r="D223" s="161" t="s">
        <v>74</v>
      </c>
      <c r="E223" s="162" t="s">
        <v>544</v>
      </c>
      <c r="F223" s="132">
        <v>67.5</v>
      </c>
      <c r="G223" s="162"/>
      <c r="H223" s="162">
        <v>86</v>
      </c>
      <c r="I223" s="164">
        <v>86</v>
      </c>
      <c r="J223" s="134" t="s">
        <v>769</v>
      </c>
      <c r="K223" s="135">
        <f t="shared" si="38"/>
        <v>18.5</v>
      </c>
      <c r="L223" s="136">
        <f t="shared" si="39"/>
        <v>0.27407407407407408</v>
      </c>
      <c r="M223" s="131" t="s">
        <v>546</v>
      </c>
      <c r="N223" s="137">
        <v>44008</v>
      </c>
      <c r="O223" s="54"/>
      <c r="P223" s="54"/>
      <c r="Q223" s="197"/>
      <c r="R223" s="37" t="s">
        <v>845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9">
        <v>154</v>
      </c>
      <c r="B224" s="160">
        <v>44035</v>
      </c>
      <c r="C224" s="160"/>
      <c r="D224" s="161" t="s">
        <v>458</v>
      </c>
      <c r="E224" s="162" t="s">
        <v>544</v>
      </c>
      <c r="F224" s="132">
        <v>231</v>
      </c>
      <c r="G224" s="162"/>
      <c r="H224" s="162">
        <v>281</v>
      </c>
      <c r="I224" s="164">
        <v>281</v>
      </c>
      <c r="J224" s="134" t="s">
        <v>630</v>
      </c>
      <c r="K224" s="135">
        <f t="shared" si="38"/>
        <v>50</v>
      </c>
      <c r="L224" s="136">
        <f t="shared" si="39"/>
        <v>0.21645021645021645</v>
      </c>
      <c r="M224" s="131" t="s">
        <v>546</v>
      </c>
      <c r="N224" s="137">
        <v>44358</v>
      </c>
      <c r="O224" s="54"/>
      <c r="P224" s="54"/>
      <c r="Q224" s="197"/>
      <c r="R224" s="37" t="s">
        <v>845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9">
        <v>155</v>
      </c>
      <c r="B225" s="160">
        <v>44092</v>
      </c>
      <c r="C225" s="160"/>
      <c r="D225" s="161" t="s">
        <v>140</v>
      </c>
      <c r="E225" s="162" t="s">
        <v>544</v>
      </c>
      <c r="F225" s="162">
        <v>206</v>
      </c>
      <c r="G225" s="162"/>
      <c r="H225" s="162">
        <v>248</v>
      </c>
      <c r="I225" s="164">
        <v>248</v>
      </c>
      <c r="J225" s="134" t="s">
        <v>630</v>
      </c>
      <c r="K225" s="135">
        <f t="shared" si="38"/>
        <v>42</v>
      </c>
      <c r="L225" s="136">
        <f t="shared" si="39"/>
        <v>0.20388349514563106</v>
      </c>
      <c r="M225" s="131" t="s">
        <v>546</v>
      </c>
      <c r="N225" s="137">
        <v>44214</v>
      </c>
      <c r="O225" s="54"/>
      <c r="P225" s="54"/>
      <c r="Q225" s="197"/>
      <c r="R225" s="37" t="s">
        <v>844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59">
        <v>156</v>
      </c>
      <c r="B226" s="160">
        <v>44140</v>
      </c>
      <c r="C226" s="160"/>
      <c r="D226" s="161" t="s">
        <v>140</v>
      </c>
      <c r="E226" s="162" t="s">
        <v>544</v>
      </c>
      <c r="F226" s="162">
        <v>182.5</v>
      </c>
      <c r="G226" s="162"/>
      <c r="H226" s="162">
        <v>248</v>
      </c>
      <c r="I226" s="164">
        <v>248</v>
      </c>
      <c r="J226" s="134" t="s">
        <v>630</v>
      </c>
      <c r="K226" s="135">
        <f t="shared" si="38"/>
        <v>65.5</v>
      </c>
      <c r="L226" s="136">
        <f t="shared" si="39"/>
        <v>0.35890410958904112</v>
      </c>
      <c r="M226" s="131" t="s">
        <v>546</v>
      </c>
      <c r="N226" s="137">
        <v>44214</v>
      </c>
      <c r="O226" s="54"/>
      <c r="P226" s="54"/>
      <c r="Q226" s="197"/>
      <c r="R226" s="37" t="s">
        <v>844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59">
        <v>157</v>
      </c>
      <c r="B227" s="160">
        <v>44140</v>
      </c>
      <c r="C227" s="160"/>
      <c r="D227" s="161" t="s">
        <v>336</v>
      </c>
      <c r="E227" s="162" t="s">
        <v>544</v>
      </c>
      <c r="F227" s="162">
        <v>247.5</v>
      </c>
      <c r="G227" s="162"/>
      <c r="H227" s="162">
        <v>320</v>
      </c>
      <c r="I227" s="164">
        <v>320</v>
      </c>
      <c r="J227" s="134" t="s">
        <v>630</v>
      </c>
      <c r="K227" s="135">
        <f t="shared" si="38"/>
        <v>72.5</v>
      </c>
      <c r="L227" s="136">
        <f t="shared" si="39"/>
        <v>0.29292929292929293</v>
      </c>
      <c r="M227" s="131" t="s">
        <v>546</v>
      </c>
      <c r="N227" s="137">
        <v>44323</v>
      </c>
      <c r="O227" s="54"/>
      <c r="P227" s="54"/>
      <c r="Q227" s="197"/>
      <c r="R227" s="37" t="s">
        <v>845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59">
        <v>158</v>
      </c>
      <c r="B228" s="160">
        <v>44140</v>
      </c>
      <c r="C228" s="160"/>
      <c r="D228" s="161" t="s">
        <v>198</v>
      </c>
      <c r="E228" s="162" t="s">
        <v>544</v>
      </c>
      <c r="F228" s="132">
        <v>925</v>
      </c>
      <c r="G228" s="162"/>
      <c r="H228" s="162">
        <v>1095</v>
      </c>
      <c r="I228" s="164">
        <v>1093</v>
      </c>
      <c r="J228" s="134" t="s">
        <v>770</v>
      </c>
      <c r="K228" s="135">
        <f t="shared" si="38"/>
        <v>170</v>
      </c>
      <c r="L228" s="136">
        <f t="shared" si="39"/>
        <v>0.18378378378378379</v>
      </c>
      <c r="M228" s="131" t="s">
        <v>546</v>
      </c>
      <c r="N228" s="137">
        <v>44201</v>
      </c>
      <c r="O228" s="54"/>
      <c r="P228" s="54"/>
      <c r="Q228" s="197"/>
      <c r="R228" s="37" t="s">
        <v>844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59">
        <v>159</v>
      </c>
      <c r="B229" s="160">
        <v>44140</v>
      </c>
      <c r="C229" s="160"/>
      <c r="D229" s="161" t="s">
        <v>354</v>
      </c>
      <c r="E229" s="162" t="s">
        <v>544</v>
      </c>
      <c r="F229" s="132">
        <v>332.5</v>
      </c>
      <c r="G229" s="162"/>
      <c r="H229" s="162">
        <v>393</v>
      </c>
      <c r="I229" s="164">
        <v>406</v>
      </c>
      <c r="J229" s="134" t="s">
        <v>771</v>
      </c>
      <c r="K229" s="135">
        <f t="shared" si="38"/>
        <v>60.5</v>
      </c>
      <c r="L229" s="136">
        <f t="shared" si="39"/>
        <v>0.18195488721804512</v>
      </c>
      <c r="M229" s="131" t="s">
        <v>546</v>
      </c>
      <c r="N229" s="137">
        <v>44256</v>
      </c>
      <c r="O229" s="54"/>
      <c r="P229" s="54"/>
      <c r="Q229" s="197"/>
      <c r="R229" s="37" t="s">
        <v>845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59">
        <v>160</v>
      </c>
      <c r="B230" s="160">
        <v>44141</v>
      </c>
      <c r="C230" s="160"/>
      <c r="D230" s="161" t="s">
        <v>458</v>
      </c>
      <c r="E230" s="162" t="s">
        <v>544</v>
      </c>
      <c r="F230" s="132">
        <v>231</v>
      </c>
      <c r="G230" s="162"/>
      <c r="H230" s="162">
        <v>281</v>
      </c>
      <c r="I230" s="164">
        <v>281</v>
      </c>
      <c r="J230" s="134" t="s">
        <v>630</v>
      </c>
      <c r="K230" s="135">
        <f t="shared" si="38"/>
        <v>50</v>
      </c>
      <c r="L230" s="136">
        <f t="shared" si="39"/>
        <v>0.21645021645021645</v>
      </c>
      <c r="M230" s="131" t="s">
        <v>546</v>
      </c>
      <c r="N230" s="137">
        <v>44358</v>
      </c>
      <c r="O230" s="54"/>
      <c r="P230" s="54"/>
      <c r="Q230" s="197"/>
      <c r="R230" s="37" t="s">
        <v>844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59">
        <v>161</v>
      </c>
      <c r="B231" s="160">
        <v>44187</v>
      </c>
      <c r="C231" s="160"/>
      <c r="D231" s="161" t="s">
        <v>772</v>
      </c>
      <c r="E231" s="162" t="s">
        <v>544</v>
      </c>
      <c r="F231" s="132">
        <v>190</v>
      </c>
      <c r="G231" s="162"/>
      <c r="H231" s="162">
        <v>239</v>
      </c>
      <c r="I231" s="164">
        <v>239</v>
      </c>
      <c r="J231" s="134" t="s">
        <v>773</v>
      </c>
      <c r="K231" s="135">
        <f t="shared" si="38"/>
        <v>49</v>
      </c>
      <c r="L231" s="136">
        <f t="shared" si="39"/>
        <v>0.25789473684210529</v>
      </c>
      <c r="M231" s="131" t="s">
        <v>546</v>
      </c>
      <c r="N231" s="137">
        <v>44844</v>
      </c>
      <c r="O231" s="54"/>
      <c r="P231" s="54"/>
      <c r="Q231" s="197"/>
      <c r="R231" s="37" t="s">
        <v>844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9">
        <v>162</v>
      </c>
      <c r="B232" s="160">
        <v>44258</v>
      </c>
      <c r="C232" s="160"/>
      <c r="D232" s="161" t="s">
        <v>768</v>
      </c>
      <c r="E232" s="162" t="s">
        <v>544</v>
      </c>
      <c r="F232" s="132">
        <v>495</v>
      </c>
      <c r="G232" s="162"/>
      <c r="H232" s="162">
        <v>595</v>
      </c>
      <c r="I232" s="164">
        <v>590</v>
      </c>
      <c r="J232" s="134" t="s">
        <v>566</v>
      </c>
      <c r="K232" s="135">
        <f t="shared" si="38"/>
        <v>100</v>
      </c>
      <c r="L232" s="136">
        <f t="shared" si="39"/>
        <v>0.20202020202020202</v>
      </c>
      <c r="M232" s="131" t="s">
        <v>546</v>
      </c>
      <c r="N232" s="137">
        <v>44589</v>
      </c>
      <c r="O232" s="54"/>
      <c r="P232" s="54"/>
      <c r="Q232" s="197"/>
      <c r="R232" s="37" t="s">
        <v>844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9">
        <v>163</v>
      </c>
      <c r="B233" s="160">
        <v>44274</v>
      </c>
      <c r="C233" s="160"/>
      <c r="D233" s="161" t="s">
        <v>354</v>
      </c>
      <c r="E233" s="162" t="s">
        <v>544</v>
      </c>
      <c r="F233" s="132">
        <v>355</v>
      </c>
      <c r="G233" s="162"/>
      <c r="H233" s="162">
        <v>422.5</v>
      </c>
      <c r="I233" s="164">
        <v>420</v>
      </c>
      <c r="J233" s="134" t="s">
        <v>774</v>
      </c>
      <c r="K233" s="135">
        <f t="shared" si="38"/>
        <v>67.5</v>
      </c>
      <c r="L233" s="136">
        <f t="shared" si="39"/>
        <v>0.19014084507042253</v>
      </c>
      <c r="M233" s="131" t="s">
        <v>546</v>
      </c>
      <c r="N233" s="137">
        <v>44361</v>
      </c>
      <c r="O233" s="54"/>
      <c r="P233" s="54"/>
      <c r="R233" s="37" t="s">
        <v>844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9">
        <v>164</v>
      </c>
      <c r="B234" s="160">
        <v>44295</v>
      </c>
      <c r="C234" s="160"/>
      <c r="D234" s="161" t="s">
        <v>318</v>
      </c>
      <c r="E234" s="162" t="s">
        <v>544</v>
      </c>
      <c r="F234" s="132">
        <v>555</v>
      </c>
      <c r="G234" s="162"/>
      <c r="H234" s="162">
        <v>663</v>
      </c>
      <c r="I234" s="164">
        <v>663</v>
      </c>
      <c r="J234" s="134" t="s">
        <v>775</v>
      </c>
      <c r="K234" s="135">
        <f t="shared" si="38"/>
        <v>108</v>
      </c>
      <c r="L234" s="136">
        <f t="shared" si="39"/>
        <v>0.19459459459459461</v>
      </c>
      <c r="M234" s="131" t="s">
        <v>546</v>
      </c>
      <c r="N234" s="137">
        <v>44321</v>
      </c>
      <c r="O234" s="54"/>
      <c r="P234" s="54"/>
      <c r="Q234" s="197"/>
      <c r="R234" s="37" t="s">
        <v>844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9">
        <v>165</v>
      </c>
      <c r="B235" s="160">
        <v>44308</v>
      </c>
      <c r="C235" s="160"/>
      <c r="D235" s="161" t="s">
        <v>739</v>
      </c>
      <c r="E235" s="162" t="s">
        <v>544</v>
      </c>
      <c r="F235" s="132">
        <v>126.5</v>
      </c>
      <c r="G235" s="162"/>
      <c r="H235" s="162">
        <v>155</v>
      </c>
      <c r="I235" s="164">
        <v>155</v>
      </c>
      <c r="J235" s="134" t="s">
        <v>630</v>
      </c>
      <c r="K235" s="135">
        <f t="shared" si="38"/>
        <v>28.5</v>
      </c>
      <c r="L235" s="136">
        <f t="shared" si="39"/>
        <v>0.22529644268774704</v>
      </c>
      <c r="M235" s="131" t="s">
        <v>546</v>
      </c>
      <c r="N235" s="137">
        <v>44362</v>
      </c>
      <c r="O235" s="54"/>
      <c r="P235" s="54"/>
      <c r="R235" s="37" t="s">
        <v>844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8">
        <v>166</v>
      </c>
      <c r="B236" s="169">
        <v>44368</v>
      </c>
      <c r="C236" s="169"/>
      <c r="D236" s="140" t="s">
        <v>776</v>
      </c>
      <c r="E236" s="142" t="s">
        <v>544</v>
      </c>
      <c r="F236" s="170">
        <v>287.5</v>
      </c>
      <c r="G236" s="142"/>
      <c r="H236" s="142">
        <v>245</v>
      </c>
      <c r="I236" s="143">
        <v>344</v>
      </c>
      <c r="J236" s="144" t="s">
        <v>777</v>
      </c>
      <c r="K236" s="145">
        <f t="shared" si="38"/>
        <v>-42.5</v>
      </c>
      <c r="L236" s="146">
        <f t="shared" si="39"/>
        <v>-0.14782608695652175</v>
      </c>
      <c r="M236" s="142" t="s">
        <v>556</v>
      </c>
      <c r="N236" s="139">
        <v>44508</v>
      </c>
      <c r="O236" s="54"/>
      <c r="P236" s="54"/>
      <c r="R236" s="37" t="s">
        <v>844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9">
        <v>167</v>
      </c>
      <c r="B237" s="160">
        <v>44368</v>
      </c>
      <c r="C237" s="160"/>
      <c r="D237" s="161" t="s">
        <v>458</v>
      </c>
      <c r="E237" s="162" t="s">
        <v>544</v>
      </c>
      <c r="F237" s="132">
        <v>241</v>
      </c>
      <c r="G237" s="162"/>
      <c r="H237" s="162">
        <v>298</v>
      </c>
      <c r="I237" s="164">
        <v>320</v>
      </c>
      <c r="J237" s="134" t="s">
        <v>630</v>
      </c>
      <c r="K237" s="135">
        <f t="shared" si="38"/>
        <v>57</v>
      </c>
      <c r="L237" s="136">
        <f t="shared" si="39"/>
        <v>0.23651452282157676</v>
      </c>
      <c r="M237" s="131" t="s">
        <v>546</v>
      </c>
      <c r="N237" s="137">
        <v>44802</v>
      </c>
      <c r="O237" s="54"/>
      <c r="P237" s="54"/>
      <c r="R237" s="37" t="s">
        <v>844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9">
        <v>168</v>
      </c>
      <c r="B238" s="160">
        <v>44406</v>
      </c>
      <c r="C238" s="160"/>
      <c r="D238" s="161" t="s">
        <v>739</v>
      </c>
      <c r="E238" s="162" t="s">
        <v>544</v>
      </c>
      <c r="F238" s="132">
        <v>162.5</v>
      </c>
      <c r="G238" s="162"/>
      <c r="H238" s="162">
        <v>200</v>
      </c>
      <c r="I238" s="164">
        <v>200</v>
      </c>
      <c r="J238" s="134" t="s">
        <v>630</v>
      </c>
      <c r="K238" s="135">
        <f t="shared" si="38"/>
        <v>37.5</v>
      </c>
      <c r="L238" s="136">
        <f t="shared" si="39"/>
        <v>0.23076923076923078</v>
      </c>
      <c r="M238" s="131" t="s">
        <v>546</v>
      </c>
      <c r="N238" s="137">
        <v>44802</v>
      </c>
      <c r="O238" s="54"/>
      <c r="P238" s="54"/>
      <c r="R238" s="37" t="s">
        <v>844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9">
        <v>169</v>
      </c>
      <c r="B239" s="160">
        <v>44462</v>
      </c>
      <c r="C239" s="160"/>
      <c r="D239" s="161" t="s">
        <v>422</v>
      </c>
      <c r="E239" s="162" t="s">
        <v>544</v>
      </c>
      <c r="F239" s="132">
        <v>1235</v>
      </c>
      <c r="G239" s="162"/>
      <c r="H239" s="162">
        <v>1505</v>
      </c>
      <c r="I239" s="164">
        <v>1500</v>
      </c>
      <c r="J239" s="134" t="s">
        <v>630</v>
      </c>
      <c r="K239" s="135">
        <f t="shared" si="38"/>
        <v>270</v>
      </c>
      <c r="L239" s="136">
        <f t="shared" si="39"/>
        <v>0.21862348178137653</v>
      </c>
      <c r="M239" s="131" t="s">
        <v>546</v>
      </c>
      <c r="N239" s="137">
        <v>44564</v>
      </c>
      <c r="O239" s="54"/>
      <c r="P239" s="54"/>
      <c r="R239" s="37" t="s">
        <v>844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9">
        <v>170</v>
      </c>
      <c r="B240" s="160">
        <v>44480</v>
      </c>
      <c r="C240" s="160"/>
      <c r="D240" s="161" t="s">
        <v>778</v>
      </c>
      <c r="E240" s="162" t="s">
        <v>544</v>
      </c>
      <c r="F240" s="132">
        <v>58.75</v>
      </c>
      <c r="G240" s="162"/>
      <c r="H240" s="162">
        <v>64.25</v>
      </c>
      <c r="I240" s="164"/>
      <c r="J240" s="134" t="s">
        <v>630</v>
      </c>
      <c r="K240" s="135">
        <f t="shared" si="38"/>
        <v>5.5</v>
      </c>
      <c r="L240" s="136">
        <f t="shared" si="39"/>
        <v>9.3617021276595741E-2</v>
      </c>
      <c r="M240" s="131" t="s">
        <v>546</v>
      </c>
      <c r="N240" s="137">
        <v>45322</v>
      </c>
      <c r="O240" s="54"/>
      <c r="P240" s="54"/>
      <c r="R240" s="37" t="s">
        <v>844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8">
        <v>171</v>
      </c>
      <c r="B241" s="129">
        <v>44481</v>
      </c>
      <c r="C241" s="129"/>
      <c r="D241" s="130" t="s">
        <v>272</v>
      </c>
      <c r="E241" s="131" t="s">
        <v>544</v>
      </c>
      <c r="F241" s="132">
        <v>315</v>
      </c>
      <c r="G241" s="131"/>
      <c r="H241" s="131">
        <v>335</v>
      </c>
      <c r="I241" s="133">
        <v>380</v>
      </c>
      <c r="J241" s="134" t="s">
        <v>818</v>
      </c>
      <c r="K241" s="135">
        <f t="shared" si="38"/>
        <v>20</v>
      </c>
      <c r="L241" s="136">
        <f t="shared" si="39"/>
        <v>6.3492063492063489E-2</v>
      </c>
      <c r="M241" s="131" t="s">
        <v>546</v>
      </c>
      <c r="N241" s="137">
        <v>45297</v>
      </c>
      <c r="O241" s="54"/>
      <c r="P241" s="54"/>
      <c r="R241" s="37" t="s">
        <v>844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8">
        <v>172</v>
      </c>
      <c r="B242" s="129">
        <v>44481</v>
      </c>
      <c r="C242" s="129"/>
      <c r="D242" s="130" t="s">
        <v>779</v>
      </c>
      <c r="E242" s="131" t="s">
        <v>544</v>
      </c>
      <c r="F242" s="132">
        <v>45.5</v>
      </c>
      <c r="G242" s="131"/>
      <c r="H242" s="131">
        <v>56.5</v>
      </c>
      <c r="I242" s="133">
        <v>56</v>
      </c>
      <c r="J242" s="134" t="s">
        <v>630</v>
      </c>
      <c r="K242" s="135">
        <f t="shared" si="38"/>
        <v>11</v>
      </c>
      <c r="L242" s="136">
        <f t="shared" si="39"/>
        <v>0.24175824175824176</v>
      </c>
      <c r="M242" s="131" t="s">
        <v>546</v>
      </c>
      <c r="N242" s="137">
        <v>44881</v>
      </c>
      <c r="O242" s="54"/>
      <c r="P242" s="54"/>
      <c r="R242" s="37" t="s">
        <v>844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8">
        <v>173</v>
      </c>
      <c r="B243" s="129">
        <v>44551</v>
      </c>
      <c r="C243" s="129"/>
      <c r="D243" s="130" t="s">
        <v>128</v>
      </c>
      <c r="E243" s="131" t="s">
        <v>544</v>
      </c>
      <c r="F243" s="132">
        <v>2300</v>
      </c>
      <c r="G243" s="131"/>
      <c r="H243" s="131">
        <f>(2820+2200)/2</f>
        <v>2510</v>
      </c>
      <c r="I243" s="133">
        <v>3000</v>
      </c>
      <c r="J243" s="134" t="s">
        <v>780</v>
      </c>
      <c r="K243" s="135">
        <f t="shared" si="38"/>
        <v>210</v>
      </c>
      <c r="L243" s="136">
        <f t="shared" si="39"/>
        <v>9.1304347826086957E-2</v>
      </c>
      <c r="M243" s="131" t="s">
        <v>546</v>
      </c>
      <c r="N243" s="137">
        <v>44649</v>
      </c>
      <c r="O243" s="54"/>
      <c r="P243" s="54"/>
      <c r="R243" s="37" t="s">
        <v>844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8">
        <v>174</v>
      </c>
      <c r="B244" s="129">
        <v>44606</v>
      </c>
      <c r="C244" s="129"/>
      <c r="D244" s="130" t="s">
        <v>412</v>
      </c>
      <c r="E244" s="131" t="s">
        <v>544</v>
      </c>
      <c r="F244" s="132">
        <v>635</v>
      </c>
      <c r="G244" s="131"/>
      <c r="H244" s="131">
        <v>700</v>
      </c>
      <c r="I244" s="133">
        <v>764</v>
      </c>
      <c r="J244" s="134" t="s">
        <v>805</v>
      </c>
      <c r="K244" s="135">
        <f t="shared" si="38"/>
        <v>65</v>
      </c>
      <c r="L244" s="136">
        <f t="shared" si="39"/>
        <v>0.10236220472440945</v>
      </c>
      <c r="M244" s="131" t="s">
        <v>546</v>
      </c>
      <c r="N244" s="137">
        <v>45159</v>
      </c>
      <c r="O244" s="54"/>
      <c r="P244" s="54"/>
      <c r="R244" s="37" t="s">
        <v>844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8">
        <v>175</v>
      </c>
      <c r="B245" s="129">
        <v>44613</v>
      </c>
      <c r="C245" s="129"/>
      <c r="D245" s="130" t="s">
        <v>422</v>
      </c>
      <c r="E245" s="131" t="s">
        <v>544</v>
      </c>
      <c r="F245" s="132">
        <v>1255</v>
      </c>
      <c r="G245" s="131"/>
      <c r="H245" s="131">
        <v>1515</v>
      </c>
      <c r="I245" s="133">
        <v>1510</v>
      </c>
      <c r="J245" s="134" t="s">
        <v>630</v>
      </c>
      <c r="K245" s="135">
        <f t="shared" si="38"/>
        <v>260</v>
      </c>
      <c r="L245" s="136">
        <f t="shared" si="39"/>
        <v>0.20717131474103587</v>
      </c>
      <c r="M245" s="131" t="s">
        <v>546</v>
      </c>
      <c r="N245" s="137">
        <v>44834</v>
      </c>
      <c r="O245" s="54"/>
      <c r="P245" s="54"/>
      <c r="R245" s="37" t="s">
        <v>844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258">
        <v>176</v>
      </c>
      <c r="B246" s="249">
        <v>44670</v>
      </c>
      <c r="C246" s="249"/>
      <c r="D246" s="250" t="s">
        <v>509</v>
      </c>
      <c r="E246" s="251" t="s">
        <v>544</v>
      </c>
      <c r="F246" s="252">
        <v>445</v>
      </c>
      <c r="G246" s="252"/>
      <c r="H246" s="252">
        <v>460</v>
      </c>
      <c r="I246" s="252">
        <v>553</v>
      </c>
      <c r="J246" s="253" t="s">
        <v>838</v>
      </c>
      <c r="K246" s="254">
        <f t="shared" ref="K246" si="40">H246-F246</f>
        <v>15</v>
      </c>
      <c r="L246" s="255">
        <f t="shared" ref="L246" si="41">K246/F246</f>
        <v>3.3707865168539325E-2</v>
      </c>
      <c r="M246" s="256" t="s">
        <v>563</v>
      </c>
      <c r="N246" s="257">
        <v>45397</v>
      </c>
      <c r="O246" s="54"/>
      <c r="P246" s="54"/>
      <c r="R246" s="37" t="s">
        <v>844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59">
        <v>177</v>
      </c>
      <c r="B247" s="160">
        <v>44746</v>
      </c>
      <c r="C247" s="160"/>
      <c r="D247" s="161" t="s">
        <v>781</v>
      </c>
      <c r="E247" s="162" t="s">
        <v>544</v>
      </c>
      <c r="F247" s="162">
        <v>207.5</v>
      </c>
      <c r="G247" s="162"/>
      <c r="H247" s="162">
        <v>254</v>
      </c>
      <c r="I247" s="164">
        <v>254</v>
      </c>
      <c r="J247" s="134" t="s">
        <v>630</v>
      </c>
      <c r="K247" s="135">
        <f t="shared" ref="K247:K257" si="42">H247-F247</f>
        <v>46.5</v>
      </c>
      <c r="L247" s="136">
        <f t="shared" ref="L247:L257" si="43">K247/F247</f>
        <v>0.22409638554216868</v>
      </c>
      <c r="M247" s="131" t="s">
        <v>546</v>
      </c>
      <c r="N247" s="137">
        <v>44792</v>
      </c>
      <c r="O247" s="54"/>
      <c r="P247" s="54"/>
      <c r="R247" s="37" t="s">
        <v>844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59">
        <v>178</v>
      </c>
      <c r="B248" s="160">
        <v>44775</v>
      </c>
      <c r="C248" s="160"/>
      <c r="D248" s="161" t="s">
        <v>460</v>
      </c>
      <c r="E248" s="162" t="s">
        <v>544</v>
      </c>
      <c r="F248" s="162">
        <v>31.25</v>
      </c>
      <c r="G248" s="162"/>
      <c r="H248" s="162">
        <v>38.75</v>
      </c>
      <c r="I248" s="164">
        <v>38</v>
      </c>
      <c r="J248" s="134" t="s">
        <v>630</v>
      </c>
      <c r="K248" s="135">
        <f t="shared" si="42"/>
        <v>7.5</v>
      </c>
      <c r="L248" s="136">
        <f t="shared" si="43"/>
        <v>0.24</v>
      </c>
      <c r="M248" s="131" t="s">
        <v>546</v>
      </c>
      <c r="N248" s="137">
        <v>44844</v>
      </c>
      <c r="O248" s="54"/>
      <c r="P248" s="54"/>
      <c r="R248" s="37" t="s">
        <v>844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59">
        <v>179</v>
      </c>
      <c r="B249" s="160">
        <v>44841</v>
      </c>
      <c r="C249" s="160"/>
      <c r="D249" s="161" t="s">
        <v>782</v>
      </c>
      <c r="E249" s="162" t="s">
        <v>544</v>
      </c>
      <c r="F249" s="132">
        <v>665</v>
      </c>
      <c r="G249" s="162"/>
      <c r="H249" s="162">
        <v>807.5</v>
      </c>
      <c r="I249" s="164">
        <v>840</v>
      </c>
      <c r="J249" s="134" t="s">
        <v>780</v>
      </c>
      <c r="K249" s="135">
        <f t="shared" si="42"/>
        <v>142.5</v>
      </c>
      <c r="L249" s="136">
        <f t="shared" si="43"/>
        <v>0.21428571428571427</v>
      </c>
      <c r="M249" s="131" t="s">
        <v>546</v>
      </c>
      <c r="N249" s="137">
        <v>45097</v>
      </c>
      <c r="O249" s="54"/>
      <c r="P249" s="54"/>
      <c r="R249" s="37" t="s">
        <v>844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59">
        <v>180</v>
      </c>
      <c r="B250" s="160">
        <v>44844</v>
      </c>
      <c r="C250" s="160"/>
      <c r="D250" s="161" t="s">
        <v>414</v>
      </c>
      <c r="E250" s="162" t="s">
        <v>544</v>
      </c>
      <c r="F250" s="132">
        <v>227.5</v>
      </c>
      <c r="G250" s="162"/>
      <c r="H250" s="162">
        <v>270</v>
      </c>
      <c r="I250" s="164">
        <v>291</v>
      </c>
      <c r="J250" s="134" t="s">
        <v>807</v>
      </c>
      <c r="K250" s="135">
        <f t="shared" si="42"/>
        <v>42.5</v>
      </c>
      <c r="L250" s="136">
        <f t="shared" si="43"/>
        <v>0.18681318681318682</v>
      </c>
      <c r="M250" s="131" t="s">
        <v>546</v>
      </c>
      <c r="N250" s="137">
        <v>45160</v>
      </c>
      <c r="O250" s="54"/>
      <c r="P250" s="54"/>
      <c r="R250" s="37" t="s">
        <v>844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59">
        <v>181</v>
      </c>
      <c r="B251" s="160">
        <v>44845</v>
      </c>
      <c r="C251" s="160"/>
      <c r="D251" s="161" t="s">
        <v>412</v>
      </c>
      <c r="E251" s="162" t="s">
        <v>544</v>
      </c>
      <c r="F251" s="132">
        <v>555</v>
      </c>
      <c r="G251" s="162"/>
      <c r="H251" s="162">
        <v>700</v>
      </c>
      <c r="I251" s="164">
        <v>765</v>
      </c>
      <c r="J251" s="134" t="s">
        <v>806</v>
      </c>
      <c r="K251" s="135">
        <f t="shared" si="42"/>
        <v>145</v>
      </c>
      <c r="L251" s="136">
        <f t="shared" si="43"/>
        <v>0.26126126126126126</v>
      </c>
      <c r="M251" s="131" t="s">
        <v>546</v>
      </c>
      <c r="N251" s="137">
        <v>45159</v>
      </c>
      <c r="O251" s="54"/>
      <c r="P251" s="54"/>
      <c r="R251" s="37" t="s">
        <v>844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59">
        <v>182</v>
      </c>
      <c r="B252" s="160">
        <v>44981</v>
      </c>
      <c r="C252" s="160"/>
      <c r="D252" s="161" t="s">
        <v>427</v>
      </c>
      <c r="E252" s="162" t="s">
        <v>544</v>
      </c>
      <c r="F252" s="132">
        <v>1675</v>
      </c>
      <c r="G252" s="162"/>
      <c r="H252" s="162">
        <v>2080</v>
      </c>
      <c r="I252" s="164">
        <v>2080</v>
      </c>
      <c r="J252" s="134" t="s">
        <v>630</v>
      </c>
      <c r="K252" s="135">
        <f t="shared" si="42"/>
        <v>405</v>
      </c>
      <c r="L252" s="136">
        <f t="shared" si="43"/>
        <v>0.2417910447761194</v>
      </c>
      <c r="M252" s="131" t="s">
        <v>546</v>
      </c>
      <c r="N252" s="137">
        <v>45119</v>
      </c>
      <c r="O252" s="54"/>
      <c r="P252" s="54"/>
      <c r="R252" s="37" t="s">
        <v>844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9">
        <v>183</v>
      </c>
      <c r="B253" s="160">
        <v>44986</v>
      </c>
      <c r="C253" s="160"/>
      <c r="D253" s="161" t="s">
        <v>460</v>
      </c>
      <c r="E253" s="162" t="s">
        <v>544</v>
      </c>
      <c r="F253" s="132">
        <v>57.5</v>
      </c>
      <c r="G253" s="162"/>
      <c r="H253" s="162">
        <v>120</v>
      </c>
      <c r="I253" s="164">
        <v>120</v>
      </c>
      <c r="J253" s="134" t="s">
        <v>630</v>
      </c>
      <c r="K253" s="135">
        <f t="shared" si="42"/>
        <v>62.5</v>
      </c>
      <c r="L253" s="136">
        <f t="shared" si="43"/>
        <v>1.0869565217391304</v>
      </c>
      <c r="M253" s="131" t="s">
        <v>546</v>
      </c>
      <c r="N253" s="137">
        <v>45049</v>
      </c>
      <c r="O253" s="54"/>
      <c r="P253" s="54"/>
      <c r="R253" s="37" t="s">
        <v>844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59">
        <v>184</v>
      </c>
      <c r="B254" s="160">
        <v>45008</v>
      </c>
      <c r="C254" s="160"/>
      <c r="D254" s="161" t="s">
        <v>474</v>
      </c>
      <c r="E254" s="162" t="s">
        <v>544</v>
      </c>
      <c r="F254" s="132">
        <v>2765</v>
      </c>
      <c r="G254" s="162"/>
      <c r="H254" s="162">
        <v>3547.5</v>
      </c>
      <c r="I254" s="164">
        <v>3523</v>
      </c>
      <c r="J254" s="134" t="s">
        <v>630</v>
      </c>
      <c r="K254" s="135">
        <f t="shared" si="42"/>
        <v>782.5</v>
      </c>
      <c r="L254" s="136">
        <f t="shared" si="43"/>
        <v>0.28300180831826399</v>
      </c>
      <c r="M254" s="131" t="s">
        <v>546</v>
      </c>
      <c r="N254" s="137">
        <v>45177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59">
        <v>185</v>
      </c>
      <c r="B255" s="160">
        <v>45027</v>
      </c>
      <c r="C255" s="160"/>
      <c r="D255" s="161" t="s">
        <v>783</v>
      </c>
      <c r="E255" s="162" t="s">
        <v>544</v>
      </c>
      <c r="F255" s="162">
        <v>460</v>
      </c>
      <c r="G255" s="162"/>
      <c r="H255" s="162">
        <v>825</v>
      </c>
      <c r="I255" s="164">
        <v>810</v>
      </c>
      <c r="J255" s="134" t="s">
        <v>630</v>
      </c>
      <c r="K255" s="135">
        <f t="shared" si="42"/>
        <v>365</v>
      </c>
      <c r="L255" s="136">
        <f t="shared" si="43"/>
        <v>0.79347826086956519</v>
      </c>
      <c r="M255" s="131" t="s">
        <v>546</v>
      </c>
      <c r="N255" s="137">
        <v>45155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59">
        <v>186</v>
      </c>
      <c r="B256" s="160">
        <v>45050</v>
      </c>
      <c r="C256" s="160"/>
      <c r="D256" s="161" t="s">
        <v>41</v>
      </c>
      <c r="E256" s="162" t="s">
        <v>544</v>
      </c>
      <c r="F256" s="162">
        <v>3630</v>
      </c>
      <c r="G256" s="162"/>
      <c r="H256" s="162">
        <v>5150</v>
      </c>
      <c r="I256" s="164">
        <v>5040</v>
      </c>
      <c r="J256" s="134" t="s">
        <v>630</v>
      </c>
      <c r="K256" s="135">
        <f t="shared" si="42"/>
        <v>1520</v>
      </c>
      <c r="L256" s="136">
        <f t="shared" si="43"/>
        <v>0.41873278236914602</v>
      </c>
      <c r="M256" s="131" t="s">
        <v>546</v>
      </c>
      <c r="N256" s="137">
        <v>45344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59">
        <v>187</v>
      </c>
      <c r="B257" s="160">
        <v>45075</v>
      </c>
      <c r="C257" s="160"/>
      <c r="D257" s="161" t="s">
        <v>784</v>
      </c>
      <c r="E257" s="162" t="s">
        <v>544</v>
      </c>
      <c r="F257" s="132">
        <v>585</v>
      </c>
      <c r="G257" s="162"/>
      <c r="H257" s="162">
        <v>732</v>
      </c>
      <c r="I257" s="164">
        <v>732</v>
      </c>
      <c r="J257" s="134" t="s">
        <v>630</v>
      </c>
      <c r="K257" s="135">
        <f t="shared" si="42"/>
        <v>147</v>
      </c>
      <c r="L257" s="136">
        <f t="shared" si="43"/>
        <v>0.25128205128205128</v>
      </c>
      <c r="M257" s="131" t="s">
        <v>546</v>
      </c>
      <c r="N257" s="137">
        <v>45152</v>
      </c>
      <c r="O257" s="54"/>
      <c r="P257" s="54"/>
      <c r="R257" s="37"/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F257" s="37"/>
      <c r="AG257" s="54"/>
      <c r="AI257" s="37"/>
      <c r="AK257" s="37"/>
      <c r="AL257" s="54"/>
    </row>
    <row r="258" spans="1:38" ht="12.75" customHeight="1">
      <c r="A258" s="159">
        <v>188</v>
      </c>
      <c r="B258" s="160">
        <v>45078</v>
      </c>
      <c r="C258" s="160"/>
      <c r="D258" s="161" t="s">
        <v>499</v>
      </c>
      <c r="E258" s="162" t="s">
        <v>544</v>
      </c>
      <c r="F258" s="132">
        <v>3310</v>
      </c>
      <c r="G258" s="162"/>
      <c r="H258" s="162">
        <v>4300</v>
      </c>
      <c r="I258" s="164">
        <v>4300</v>
      </c>
      <c r="J258" s="134" t="s">
        <v>630</v>
      </c>
      <c r="K258" s="135">
        <f t="shared" ref="K258" si="44">H258-F258</f>
        <v>990</v>
      </c>
      <c r="L258" s="136">
        <f t="shared" ref="L258" si="45">K258/F258</f>
        <v>0.29909365558912387</v>
      </c>
      <c r="M258" s="131" t="s">
        <v>546</v>
      </c>
      <c r="N258" s="137">
        <v>45436</v>
      </c>
      <c r="O258" s="54"/>
      <c r="P258" s="54"/>
      <c r="R258" s="37"/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F258" s="37"/>
      <c r="AG258" s="54"/>
      <c r="AI258" s="37"/>
      <c r="AK258" s="37"/>
      <c r="AL258" s="54"/>
    </row>
    <row r="259" spans="1:38" ht="12.75" customHeight="1">
      <c r="A259" s="159">
        <v>189</v>
      </c>
      <c r="B259" s="160">
        <v>45103</v>
      </c>
      <c r="C259" s="160"/>
      <c r="D259" s="161" t="s">
        <v>802</v>
      </c>
      <c r="E259" s="162" t="s">
        <v>544</v>
      </c>
      <c r="F259" s="132">
        <v>282.5</v>
      </c>
      <c r="G259" s="162"/>
      <c r="H259" s="162">
        <v>383</v>
      </c>
      <c r="I259" s="164">
        <v>383</v>
      </c>
      <c r="J259" s="134" t="s">
        <v>630</v>
      </c>
      <c r="K259" s="135">
        <f>H259-F259</f>
        <v>100.5</v>
      </c>
      <c r="L259" s="136">
        <f>K259/F259</f>
        <v>0.35575221238938054</v>
      </c>
      <c r="M259" s="131" t="s">
        <v>546</v>
      </c>
      <c r="N259" s="137">
        <v>45265</v>
      </c>
      <c r="O259" s="54"/>
      <c r="P259" s="54"/>
      <c r="R259" s="37"/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F259" s="37"/>
      <c r="AG259" s="54"/>
      <c r="AI259" s="37"/>
      <c r="AK259" s="37"/>
      <c r="AL259" s="54"/>
    </row>
    <row r="260" spans="1:38" ht="12.75" customHeight="1">
      <c r="A260" s="159">
        <v>190</v>
      </c>
      <c r="B260" s="160">
        <v>45120</v>
      </c>
      <c r="C260" s="160"/>
      <c r="D260" s="161" t="s">
        <v>498</v>
      </c>
      <c r="E260" s="162" t="s">
        <v>544</v>
      </c>
      <c r="F260" s="132">
        <v>2312.5</v>
      </c>
      <c r="G260" s="162"/>
      <c r="H260" s="162">
        <v>2935</v>
      </c>
      <c r="I260" s="164">
        <v>2935</v>
      </c>
      <c r="J260" s="134" t="s">
        <v>630</v>
      </c>
      <c r="K260" s="135">
        <f>H260-F260</f>
        <v>622.5</v>
      </c>
      <c r="L260" s="136">
        <f>K260/F260</f>
        <v>0.26918918918918922</v>
      </c>
      <c r="M260" s="131" t="s">
        <v>546</v>
      </c>
      <c r="N260" s="137">
        <v>45177</v>
      </c>
      <c r="O260" s="54"/>
      <c r="P260" s="54"/>
      <c r="R260" s="37"/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F260" s="37"/>
      <c r="AG260" s="54"/>
      <c r="AI260" s="37"/>
      <c r="AK260" s="37"/>
      <c r="AL260" s="54"/>
    </row>
    <row r="261" spans="1:38" ht="12.75" customHeight="1">
      <c r="A261" s="159">
        <v>191</v>
      </c>
      <c r="B261" s="160">
        <v>45125</v>
      </c>
      <c r="C261" s="160"/>
      <c r="D261" s="161" t="s">
        <v>198</v>
      </c>
      <c r="E261" s="162" t="s">
        <v>544</v>
      </c>
      <c r="F261" s="132">
        <v>3980</v>
      </c>
      <c r="G261" s="162"/>
      <c r="H261" s="162">
        <v>4895</v>
      </c>
      <c r="I261" s="164">
        <v>4895</v>
      </c>
      <c r="J261" s="134" t="s">
        <v>630</v>
      </c>
      <c r="K261" s="135">
        <f>H261-F261</f>
        <v>915</v>
      </c>
      <c r="L261" s="136">
        <f>K261/F261</f>
        <v>0.22989949748743718</v>
      </c>
      <c r="M261" s="131" t="s">
        <v>546</v>
      </c>
      <c r="N261" s="137">
        <v>45155</v>
      </c>
      <c r="O261" s="54"/>
      <c r="P261" s="54"/>
      <c r="R261" s="37"/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159">
        <v>192</v>
      </c>
      <c r="B262" s="160">
        <v>45145</v>
      </c>
      <c r="C262" s="160"/>
      <c r="D262" s="161" t="s">
        <v>804</v>
      </c>
      <c r="E262" s="162" t="s">
        <v>544</v>
      </c>
      <c r="F262" s="132">
        <v>565</v>
      </c>
      <c r="G262" s="162"/>
      <c r="H262" s="162">
        <v>725</v>
      </c>
      <c r="I262" s="164">
        <v>725</v>
      </c>
      <c r="J262" s="134" t="s">
        <v>630</v>
      </c>
      <c r="K262" s="135">
        <f>H262-F262</f>
        <v>160</v>
      </c>
      <c r="L262" s="136">
        <f>K262/F262</f>
        <v>0.2831858407079646</v>
      </c>
      <c r="M262" s="131" t="s">
        <v>546</v>
      </c>
      <c r="N262" s="137">
        <v>45169</v>
      </c>
      <c r="O262" s="54"/>
      <c r="P262" s="54"/>
      <c r="R262" s="37"/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31">
        <v>193</v>
      </c>
      <c r="B263" s="232">
        <v>45167</v>
      </c>
      <c r="C263" s="232"/>
      <c r="D263" s="233" t="s">
        <v>808</v>
      </c>
      <c r="E263" s="234" t="s">
        <v>544</v>
      </c>
      <c r="F263" s="132">
        <v>700</v>
      </c>
      <c r="G263" s="234"/>
      <c r="H263" s="234">
        <v>950</v>
      </c>
      <c r="I263" s="235">
        <v>950</v>
      </c>
      <c r="J263" s="236" t="s">
        <v>630</v>
      </c>
      <c r="K263" s="135">
        <f>H263-F263</f>
        <v>250</v>
      </c>
      <c r="L263" s="136">
        <f>K263/F263</f>
        <v>0.35714285714285715</v>
      </c>
      <c r="M263" s="131" t="s">
        <v>546</v>
      </c>
      <c r="N263" s="137">
        <v>45261</v>
      </c>
      <c r="O263" s="54"/>
      <c r="P263" s="54"/>
      <c r="R263" s="37"/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177">
        <v>194</v>
      </c>
      <c r="B264" s="178">
        <v>45184</v>
      </c>
      <c r="C264" s="53"/>
      <c r="D264" s="53" t="s">
        <v>501</v>
      </c>
      <c r="E264" s="179" t="s">
        <v>544</v>
      </c>
      <c r="F264" s="51" t="s">
        <v>809</v>
      </c>
      <c r="G264" s="51"/>
      <c r="H264" s="51"/>
      <c r="I264" s="51">
        <v>480</v>
      </c>
      <c r="J264" s="51" t="s">
        <v>545</v>
      </c>
      <c r="K264" s="51"/>
      <c r="L264" s="51"/>
      <c r="M264" s="51"/>
      <c r="N264" s="51"/>
      <c r="O264" s="54"/>
      <c r="P264" s="54"/>
      <c r="R264" s="37" t="s">
        <v>846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31">
        <v>195</v>
      </c>
      <c r="B265" s="232">
        <v>45203</v>
      </c>
      <c r="C265" s="232"/>
      <c r="D265" s="233" t="s">
        <v>171</v>
      </c>
      <c r="E265" s="234" t="s">
        <v>544</v>
      </c>
      <c r="F265" s="132">
        <v>992.5</v>
      </c>
      <c r="G265" s="234"/>
      <c r="H265" s="234">
        <v>1198</v>
      </c>
      <c r="I265" s="235">
        <v>1198</v>
      </c>
      <c r="J265" s="236" t="s">
        <v>630</v>
      </c>
      <c r="K265" s="135">
        <f>H265-F265</f>
        <v>205.5</v>
      </c>
      <c r="L265" s="136">
        <f>K265/F265</f>
        <v>0.2070528967254408</v>
      </c>
      <c r="M265" s="131" t="s">
        <v>546</v>
      </c>
      <c r="N265" s="137">
        <v>45392</v>
      </c>
      <c r="O265" s="54"/>
      <c r="P265" s="54"/>
      <c r="R265" s="37" t="s">
        <v>846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31">
        <v>196</v>
      </c>
      <c r="B266" s="232">
        <v>45216</v>
      </c>
      <c r="C266" s="232"/>
      <c r="D266" s="233" t="s">
        <v>104</v>
      </c>
      <c r="E266" s="234" t="s">
        <v>544</v>
      </c>
      <c r="F266" s="132">
        <v>5425</v>
      </c>
      <c r="G266" s="234"/>
      <c r="H266" s="234">
        <v>6880</v>
      </c>
      <c r="I266" s="235">
        <v>6870</v>
      </c>
      <c r="J266" s="236" t="s">
        <v>630</v>
      </c>
      <c r="K266" s="135">
        <f>H266-F266</f>
        <v>1455</v>
      </c>
      <c r="L266" s="136">
        <f>K266/F266</f>
        <v>0.26820276497695855</v>
      </c>
      <c r="M266" s="131" t="s">
        <v>546</v>
      </c>
      <c r="N266" s="137">
        <v>45342</v>
      </c>
      <c r="O266" s="54"/>
      <c r="P266" s="54"/>
      <c r="R266" s="37" t="s">
        <v>846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31">
        <v>197</v>
      </c>
      <c r="B267" s="232">
        <v>45216</v>
      </c>
      <c r="C267" s="232"/>
      <c r="D267" s="233" t="s">
        <v>810</v>
      </c>
      <c r="E267" s="234" t="s">
        <v>544</v>
      </c>
      <c r="F267" s="132">
        <v>1090</v>
      </c>
      <c r="G267" s="234"/>
      <c r="H267" s="234">
        <v>1415</v>
      </c>
      <c r="I267" s="235">
        <v>1415</v>
      </c>
      <c r="J267" s="236" t="s">
        <v>630</v>
      </c>
      <c r="K267" s="135">
        <f>H267-F267</f>
        <v>325</v>
      </c>
      <c r="L267" s="136">
        <f>K267/F267</f>
        <v>0.29816513761467889</v>
      </c>
      <c r="M267" s="131" t="s">
        <v>546</v>
      </c>
      <c r="N267" s="137">
        <v>45282</v>
      </c>
      <c r="O267" s="54"/>
      <c r="P267" s="54"/>
      <c r="R267" s="37" t="s">
        <v>846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31">
        <v>198</v>
      </c>
      <c r="B268" s="232">
        <v>45236</v>
      </c>
      <c r="C268" s="232"/>
      <c r="D268" s="233" t="s">
        <v>813</v>
      </c>
      <c r="E268" s="234" t="s">
        <v>544</v>
      </c>
      <c r="F268" s="132">
        <v>1270</v>
      </c>
      <c r="G268" s="234"/>
      <c r="H268" s="234">
        <v>1613</v>
      </c>
      <c r="I268" s="235">
        <v>1613</v>
      </c>
      <c r="J268" s="236" t="s">
        <v>630</v>
      </c>
      <c r="K268" s="135">
        <f>H268-F268</f>
        <v>343</v>
      </c>
      <c r="L268" s="136">
        <f>K268/F268</f>
        <v>0.27007874015748029</v>
      </c>
      <c r="M268" s="131" t="s">
        <v>546</v>
      </c>
      <c r="N268" s="137">
        <v>45246</v>
      </c>
      <c r="O268" s="54"/>
      <c r="P268" s="54"/>
      <c r="R268" s="37" t="s">
        <v>846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31">
        <v>199</v>
      </c>
      <c r="B269" s="232">
        <v>45251</v>
      </c>
      <c r="C269" s="232"/>
      <c r="D269" s="233" t="s">
        <v>814</v>
      </c>
      <c r="E269" s="234" t="s">
        <v>544</v>
      </c>
      <c r="F269" s="132">
        <v>807.5</v>
      </c>
      <c r="G269" s="234"/>
      <c r="H269" s="234">
        <v>1490</v>
      </c>
      <c r="I269" s="235">
        <v>1490</v>
      </c>
      <c r="J269" s="236" t="s">
        <v>630</v>
      </c>
      <c r="K269" s="135">
        <f>H269-F269</f>
        <v>682.5</v>
      </c>
      <c r="L269" s="136">
        <f>K269/F269</f>
        <v>0.84520123839009287</v>
      </c>
      <c r="M269" s="131" t="s">
        <v>546</v>
      </c>
      <c r="N269" s="137">
        <v>45479</v>
      </c>
      <c r="O269" s="54"/>
      <c r="P269" s="54"/>
      <c r="R269" s="37" t="s">
        <v>846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77">
        <v>200</v>
      </c>
      <c r="B270" s="178">
        <v>45254</v>
      </c>
      <c r="C270" s="53"/>
      <c r="D270" s="53" t="s">
        <v>813</v>
      </c>
      <c r="E270" s="179" t="s">
        <v>544</v>
      </c>
      <c r="F270" s="51" t="s">
        <v>815</v>
      </c>
      <c r="G270" s="51"/>
      <c r="H270" s="51"/>
      <c r="I270" s="51">
        <v>1806</v>
      </c>
      <c r="J270" s="51" t="s">
        <v>545</v>
      </c>
      <c r="K270" s="51"/>
      <c r="L270" s="51"/>
      <c r="M270" s="51"/>
      <c r="N270" s="51"/>
      <c r="O270" s="54"/>
      <c r="P270" s="54"/>
      <c r="R270" s="37" t="s">
        <v>846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31">
        <v>201</v>
      </c>
      <c r="B271" s="232">
        <v>45265</v>
      </c>
      <c r="C271" s="232"/>
      <c r="D271" s="233" t="s">
        <v>502</v>
      </c>
      <c r="E271" s="234" t="s">
        <v>544</v>
      </c>
      <c r="F271" s="132">
        <v>435</v>
      </c>
      <c r="G271" s="234"/>
      <c r="H271" s="234">
        <v>558</v>
      </c>
      <c r="I271" s="235">
        <v>558</v>
      </c>
      <c r="J271" s="236" t="s">
        <v>630</v>
      </c>
      <c r="K271" s="135">
        <f>H271-F271</f>
        <v>123</v>
      </c>
      <c r="L271" s="136">
        <f>K271/F271</f>
        <v>0.28275862068965518</v>
      </c>
      <c r="M271" s="131" t="s">
        <v>546</v>
      </c>
      <c r="N271" s="137">
        <v>45378</v>
      </c>
      <c r="O271" s="54"/>
      <c r="P271" s="54"/>
      <c r="R271" s="37" t="s">
        <v>846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31">
        <v>202</v>
      </c>
      <c r="B272" s="232">
        <v>45272</v>
      </c>
      <c r="C272" s="232"/>
      <c r="D272" s="233" t="s">
        <v>816</v>
      </c>
      <c r="E272" s="234" t="s">
        <v>544</v>
      </c>
      <c r="F272" s="132">
        <v>4225</v>
      </c>
      <c r="G272" s="234"/>
      <c r="H272" s="234">
        <v>5512</v>
      </c>
      <c r="I272" s="235">
        <v>5512</v>
      </c>
      <c r="J272" s="236" t="s">
        <v>630</v>
      </c>
      <c r="K272" s="135">
        <f>H272-F272</f>
        <v>1287</v>
      </c>
      <c r="L272" s="136">
        <f>K272/F272</f>
        <v>0.30461538461538462</v>
      </c>
      <c r="M272" s="131" t="s">
        <v>546</v>
      </c>
      <c r="N272" s="137">
        <v>45329</v>
      </c>
      <c r="O272" s="54"/>
      <c r="P272" s="54"/>
      <c r="R272" s="37" t="s">
        <v>846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31">
        <v>203</v>
      </c>
      <c r="B273" s="232">
        <v>45292</v>
      </c>
      <c r="C273" s="232"/>
      <c r="D273" s="233" t="s">
        <v>308</v>
      </c>
      <c r="E273" s="234" t="s">
        <v>544</v>
      </c>
      <c r="F273" s="132">
        <v>3670</v>
      </c>
      <c r="G273" s="234"/>
      <c r="H273" s="234">
        <v>4909</v>
      </c>
      <c r="I273" s="235">
        <v>4909</v>
      </c>
      <c r="J273" s="236" t="s">
        <v>630</v>
      </c>
      <c r="K273" s="135">
        <f>H273-F273</f>
        <v>1239</v>
      </c>
      <c r="L273" s="136">
        <f>K273/F273</f>
        <v>0.33760217983651225</v>
      </c>
      <c r="M273" s="131" t="s">
        <v>546</v>
      </c>
      <c r="N273" s="137">
        <v>45516</v>
      </c>
      <c r="O273" s="54"/>
      <c r="P273" s="54"/>
      <c r="R273" s="37" t="s">
        <v>846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177">
        <v>204</v>
      </c>
      <c r="B274" s="178">
        <v>45294</v>
      </c>
      <c r="C274" s="53"/>
      <c r="D274" s="53" t="s">
        <v>500</v>
      </c>
      <c r="E274" s="179" t="s">
        <v>544</v>
      </c>
      <c r="F274" s="51" t="s">
        <v>817</v>
      </c>
      <c r="G274" s="51"/>
      <c r="H274" s="51"/>
      <c r="I274" s="51">
        <v>1080</v>
      </c>
      <c r="J274" s="51" t="s">
        <v>545</v>
      </c>
      <c r="K274" s="51"/>
      <c r="L274" s="51"/>
      <c r="M274" s="51"/>
      <c r="N274" s="51"/>
      <c r="O274" s="54"/>
      <c r="P274" s="54"/>
      <c r="R274" s="37" t="s">
        <v>846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7">
        <v>205</v>
      </c>
      <c r="B275" s="178">
        <v>45315</v>
      </c>
      <c r="C275" s="53"/>
      <c r="D275" s="53" t="s">
        <v>309</v>
      </c>
      <c r="E275" s="179" t="s">
        <v>544</v>
      </c>
      <c r="F275" s="51" t="s">
        <v>819</v>
      </c>
      <c r="G275" s="51"/>
      <c r="H275" s="51"/>
      <c r="I275" s="51">
        <v>2077</v>
      </c>
      <c r="J275" s="51" t="s">
        <v>545</v>
      </c>
      <c r="K275" s="51"/>
      <c r="L275" s="51"/>
      <c r="M275" s="51"/>
      <c r="N275" s="51"/>
      <c r="O275" s="54"/>
      <c r="P275" s="54"/>
      <c r="R275" s="37" t="s">
        <v>846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7">
        <v>206</v>
      </c>
      <c r="B276" s="178">
        <v>45320</v>
      </c>
      <c r="C276" s="53"/>
      <c r="D276" s="53" t="s">
        <v>820</v>
      </c>
      <c r="E276" s="179" t="s">
        <v>544</v>
      </c>
      <c r="F276" s="51" t="s">
        <v>821</v>
      </c>
      <c r="G276" s="51"/>
      <c r="H276" s="51"/>
      <c r="I276" s="51">
        <v>2906</v>
      </c>
      <c r="J276" s="51" t="s">
        <v>545</v>
      </c>
      <c r="K276" s="51"/>
      <c r="L276" s="51"/>
      <c r="M276" s="51"/>
      <c r="N276" s="51"/>
      <c r="O276" s="54"/>
      <c r="P276" s="54"/>
      <c r="R276" s="37" t="s">
        <v>846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31">
        <v>207</v>
      </c>
      <c r="B277" s="232">
        <v>45331</v>
      </c>
      <c r="C277" s="232"/>
      <c r="D277" s="233" t="s">
        <v>498</v>
      </c>
      <c r="E277" s="234" t="s">
        <v>544</v>
      </c>
      <c r="F277" s="132">
        <v>3270</v>
      </c>
      <c r="G277" s="234"/>
      <c r="H277" s="234">
        <v>4096</v>
      </c>
      <c r="I277" s="235">
        <v>4096</v>
      </c>
      <c r="J277" s="236" t="s">
        <v>630</v>
      </c>
      <c r="K277" s="135">
        <f>H277-F277</f>
        <v>826</v>
      </c>
      <c r="L277" s="136">
        <f>K277/F277</f>
        <v>0.25259938837920487</v>
      </c>
      <c r="M277" s="131" t="s">
        <v>546</v>
      </c>
      <c r="N277" s="137">
        <v>45377</v>
      </c>
      <c r="O277" s="54"/>
      <c r="P277" s="54"/>
      <c r="R277" s="37" t="s">
        <v>847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7">
        <v>208</v>
      </c>
      <c r="B278" s="178">
        <v>45345</v>
      </c>
      <c r="C278" s="53"/>
      <c r="D278" s="53" t="s">
        <v>59</v>
      </c>
      <c r="E278" s="179" t="s">
        <v>544</v>
      </c>
      <c r="F278" s="51" t="s">
        <v>836</v>
      </c>
      <c r="G278" s="51"/>
      <c r="H278" s="51"/>
      <c r="I278" s="51">
        <v>2627</v>
      </c>
      <c r="J278" s="51" t="s">
        <v>545</v>
      </c>
      <c r="K278" s="51"/>
      <c r="L278" s="51"/>
      <c r="M278" s="51"/>
      <c r="N278" s="53"/>
      <c r="O278" s="54"/>
      <c r="P278" s="54"/>
      <c r="R278" s="37" t="s">
        <v>847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31">
        <v>209</v>
      </c>
      <c r="B279" s="232">
        <v>45356</v>
      </c>
      <c r="C279" s="232"/>
      <c r="D279" s="233" t="s">
        <v>808</v>
      </c>
      <c r="E279" s="234" t="s">
        <v>544</v>
      </c>
      <c r="F279" s="132">
        <v>925</v>
      </c>
      <c r="G279" s="234"/>
      <c r="H279" s="234">
        <v>1170</v>
      </c>
      <c r="I279" s="235">
        <v>1170</v>
      </c>
      <c r="J279" s="236" t="s">
        <v>630</v>
      </c>
      <c r="K279" s="135">
        <f>H279-F279</f>
        <v>245</v>
      </c>
      <c r="L279" s="136">
        <f>K279/F279</f>
        <v>0.26486486486486488</v>
      </c>
      <c r="M279" s="131" t="s">
        <v>546</v>
      </c>
      <c r="N279" s="137">
        <v>45435</v>
      </c>
      <c r="O279" s="54"/>
      <c r="P279" s="54"/>
      <c r="R279" s="37" t="s">
        <v>846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31">
        <v>210</v>
      </c>
      <c r="B280" s="232">
        <v>45372</v>
      </c>
      <c r="C280" s="232"/>
      <c r="D280" s="233" t="s">
        <v>474</v>
      </c>
      <c r="E280" s="234" t="s">
        <v>544</v>
      </c>
      <c r="F280" s="132">
        <v>2910</v>
      </c>
      <c r="G280" s="234"/>
      <c r="H280" s="234">
        <v>3696</v>
      </c>
      <c r="I280" s="235">
        <v>3696</v>
      </c>
      <c r="J280" s="236" t="s">
        <v>630</v>
      </c>
      <c r="K280" s="135">
        <f>H280-F280</f>
        <v>786</v>
      </c>
      <c r="L280" s="136">
        <f>K280/F280</f>
        <v>0.27010309278350514</v>
      </c>
      <c r="M280" s="131" t="s">
        <v>546</v>
      </c>
      <c r="N280" s="137">
        <v>45412</v>
      </c>
      <c r="O280" s="54"/>
      <c r="P280" s="54"/>
      <c r="R280" s="37" t="s">
        <v>847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31">
        <v>211</v>
      </c>
      <c r="B281" s="232">
        <v>45387</v>
      </c>
      <c r="C281" s="232"/>
      <c r="D281" s="233" t="s">
        <v>504</v>
      </c>
      <c r="E281" s="234" t="s">
        <v>544</v>
      </c>
      <c r="F281" s="132">
        <v>735</v>
      </c>
      <c r="G281" s="234"/>
      <c r="H281" s="234">
        <v>938</v>
      </c>
      <c r="I281" s="235">
        <v>938</v>
      </c>
      <c r="J281" s="236" t="s">
        <v>630</v>
      </c>
      <c r="K281" s="135">
        <f>H281-F281</f>
        <v>203</v>
      </c>
      <c r="L281" s="136">
        <f>K281/F281</f>
        <v>0.27619047619047621</v>
      </c>
      <c r="M281" s="131" t="s">
        <v>546</v>
      </c>
      <c r="N281" s="137">
        <v>45449</v>
      </c>
      <c r="O281" s="54"/>
      <c r="P281" s="54"/>
      <c r="R281" s="37" t="s">
        <v>846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177">
        <v>212</v>
      </c>
      <c r="B282" s="178">
        <v>45407</v>
      </c>
      <c r="C282" s="53"/>
      <c r="D282" s="53" t="s">
        <v>810</v>
      </c>
      <c r="E282" s="179" t="s">
        <v>544</v>
      </c>
      <c r="F282" s="51" t="s">
        <v>839</v>
      </c>
      <c r="G282" s="51"/>
      <c r="H282" s="51"/>
      <c r="I282" s="51">
        <v>1675</v>
      </c>
      <c r="J282" s="51" t="s">
        <v>545</v>
      </c>
      <c r="K282" s="51"/>
      <c r="L282" s="51"/>
      <c r="M282" s="51"/>
      <c r="N282" s="53"/>
      <c r="O282" s="54"/>
      <c r="P282" s="54"/>
      <c r="R282" s="37" t="s">
        <v>847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231">
        <v>213</v>
      </c>
      <c r="B283" s="232">
        <v>45426</v>
      </c>
      <c r="C283" s="232"/>
      <c r="D283" s="233" t="s">
        <v>787</v>
      </c>
      <c r="E283" s="234" t="s">
        <v>544</v>
      </c>
      <c r="F283" s="132">
        <v>485</v>
      </c>
      <c r="G283" s="234"/>
      <c r="H283" s="234">
        <v>617</v>
      </c>
      <c r="I283" s="235">
        <v>617</v>
      </c>
      <c r="J283" s="236" t="s">
        <v>630</v>
      </c>
      <c r="K283" s="135">
        <f>H283-F283</f>
        <v>132</v>
      </c>
      <c r="L283" s="136">
        <f>K283/F283</f>
        <v>0.27216494845360822</v>
      </c>
      <c r="M283" s="131" t="s">
        <v>546</v>
      </c>
      <c r="N283" s="137">
        <v>45481</v>
      </c>
      <c r="O283" s="54"/>
      <c r="P283" s="54"/>
      <c r="R283" s="37" t="s">
        <v>846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31">
        <v>214</v>
      </c>
      <c r="B284" s="232">
        <v>45448</v>
      </c>
      <c r="C284" s="232"/>
      <c r="D284" s="233" t="s">
        <v>734</v>
      </c>
      <c r="E284" s="234" t="s">
        <v>544</v>
      </c>
      <c r="F284" s="132">
        <v>385</v>
      </c>
      <c r="G284" s="234"/>
      <c r="H284" s="234">
        <v>505</v>
      </c>
      <c r="I284" s="235">
        <v>505</v>
      </c>
      <c r="J284" s="236" t="s">
        <v>630</v>
      </c>
      <c r="K284" s="135">
        <f>H284-F284</f>
        <v>120</v>
      </c>
      <c r="L284" s="136">
        <f>K284/F284</f>
        <v>0.31168831168831168</v>
      </c>
      <c r="M284" s="131" t="s">
        <v>546</v>
      </c>
      <c r="N284" s="137">
        <v>45469</v>
      </c>
      <c r="O284" s="54"/>
      <c r="P284" s="54"/>
      <c r="R284" s="37" t="s">
        <v>847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231">
        <v>215</v>
      </c>
      <c r="B285" s="232">
        <v>45464</v>
      </c>
      <c r="C285" s="232"/>
      <c r="D285" s="233" t="s">
        <v>892</v>
      </c>
      <c r="E285" s="234" t="s">
        <v>544</v>
      </c>
      <c r="F285" s="132">
        <v>321</v>
      </c>
      <c r="G285" s="234"/>
      <c r="H285" s="234">
        <v>440</v>
      </c>
      <c r="I285" s="235">
        <v>412</v>
      </c>
      <c r="J285" s="236" t="s">
        <v>630</v>
      </c>
      <c r="K285" s="135">
        <f>H285-F285</f>
        <v>119</v>
      </c>
      <c r="L285" s="136">
        <f>K285/F285</f>
        <v>0.37071651090342678</v>
      </c>
      <c r="M285" s="131" t="s">
        <v>546</v>
      </c>
      <c r="N285" s="137">
        <v>45498</v>
      </c>
      <c r="O285" s="54"/>
      <c r="P285" s="54"/>
      <c r="R285" s="37" t="s">
        <v>847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177">
        <v>216</v>
      </c>
      <c r="B286" s="178">
        <v>45475</v>
      </c>
      <c r="C286" s="53"/>
      <c r="D286" s="53" t="s">
        <v>888</v>
      </c>
      <c r="E286" s="179" t="s">
        <v>544</v>
      </c>
      <c r="F286" s="51" t="s">
        <v>889</v>
      </c>
      <c r="G286" s="51"/>
      <c r="H286" s="51"/>
      <c r="I286" s="51">
        <v>426</v>
      </c>
      <c r="J286" s="51" t="s">
        <v>545</v>
      </c>
      <c r="K286" s="51"/>
      <c r="L286" s="51"/>
      <c r="M286" s="51"/>
      <c r="N286" s="53"/>
      <c r="O286" s="54"/>
      <c r="P286" s="54"/>
      <c r="R286" s="37" t="s">
        <v>846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177">
        <v>217</v>
      </c>
      <c r="B287" s="178">
        <v>45504</v>
      </c>
      <c r="C287" s="53"/>
      <c r="D287" s="53" t="s">
        <v>908</v>
      </c>
      <c r="E287" s="179" t="s">
        <v>544</v>
      </c>
      <c r="F287" s="51" t="s">
        <v>909</v>
      </c>
      <c r="G287" s="51"/>
      <c r="H287" s="51"/>
      <c r="I287" s="51">
        <v>1765</v>
      </c>
      <c r="J287" s="51" t="s">
        <v>545</v>
      </c>
      <c r="K287" s="51"/>
      <c r="L287" s="51"/>
      <c r="M287" s="51"/>
      <c r="N287" s="53"/>
      <c r="O287" s="54"/>
      <c r="P287" s="54"/>
      <c r="R287" s="37" t="s">
        <v>847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5" customHeight="1">
      <c r="A288" s="177"/>
      <c r="B288" s="178"/>
      <c r="C288" s="53"/>
      <c r="D288" s="53"/>
      <c r="E288" s="179"/>
      <c r="F288" s="51"/>
      <c r="G288" s="51"/>
      <c r="H288" s="51"/>
      <c r="I288" s="51"/>
      <c r="J288" s="51"/>
      <c r="K288" s="51"/>
      <c r="L288" s="51"/>
      <c r="M288" s="51"/>
      <c r="N288" s="53"/>
      <c r="O288" s="54"/>
      <c r="P288" s="54"/>
      <c r="R288" s="37" t="s">
        <v>846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B289" s="180" t="s">
        <v>785</v>
      </c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37" t="s">
        <v>846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181"/>
      <c r="B290" s="292" t="s">
        <v>891</v>
      </c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37" t="s">
        <v>847</v>
      </c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181"/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37" t="s">
        <v>848</v>
      </c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51"/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37" t="s">
        <v>848</v>
      </c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43" t="s">
        <v>847</v>
      </c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43" t="s">
        <v>847</v>
      </c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43" t="s">
        <v>847</v>
      </c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43" t="s">
        <v>847</v>
      </c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R339" s="54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R340" s="54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R341" s="54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R342" s="54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R343" s="54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R344" s="54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R345" s="54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5" customHeight="1">
      <c r="F465" s="54"/>
      <c r="G465" s="54"/>
      <c r="H465" s="54"/>
      <c r="I465" s="54"/>
      <c r="J465" s="37"/>
      <c r="K465" s="54"/>
      <c r="L465" s="54"/>
      <c r="M465" s="54"/>
      <c r="O465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2024-08-12T19:19:06Z</dcterms:modified>
</cp:coreProperties>
</file>