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F&amp;O)'!$R$1:$R$298</definedName>
  </definedNames>
  <calcPr calcId="152511"/>
</workbook>
</file>

<file path=xl/calcChain.xml><?xml version="1.0" encoding="utf-8"?>
<calcChain xmlns="http://schemas.openxmlformats.org/spreadsheetml/2006/main">
  <c r="L40" i="6" l="1"/>
  <c r="K40" i="6"/>
  <c r="M40" i="6" s="1"/>
  <c r="L44" i="6" l="1"/>
  <c r="K44" i="6"/>
  <c r="M44" i="6" s="1"/>
  <c r="K84" i="6"/>
  <c r="M84" i="6" s="1"/>
  <c r="K83" i="6"/>
  <c r="M83" i="6" s="1"/>
  <c r="L63" i="6"/>
  <c r="K63" i="6"/>
  <c r="L64" i="6"/>
  <c r="K64" i="6"/>
  <c r="P26" i="6"/>
  <c r="L62" i="6"/>
  <c r="K62" i="6"/>
  <c r="K81" i="6"/>
  <c r="M81" i="6" s="1"/>
  <c r="M63" i="6" l="1"/>
  <c r="M64" i="6"/>
  <c r="M62" i="6"/>
  <c r="P24" i="6"/>
  <c r="P25" i="6"/>
  <c r="K82" i="6"/>
  <c r="M82" i="6" s="1"/>
  <c r="L11" i="6"/>
  <c r="K11" i="6"/>
  <c r="L57" i="6"/>
  <c r="K57" i="6"/>
  <c r="L89" i="6"/>
  <c r="K89" i="6"/>
  <c r="L42" i="6"/>
  <c r="L43" i="6"/>
  <c r="M57" i="6" l="1"/>
  <c r="M89" i="6"/>
  <c r="M11" i="6"/>
  <c r="L6" i="2"/>
  <c r="K6" i="3"/>
  <c r="L61" i="6"/>
  <c r="K61" i="6"/>
  <c r="L60" i="6"/>
  <c r="K60" i="6"/>
  <c r="L59" i="6"/>
  <c r="K59" i="6"/>
  <c r="M59" i="6" l="1"/>
  <c r="M60" i="6"/>
  <c r="M61" i="6"/>
  <c r="L17" i="6"/>
  <c r="L16" i="6"/>
  <c r="L10" i="6"/>
  <c r="L41" i="6"/>
  <c r="L39" i="6"/>
  <c r="L58" i="6"/>
  <c r="L56" i="6"/>
  <c r="L55" i="6"/>
  <c r="L54" i="6"/>
  <c r="L53" i="6"/>
  <c r="P18" i="6" l="1"/>
  <c r="P23" i="6"/>
  <c r="K39" i="6"/>
  <c r="M39" i="6" s="1"/>
  <c r="K58" i="6"/>
  <c r="M58" i="6" l="1"/>
  <c r="K80" i="6"/>
  <c r="M80" i="6" s="1"/>
  <c r="K56" i="6"/>
  <c r="K43" i="6"/>
  <c r="K73" i="6"/>
  <c r="M73" i="6" s="1"/>
  <c r="K76" i="6"/>
  <c r="M76" i="6" s="1"/>
  <c r="K79" i="6"/>
  <c r="M79" i="6" s="1"/>
  <c r="K78" i="6"/>
  <c r="M78" i="6" s="1"/>
  <c r="M56" i="6" l="1"/>
  <c r="M43" i="6"/>
  <c r="K75" i="6"/>
  <c r="M75" i="6" s="1"/>
  <c r="K77" i="6"/>
  <c r="M77" i="6" s="1"/>
  <c r="K16" i="6"/>
  <c r="K55" i="6"/>
  <c r="K17" i="6"/>
  <c r="K53" i="6"/>
  <c r="K74" i="6"/>
  <c r="M74" i="6" s="1"/>
  <c r="M17" i="6" l="1"/>
  <c r="M16" i="6"/>
  <c r="M55" i="6"/>
  <c r="M53" i="6"/>
  <c r="K42" i="6"/>
  <c r="P19" i="6"/>
  <c r="P20" i="6"/>
  <c r="P21" i="6"/>
  <c r="P22" i="6"/>
  <c r="K10" i="6"/>
  <c r="M10" i="6" l="1"/>
  <c r="M42" i="6"/>
  <c r="K41" i="6"/>
  <c r="M41" i="6" s="1"/>
  <c r="K54" i="6"/>
  <c r="M54" i="6" l="1"/>
  <c r="D7" i="5"/>
  <c r="M7" i="6"/>
  <c r="P15" i="6" l="1"/>
  <c r="P13" i="6" l="1"/>
  <c r="P14" i="6"/>
  <c r="K285" i="6" l="1"/>
  <c r="L285" i="6" s="1"/>
  <c r="P12" i="6" l="1"/>
  <c r="K282" i="6" l="1"/>
  <c r="L282" i="6" s="1"/>
  <c r="K286" i="6" l="1"/>
  <c r="L286" i="6" s="1"/>
  <c r="K281" i="6"/>
  <c r="L281" i="6" s="1"/>
  <c r="K280" i="6"/>
  <c r="L280" i="6" s="1"/>
  <c r="K278" i="6"/>
  <c r="L278" i="6" s="1"/>
  <c r="H276" i="6"/>
  <c r="K276" i="6" s="1"/>
  <c r="L276" i="6" s="1"/>
  <c r="K275" i="6"/>
  <c r="L275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F237" i="6"/>
  <c r="K237" i="6" s="1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6" i="6"/>
  <c r="L216" i="6" s="1"/>
  <c r="F215" i="6"/>
  <c r="K215" i="6" s="1"/>
  <c r="L215" i="6" s="1"/>
  <c r="K214" i="6"/>
  <c r="L214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5" i="6"/>
  <c r="L185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F167" i="6"/>
  <c r="K167" i="6" s="1"/>
  <c r="L167" i="6" s="1"/>
  <c r="H166" i="6"/>
  <c r="K166" i="6" s="1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H132" i="6"/>
  <c r="K132" i="6" s="1"/>
  <c r="L132" i="6" s="1"/>
  <c r="F131" i="6"/>
  <c r="K131" i="6" s="1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6" i="4"/>
</calcChain>
</file>

<file path=xl/sharedStrings.xml><?xml version="1.0" encoding="utf-8"?>
<sst xmlns="http://schemas.openxmlformats.org/spreadsheetml/2006/main" count="3549" uniqueCount="1262">
  <si>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</si>
  <si>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</si>
  <si>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</si>
  <si>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</si>
  <si>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</si>
  <si>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</si>
  <si>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</si>
  <si>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</si>
  <si>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</si>
  <si>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</si>
  <si>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</si>
  <si>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</si>
  <si>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</si>
  <si>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</si>
  <si>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</si>
  <si>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</si>
  <si>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</si>
  <si>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</si>
  <si>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</si>
  <si>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</si>
  <si>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</si>
  <si>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</si>
  <si>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</si>
  <si>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</si>
  <si>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</si>
  <si>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</si>
  <si>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</si>
  <si>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</si>
  <si>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</si>
  <si>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</si>
  <si>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</si>
  <si>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</si>
  <si>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</si>
  <si>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</si>
  <si>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</si>
  <si>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</si>
  <si>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</si>
  <si>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</si>
  <si>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</si>
  <si>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</si>
  <si>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</si>
  <si>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</si>
  <si>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</si>
  <si>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</si>
  <si>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</si>
  <si>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</si>
  <si>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</si>
  <si>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</si>
  <si>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</si>
  <si>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</si>
  <si>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</si>
  <si>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</si>
  <si>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</si>
  <si>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</si>
  <si>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</si>
  <si>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</si>
  <si>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</si>
  <si>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</si>
  <si>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</si>
  <si>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</si>
  <si>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</si>
  <si>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</si>
  <si>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</si>
  <si>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</si>
  <si>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</si>
  <si>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</si>
  <si>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</si>
  <si>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</si>
  <si>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</si>
  <si>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</si>
  <si>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</si>
  <si>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</si>
  <si>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</si>
  <si>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</si>
  <si>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</si>
  <si>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</si>
  <si>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</si>
  <si>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</si>
  <si>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</si>
  <si>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</si>
  <si>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</si>
  <si>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</si>
  <si>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</si>
  <si>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</si>
  <si>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</si>
  <si>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</si>
  <si>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</si>
  <si>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</si>
  <si>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</si>
  <si>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</si>
  <si>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</si>
  <si>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</si>
  <si>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</si>
  <si>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</si>
  <si>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</si>
  <si>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</si>
  <si>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</si>
  <si>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</si>
  <si>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</si>
  <si>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</si>
  <si>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</si>
  <si>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</si>
  <si>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</si>
  <si>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</si>
  <si>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</si>
  <si>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</si>
  <si>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</si>
  <si>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</si>
  <si>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</si>
  <si>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</si>
  <si>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</si>
  <si>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</si>
  <si>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</si>
  <si>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</si>
  <si>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</si>
  <si>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</si>
  <si>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</si>
  <si>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</si>
  <si>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</si>
  <si>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</si>
  <si>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</si>
  <si>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</si>
  <si>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</si>
  <si>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</si>
  <si>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</si>
  <si>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</si>
  <si>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</si>
  <si>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</si>
  <si>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</si>
  <si>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</si>
  <si>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</si>
  <si>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</si>
  <si>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</si>
  <si>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</si>
  <si>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</si>
  <si>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</si>
  <si>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</si>
  <si>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</si>
  <si>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</si>
  <si>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</si>
  <si>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</si>
  <si>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</si>
  <si>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</si>
  <si>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</si>
  <si>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</si>
  <si>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</si>
  <si>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</si>
  <si>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</si>
  <si>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</si>
  <si>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</si>
  <si>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</si>
  <si>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</si>
  <si>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</si>
  <si>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</si>
  <si>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</si>
  <si>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</si>
  <si>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</si>
  <si>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</si>
  <si>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</si>
  <si>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</si>
  <si>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</si>
  <si>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</si>
  <si>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</si>
  <si>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</si>
  <si>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</si>
  <si>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</si>
  <si>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</si>
  <si>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</si>
  <si>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</si>
  <si>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</si>
  <si>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</si>
  <si>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</si>
  <si>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</si>
  <si>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</si>
  <si>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</si>
  <si>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</si>
  <si>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</si>
  <si>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</si>
  <si>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</si>
  <si>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</si>
  <si>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</si>
  <si>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</si>
  <si>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</si>
  <si>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</si>
  <si>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</si>
  <si>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</si>
  <si>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</si>
  <si>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</si>
  <si>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</si>
  <si>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</si>
  <si>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</si>
  <si>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</si>
  <si>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</si>
  <si>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</si>
  <si>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</si>
  <si>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</si>
  <si>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</si>
  <si>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</si>
  <si>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</si>
  <si>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</si>
  <si>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</si>
  <si>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</si>
  <si>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</si>
  <si>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</si>
  <si>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</si>
  <si>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</si>
  <si>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</si>
  <si>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</si>
  <si>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</si>
  <si>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</si>
  <si>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</si>
  <si>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</si>
  <si>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</si>
  <si>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</si>
  <si>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</si>
  <si>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</si>
  <si>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</si>
  <si>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</si>
  <si>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</si>
  <si>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</si>
  <si>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</si>
  <si>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</si>
  <si>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</si>
  <si>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</si>
  <si>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</si>
  <si>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</si>
  <si>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</si>
  <si>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</si>
  <si>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</si>
  <si>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</si>
  <si>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</si>
  <si>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</si>
  <si>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</si>
  <si>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</si>
  <si>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</si>
  <si>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</si>
  <si>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</si>
  <si>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</si>
  <si>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</si>
  <si>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</si>
  <si>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</si>
  <si>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</si>
  <si>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</si>
  <si>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</si>
  <si>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</si>
  <si>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</si>
  <si>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</si>
  <si>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</si>
  <si>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</si>
  <si>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</si>
  <si>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</si>
  <si>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</si>
  <si>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</si>
  <si>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</si>
  <si>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</si>
  <si>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</si>
  <si>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</si>
  <si>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</si>
  <si>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</si>
  <si>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</si>
  <si>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</si>
  <si>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</si>
  <si>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</si>
  <si>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</si>
  <si>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</si>
  <si>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</si>
  <si>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</si>
  <si>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</si>
  <si>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</si>
  <si>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</si>
  <si>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</si>
  <si>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</si>
  <si>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</si>
  <si>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</si>
  <si>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</si>
  <si>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</si>
  <si>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</si>
  <si>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</si>
  <si>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</si>
  <si>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</si>
  <si>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</si>
  <si>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</si>
  <si>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</si>
  <si>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</si>
  <si>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</si>
  <si>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</si>
  <si>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</si>
  <si>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</si>
  <si>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</si>
  <si>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</si>
  <si>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</si>
  <si>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</si>
  <si>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</si>
  <si>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</si>
  <si>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</si>
  <si>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</si>
  <si>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</si>
  <si>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</si>
  <si>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</si>
  <si>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</si>
  <si>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</si>
  <si>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</si>
  <si>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</si>
  <si>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</si>
  <si>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</si>
  <si>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</si>
  <si>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</si>
  <si>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</si>
  <si>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</si>
  <si>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</si>
  <si>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</si>
  <si>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</si>
  <si>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</si>
  <si>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</si>
  <si>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</si>
  <si>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</si>
  <si>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</si>
  <si>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</si>
  <si>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</si>
  <si>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</si>
  <si>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</si>
  <si>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</si>
  <si>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</si>
  <si>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</si>
  <si>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</si>
  <si>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</si>
  <si>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</si>
  <si>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</si>
  <si>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</si>
  <si>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</si>
  <si>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</si>
  <si>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</si>
  <si>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</si>
  <si>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</si>
  <si>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</si>
  <si>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</si>
  <si>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</si>
  <si>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</si>
  <si>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</si>
  <si>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</si>
  <si>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</si>
  <si>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</si>
  <si>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</si>
  <si>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</si>
  <si>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</si>
  <si>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</si>
  <si>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</si>
  <si>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</si>
  <si>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</si>
  <si>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</si>
  <si>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</si>
  <si>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</si>
  <si>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</si>
  <si>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</si>
  <si>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</si>
  <si>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</si>
  <si>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</si>
  <si>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</si>
  <si>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</si>
  <si>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</si>
  <si>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</si>
  <si>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</si>
  <si>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</si>
  <si>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</si>
  <si>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</si>
  <si>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</si>
  <si>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</si>
  <si>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</si>
  <si>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</si>
  <si>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</si>
  <si>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</si>
  <si>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</si>
  <si>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</si>
  <si>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</si>
  <si>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</si>
  <si>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</si>
  <si>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</si>
  <si>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</si>
  <si>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</si>
  <si>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</si>
  <si>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</si>
  <si>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</si>
  <si>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</si>
  <si>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</si>
  <si>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</si>
  <si>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</si>
  <si>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</si>
  <si>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</si>
  <si>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</si>
  <si>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</si>
  <si>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</si>
  <si>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</si>
  <si>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</si>
  <si>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</si>
  <si>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</si>
  <si>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</si>
  <si>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</si>
  <si>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</si>
  <si>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</si>
  <si>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</si>
  <si>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</si>
  <si>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</si>
  <si>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</si>
  <si>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</si>
  <si>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</si>
  <si>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</si>
  <si>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</si>
  <si>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</si>
  <si>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</si>
  <si>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</si>
  <si>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</si>
  <si>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</si>
  <si>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</si>
  <si>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</si>
  <si>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</si>
  <si>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</si>
  <si>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</si>
  <si>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</si>
  <si>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</si>
  <si>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</si>
  <si>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</si>
  <si>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</si>
  <si>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</si>
  <si>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</si>
  <si>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</si>
  <si>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</si>
  <si>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</si>
  <si>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</si>
  <si>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</si>
  <si>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</si>
  <si>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</si>
  <si>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</si>
  <si>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</si>
  <si>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</si>
  <si>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</si>
  <si>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</si>
  <si>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</si>
  <si>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</si>
  <si>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</si>
  <si>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</si>
  <si>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</si>
  <si>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</si>
  <si>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</si>
  <si>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</si>
  <si>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</si>
  <si>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</si>
  <si>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</si>
  <si>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</si>
  <si>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</si>
  <si>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</si>
  <si>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</si>
  <si>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</si>
  <si>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</si>
  <si>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</si>
  <si>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</si>
  <si>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</si>
  <si>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</si>
  <si>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</si>
  <si>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</si>
  <si>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</si>
  <si>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</si>
  <si>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</si>
  <si>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</si>
  <si>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</si>
  <si>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</si>
  <si>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</si>
  <si>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</si>
  <si>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</si>
  <si>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</si>
  <si>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</si>
  <si>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</si>
  <si>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</si>
  <si>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</si>
  <si>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</si>
  <si>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</si>
  <si>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</si>
  <si>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</si>
  <si>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</si>
  <si>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</si>
  <si>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</si>
  <si>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</si>
  <si>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</si>
  <si>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</si>
  <si>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</si>
  <si>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</si>
  <si>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</si>
  <si>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</si>
  <si>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</si>
  <si>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</si>
  <si>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</si>
  <si>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</si>
  <si>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</si>
  <si>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</si>
  <si>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</si>
  <si>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</si>
  <si>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</si>
  <si>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</si>
  <si>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</si>
  <si>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</si>
  <si>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</si>
  <si>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</si>
  <si>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</si>
  <si>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</si>
  <si>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</si>
  <si>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</si>
  <si>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</si>
  <si>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</si>
  <si>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</si>
  <si>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</si>
  <si>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</si>
  <si>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</si>
  <si>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</si>
  <si>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</si>
  <si>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</si>
  <si>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</si>
  <si>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</si>
  <si>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</si>
  <si>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</si>
  <si>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</si>
  <si>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</si>
  <si>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</si>
  <si>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</si>
  <si>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</si>
  <si>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</si>
  <si>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</si>
  <si>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</si>
  <si>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</si>
  <si>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</si>
  <si>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</si>
  <si>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</si>
  <si>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</si>
  <si>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</si>
  <si>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</si>
  <si>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</si>
  <si>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</si>
  <si>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</si>
  <si>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</si>
  <si>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</si>
  <si>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</si>
  <si>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</si>
  <si>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</si>
  <si>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</si>
  <si>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</si>
  <si>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</si>
  <si>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</si>
  <si>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</si>
  <si>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</si>
  <si>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</si>
  <si>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</si>
  <si>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</si>
  <si>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</si>
  <si>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</si>
  <si>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</si>
  <si>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</si>
  <si>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</si>
  <si>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</si>
  <si>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</si>
  <si>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</si>
  <si>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</si>
  <si>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</si>
  <si>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</si>
  <si>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</si>
  <si>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</si>
  <si>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</si>
  <si>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</si>
  <si>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</si>
  <si>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</si>
  <si>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</si>
  <si>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</si>
  <si>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</si>
  <si>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</si>
  <si>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</si>
  <si>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</si>
  <si>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</si>
  <si>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</si>
  <si>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</si>
  <si>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</si>
  <si>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</si>
  <si>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</si>
  <si>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</si>
  <si>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</si>
  <si>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</si>
  <si>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</si>
  <si>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</si>
  <si>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</si>
  <si>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</si>
  <si>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</si>
  <si>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</si>
  <si>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</si>
  <si>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</si>
  <si>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</si>
  <si>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</si>
  <si>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</si>
  <si>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</si>
  <si>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</si>
  <si>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</si>
  <si>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</si>
  <si>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</si>
  <si>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</si>
  <si>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</si>
  <si>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</si>
  <si>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</si>
  <si>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</si>
  <si>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</si>
  <si>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</si>
  <si>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</si>
  <si>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</si>
  <si>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</si>
  <si>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</si>
  <si>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</si>
  <si>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</si>
  <si>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</si>
  <si>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</si>
  <si>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</si>
  <si>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</si>
  <si>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</si>
  <si>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</si>
  <si>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</si>
  <si>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</si>
  <si>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</si>
  <si>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</si>
  <si>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</si>
  <si>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</si>
  <si>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</si>
  <si>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</si>
  <si>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</si>
  <si>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</si>
  <si>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</si>
  <si>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</si>
  <si>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</si>
  <si>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</si>
  <si>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</si>
  <si>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</si>
  <si>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</si>
  <si>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</si>
  <si>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</si>
  <si>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</si>
  <si>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</si>
  <si>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</si>
  <si>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</si>
  <si>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</si>
  <si>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</si>
  <si>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</si>
  <si>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</si>
  <si>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</si>
  <si>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</si>
  <si>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</si>
  <si>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</si>
  <si>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</si>
  <si>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</si>
  <si>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</si>
  <si>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</si>
  <si>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</si>
  <si>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</si>
  <si>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</si>
  <si>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</si>
  <si>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</si>
  <si>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</si>
  <si>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</si>
  <si>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</si>
  <si>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</si>
  <si>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</si>
  <si>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</si>
  <si>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</si>
  <si>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</si>
  <si>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</si>
  <si>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</si>
  <si>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</si>
  <si>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</si>
  <si>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</si>
  <si>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</si>
  <si>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</si>
  <si>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</si>
  <si>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</si>
  <si>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</si>
  <si>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</si>
  <si>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</si>
  <si>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</si>
  <si>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</si>
  <si>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</si>
  <si>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</si>
  <si>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</si>
  <si>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</si>
  <si>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</si>
  <si>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</si>
  <si>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</si>
  <si>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</si>
  <si>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</si>
  <si>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</si>
  <si>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</si>
  <si>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</si>
  <si>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</si>
  <si>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</si>
  <si>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</si>
  <si>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</si>
  <si>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</si>
  <si>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</si>
  <si>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</si>
  <si>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</si>
  <si>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</si>
  <si>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</si>
  <si>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</si>
  <si>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</si>
  <si>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</si>
  <si>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</si>
  <si>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</si>
  <si>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</si>
  <si>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</si>
  <si>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</si>
  <si>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</si>
  <si>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</si>
  <si>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</si>
  <si>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</si>
  <si>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</si>
  <si>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</si>
  <si>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</si>
  <si>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</si>
  <si>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</si>
  <si>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</si>
  <si>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</si>
  <si>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</si>
  <si>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</si>
  <si>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</si>
  <si>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</si>
  <si>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</si>
  <si>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</si>
  <si>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</si>
  <si>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</si>
  <si>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</si>
  <si>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</si>
  <si>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</si>
  <si>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</si>
  <si>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</si>
  <si>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</si>
  <si>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</si>
  <si>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</si>
  <si>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</si>
  <si>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</si>
  <si>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</si>
  <si>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</si>
  <si>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</si>
  <si>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</si>
  <si>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</si>
  <si>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</si>
  <si>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</si>
  <si>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</si>
  <si>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</si>
  <si>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</si>
  <si>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</si>
  <si>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</si>
  <si>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</si>
  <si>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</si>
  <si>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</si>
  <si>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</si>
  <si>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</si>
  <si>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</si>
  <si>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</si>
  <si>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</si>
  <si>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</si>
  <si>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</si>
  <si>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</si>
  <si>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</si>
  <si>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</si>
  <si>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</si>
  <si>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</si>
  <si>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</si>
  <si>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</si>
  <si>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</si>
  <si>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</si>
  <si>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</si>
  <si>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</si>
  <si>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</si>
  <si>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</si>
  <si>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</si>
  <si>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</si>
  <si>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</si>
  <si>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</si>
  <si>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</si>
  <si>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</si>
  <si>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</si>
  <si>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</si>
  <si>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</si>
  <si>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</si>
  <si>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</si>
  <si>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</si>
  <si>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</si>
  <si>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</si>
  <si>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</si>
  <si>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</si>
  <si>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</si>
  <si>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</si>
  <si>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</si>
  <si>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</si>
  <si>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</si>
  <si>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</si>
  <si>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</si>
  <si>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</si>
  <si>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</si>
  <si>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</si>
  <si>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</si>
  <si>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</si>
  <si>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</si>
  <si>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</si>
  <si>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</si>
  <si>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</si>
  <si>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</si>
  <si>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</si>
  <si>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</si>
  <si>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</si>
  <si>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</si>
  <si>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</si>
  <si>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</si>
  <si>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</si>
  <si>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</si>
  <si>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</si>
  <si>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</si>
  <si>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</si>
  <si>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</si>
  <si>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</si>
  <si>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</si>
  <si>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</si>
  <si>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</si>
  <si>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</si>
  <si>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</si>
  <si>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</si>
  <si>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</si>
  <si>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</si>
  <si>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</si>
  <si>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</si>
  <si>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</si>
  <si>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</si>
  <si>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</si>
  <si>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</si>
  <si>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</si>
  <si>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</si>
  <si>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</si>
  <si>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</si>
  <si>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</si>
  <si>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</si>
  <si>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</si>
  <si>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</si>
  <si>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</si>
  <si>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</si>
  <si>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</si>
  <si>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</si>
  <si>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</si>
  <si>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</si>
  <si>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</si>
  <si>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</si>
  <si>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</si>
  <si>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</si>
  <si>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</si>
  <si>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</si>
  <si>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</si>
  <si>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</si>
  <si>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</si>
  <si>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</si>
  <si>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</si>
  <si>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</si>
  <si>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</si>
  <si>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</si>
  <si>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</si>
  <si>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</si>
  <si>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</si>
  <si>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</si>
  <si>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</si>
  <si>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</si>
  <si>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</si>
  <si>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</si>
  <si>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</si>
  <si>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</si>
  <si>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</si>
  <si>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</si>
  <si>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</si>
  <si>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</si>
  <si>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</si>
  <si>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</si>
  <si>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</si>
  <si>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</si>
  <si>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</si>
  <si>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</si>
  <si>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</si>
  <si>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</si>
  <si>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</si>
  <si>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</si>
  <si>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</si>
  <si>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</si>
  <si>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</si>
  <si>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</si>
  <si>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</si>
  <si>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</si>
  <si>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</si>
  <si>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</si>
  <si>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</si>
  <si>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</si>
  <si>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</si>
  <si>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</si>
  <si>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</si>
  <si>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</si>
  <si>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</si>
  <si>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</si>
  <si>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</si>
  <si>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</si>
  <si>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</si>
  <si>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</si>
  <si>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</si>
  <si>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</si>
  <si>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</si>
  <si>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</si>
  <si>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</si>
  <si>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</si>
  <si>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</si>
  <si>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</si>
  <si>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</si>
  <si>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</si>
  <si>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</si>
  <si>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</si>
  <si>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</si>
  <si>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</si>
  <si>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</si>
  <si>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</si>
  <si>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</si>
  <si>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</si>
  <si>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</si>
  <si>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</si>
  <si>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</si>
  <si>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</si>
  <si>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</si>
  <si>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</si>
  <si>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</si>
  <si>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</si>
  <si>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</si>
  <si>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</si>
  <si>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</si>
  <si>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</si>
  <si>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</si>
  <si>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</si>
  <si>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</si>
  <si>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</si>
  <si>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</si>
  <si>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</si>
  <si>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</si>
  <si>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</si>
  <si>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</si>
  <si>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</si>
  <si>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</si>
  <si>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</si>
  <si>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RHFL</t>
  </si>
  <si>
    <t>Reliance Home Finance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</si>
  <si>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</si>
  <si>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</si>
  <si>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</si>
  <si>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</si>
  <si>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</si>
  <si>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</si>
  <si>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</si>
  <si>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</si>
  <si>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</si>
  <si>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</si>
  <si>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</si>
  <si>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</si>
  <si>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</si>
  <si>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</si>
  <si>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</si>
  <si>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</si>
  <si>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</si>
  <si>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</si>
  <si>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</si>
  <si>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GCMSECU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</si>
  <si>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</si>
  <si>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</si>
  <si>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</si>
  <si>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</si>
  <si>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</si>
  <si>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</si>
  <si>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</si>
  <si>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</si>
  <si>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</si>
  <si>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</si>
  <si>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</si>
  <si>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RELHOME</t>
  </si>
  <si>
    <t>VISAGAR</t>
  </si>
  <si>
    <t>NIMIT JAYENDRA SHAH</t>
  </si>
  <si>
    <t>SAHASTRAA ADVISORS PRIVATE LIMITED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</si>
  <si>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</si>
  <si>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</si>
  <si>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</si>
  <si>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</si>
  <si>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</si>
  <si>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</si>
  <si>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</si>
  <si>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</si>
  <si>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</si>
  <si>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BNL</t>
  </si>
  <si>
    <t>VEENA RAJESH SHAH</t>
  </si>
  <si>
    <t>BIRLACABLE</t>
  </si>
  <si>
    <t>Birla Cable Limited</t>
  </si>
  <si>
    <t>MANSI SHARE AND STOCK ADVISORS PVT LTD</t>
  </si>
  <si>
    <t>SYNOPTICS</t>
  </si>
  <si>
    <t>Synoptics Technologies L</t>
  </si>
  <si>
    <t>TFCILTD</t>
  </si>
  <si>
    <t>Tourism Finance Corp</t>
  </si>
  <si>
    <t>CRONY VYAPAR PVT LTD</t>
  </si>
  <si>
    <t>VCL-RE</t>
  </si>
  <si>
    <t>Vaxtex Cotfab Limited</t>
  </si>
  <si>
    <t>1000-1025</t>
  </si>
  <si>
    <t>1100-1150</t>
  </si>
  <si>
    <t>Profit of Rs.17/-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</si>
  <si>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</si>
  <si>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</si>
  <si>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</si>
  <si>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</si>
  <si>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</si>
  <si>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</si>
  <si>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</si>
  <si>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</si>
  <si>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</si>
  <si>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</si>
  <si>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B B COMMERCIAL LTD</t>
  </si>
  <si>
    <t>EIKO</t>
  </si>
  <si>
    <t>URVI SPECIALITY CHEMICALS</t>
  </si>
  <si>
    <t>BNP PARIBAS ARBITRAGE</t>
  </si>
  <si>
    <t>GGENG</t>
  </si>
  <si>
    <t>JANUSCORP</t>
  </si>
  <si>
    <t>JTAPARIA</t>
  </si>
  <si>
    <t>MANSI SHARE &amp; STOCK ADVISORS PRIVATE LIMITED</t>
  </si>
  <si>
    <t>SBLI</t>
  </si>
  <si>
    <t>SUUMAYA</t>
  </si>
  <si>
    <t>INCRED FINANCIAL SERVICES LIMITED</t>
  </si>
  <si>
    <t>AJAY SALVI</t>
  </si>
  <si>
    <t>GISOLUTION</t>
  </si>
  <si>
    <t>GI Engineering Solutions</t>
  </si>
  <si>
    <t>PLPHAR-RE</t>
  </si>
  <si>
    <t>Piramal Pharma Limited</t>
  </si>
  <si>
    <t>TALBROAUTO</t>
  </si>
  <si>
    <t>Talbros Automotive Compon</t>
  </si>
  <si>
    <t>VAXFAB ENTERPRISES LIMITED</t>
  </si>
  <si>
    <t>Loss of Rs.37.5/-</t>
  </si>
  <si>
    <t>106.5</t>
  </si>
  <si>
    <t>Profit of Rs.23.5/-</t>
  </si>
  <si>
    <t>507</t>
  </si>
  <si>
    <t>Loss of Rs.10/-</t>
  </si>
  <si>
    <t>785-817.5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</si>
  <si>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</si>
  <si>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</si>
  <si>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</si>
  <si>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</si>
  <si>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</si>
  <si>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</si>
  <si>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</si>
  <si>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FLEXFO</t>
  </si>
  <si>
    <t>SILONI UPPAL</t>
  </si>
  <si>
    <t>ADVIK CAPITAL LIMITED</t>
  </si>
  <si>
    <t>RAJAN GUPTA</t>
  </si>
  <si>
    <t>KAMAL JEET GUPTA</t>
  </si>
  <si>
    <t>EPITOME TRADING AND INVESTMENTS</t>
  </si>
  <si>
    <t>SUPERIOR COMMODEAL PRIVATE LIMITED .</t>
  </si>
  <si>
    <t>NX BLOCK TRADES PRIVATE LIMITED</t>
  </si>
  <si>
    <t>TOPGAIN FINANCE PRIVATE LIMITED</t>
  </si>
  <si>
    <t>RELIANCE CAPITAL LTD</t>
  </si>
  <si>
    <t>LATIN MANHARLAL SECURITIES PVT LTD</t>
  </si>
  <si>
    <t>EKLINGJI TRADELINK PRIVATE LIMITED</t>
  </si>
  <si>
    <t>SWAGTAM</t>
  </si>
  <si>
    <t>JALEES COMMERCIAL LIMITED</t>
  </si>
  <si>
    <t>MANSINGH HOTELS AND RESORTS LIMITED</t>
  </si>
  <si>
    <t>MAHADEV MANUBHAI MAKVANA</t>
  </si>
  <si>
    <t>ANTGRAPHIC</t>
  </si>
  <si>
    <t>Antarctica Graphics Ltd</t>
  </si>
  <si>
    <t>VIBRANT SECURITIES PVT. LTD</t>
  </si>
  <si>
    <t>BAJAJHIND</t>
  </si>
  <si>
    <t>Bajaj Hindustan Sugar Ltd</t>
  </si>
  <si>
    <t>QE SECURITIES LLP</t>
  </si>
  <si>
    <t>HI GROWTH CORPORATE SERVICES PVT LTD</t>
  </si>
  <si>
    <t>HCC</t>
  </si>
  <si>
    <t>Hindustan Construc Co.</t>
  </si>
  <si>
    <t>CITADEL SECURITIES INDIA MARKETS PRIVATE LIMITED</t>
  </si>
  <si>
    <t>JUMP TRADING FINANCIAL INDIA PRIVATE LIMITED</t>
  </si>
  <si>
    <t>NIRMAN</t>
  </si>
  <si>
    <t>Nirman Agri Gentics Ltd</t>
  </si>
  <si>
    <t>TRIDHYA</t>
  </si>
  <si>
    <t>Tridhya Tech Limited</t>
  </si>
  <si>
    <t>SOMANI VENTURES AND INNOVATIONS LIMITED</t>
  </si>
  <si>
    <t>TARA CAPITAL PARTNERS INDIA PRIVATE LIMITED</t>
  </si>
  <si>
    <t>JANAK NAVINBHAI PANCHAL</t>
  </si>
  <si>
    <t>VIKASECO</t>
  </si>
  <si>
    <t>Vikas EcoTech Limited</t>
  </si>
  <si>
    <t>VISHWAS FINCAP SERVICES PRIVATE LIMITED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</si>
  <si>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</si>
  <si>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</si>
  <si>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</si>
  <si>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</si>
  <si>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</si>
  <si>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</si>
  <si>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</si>
  <si>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</si>
  <si>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24000-24030</t>
  </si>
  <si>
    <t>24500-24700</t>
  </si>
  <si>
    <t>4250-4260</t>
  </si>
  <si>
    <t>4320-4350</t>
  </si>
  <si>
    <t>Profit of Rs.2.5/-</t>
  </si>
  <si>
    <t>ALFATRAN</t>
  </si>
  <si>
    <t>MUKESHKUMAR CHHAGANLAL DAVE</t>
  </si>
  <si>
    <t>ASHIS</t>
  </si>
  <si>
    <t>KITTU COMMOSALES LLP</t>
  </si>
  <si>
    <t>BESTEAST</t>
  </si>
  <si>
    <t>SHIV PARVATI LEASING PVT LTD</t>
  </si>
  <si>
    <t>AMIT JAYWANT JADHAV</t>
  </si>
  <si>
    <t>SHAKUNTALA SANMUKHDAS ISRANI</t>
  </si>
  <si>
    <t>KHUSHBU ARJUNBHAI PADHIYAR</t>
  </si>
  <si>
    <t>ARVIND KRISHNA CHANDURKAR</t>
  </si>
  <si>
    <t>RAJESHBHAI PATEL</t>
  </si>
  <si>
    <t>RAMESHVAR LAL</t>
  </si>
  <si>
    <t>ASHISH SEMUAL KHEDIA</t>
  </si>
  <si>
    <t>VARSHABEN PARMAR</t>
  </si>
  <si>
    <t>BRIDGESE</t>
  </si>
  <si>
    <t>HARSHAD AMRUTLAL PANCHAL</t>
  </si>
  <si>
    <t>CMSINFO</t>
  </si>
  <si>
    <t>SION INVESTMENT HOLDINGS PTE. LIMITED</t>
  </si>
  <si>
    <t>SOCIETE GENERALE</t>
  </si>
  <si>
    <t>ABU DHABI INVESTMENT AUTHORITY STABLE</t>
  </si>
  <si>
    <t>PUBLIC SECTOR PENSION INVESTMENT BOARD</t>
  </si>
  <si>
    <t>F3 ADVISORS PRIVATE LIMITED</t>
  </si>
  <si>
    <t>BONANZA COMMODITY BROKERS PRIVATE LIMITED</t>
  </si>
  <si>
    <t>MASSACHUSETTS INSTITUTE OF TECHNOLOGY</t>
  </si>
  <si>
    <t>NOMURA INDIA INVESTMENT FUND MOTHER FUND</t>
  </si>
  <si>
    <t>NOMURA FUNDS IRELAND PUBLIC LTD COINDIA EQUITY FUND</t>
  </si>
  <si>
    <t>GOLDMAN SACHS FUNDS - GOLDMAN SACHS INDIA EQUITY PORTFOLIO</t>
  </si>
  <si>
    <t>GOLDMAN SACHS COLLECTIVE TRUST EMERGING MARKETS EQUITY EX CHINA FUND</t>
  </si>
  <si>
    <t>ADITYA BIRLA SUN LIFE MUTUAL FUND A/C - ADITYA BIRLA SUN LIFE DIGITAL INDIA FUND</t>
  </si>
  <si>
    <t>ICICI PRUDENTIAL MUTUAL FUND</t>
  </si>
  <si>
    <t>CONTAINE</t>
  </si>
  <si>
    <t>MOKSHA ASIA PACIFIC SECURITIES PRIVATE LIMITED</t>
  </si>
  <si>
    <t>ANMOLJULKA</t>
  </si>
  <si>
    <t>DHARFIN</t>
  </si>
  <si>
    <t>HARISH VERMA</t>
  </si>
  <si>
    <t>ECOBOAR</t>
  </si>
  <si>
    <t>SAURABHTRIPATHI</t>
  </si>
  <si>
    <t>PRATIBHA NARENDRA SHAH</t>
  </si>
  <si>
    <t>DULCET ADVISORY PRIVATE LIMITED</t>
  </si>
  <si>
    <t>MONOHAR TATWA</t>
  </si>
  <si>
    <t>SAM REALTOWN PRIVATE LIMITED</t>
  </si>
  <si>
    <t>CAPITAL TRADE LINKS LIMITED</t>
  </si>
  <si>
    <t>EXOTIKA INFRATECH PRIVATE LIMITED</t>
  </si>
  <si>
    <t>NIDHI GARG</t>
  </si>
  <si>
    <t>SAWARNBHUMI VANIJYA PRIVATE LIMITED</t>
  </si>
  <si>
    <t>STATSOL RESEARCH LLP</t>
  </si>
  <si>
    <t>HAZOOR</t>
  </si>
  <si>
    <t>SILVERTOSS SHOPPERS PRIVATE LIMITED</t>
  </si>
  <si>
    <t>FOREST VINCOM PRIVATE LIMITED</t>
  </si>
  <si>
    <t>DREAM ACHIEVER CONSULTANCY SERVICES PRIVATE LIMITED</t>
  </si>
  <si>
    <t>BHUVNESHWARI VYAPAAR PVT.LTD</t>
  </si>
  <si>
    <t>RAUDRAMUKHI COMMERCE PVT LTD</t>
  </si>
  <si>
    <t>INNOVATUS</t>
  </si>
  <si>
    <t>JAMSHRI</t>
  </si>
  <si>
    <t>PREMRATAN BHARURATAN DAMANI</t>
  </si>
  <si>
    <t>VIJAY KUMAR MOHTA</t>
  </si>
  <si>
    <t>HEMA JAYPRAKASH BHAVSAR</t>
  </si>
  <si>
    <t>SANJAY DHAKED</t>
  </si>
  <si>
    <t>KBCGLOBAL</t>
  </si>
  <si>
    <t>GLOBAL FOCUS FUND FCCB</t>
  </si>
  <si>
    <t>TRINITY OPPORTUNITY FUND I</t>
  </si>
  <si>
    <t>K P R DEVELOPERS LIMITED</t>
  </si>
  <si>
    <t>MILEFUR</t>
  </si>
  <si>
    <t>JAYESHJIVRAJBHAIPRAJAPATI</t>
  </si>
  <si>
    <t>PCL</t>
  </si>
  <si>
    <t>SHETH BROTHER</t>
  </si>
  <si>
    <t>RUDRA</t>
  </si>
  <si>
    <t>SKSE SECURITIES LIMITED CORP CM/TM PROP A/C</t>
  </si>
  <si>
    <t>NOORUN NISHA MOHD IRSHAD GAFULI</t>
  </si>
  <si>
    <t>PRAGNYABEN MAHENDRASINH CHAUHAN</t>
  </si>
  <si>
    <t>SHANTIGURU</t>
  </si>
  <si>
    <t>SWAMINATHAN RAMAMURTHY VENKATARAMAN</t>
  </si>
  <si>
    <t>NEHA MITTAL</t>
  </si>
  <si>
    <t>SHANTILAL KEVALCHAND JAIN</t>
  </si>
  <si>
    <t>VIJAYAMALA DHANRAJ TATED</t>
  </si>
  <si>
    <t>S R VENKATARAMAN HUF</t>
  </si>
  <si>
    <t>RAMASWAMY ANAND</t>
  </si>
  <si>
    <t>SHREEGANES</t>
  </si>
  <si>
    <t>SUDHANSHUMAHALWAL</t>
  </si>
  <si>
    <t>SONALIS</t>
  </si>
  <si>
    <t>CHINTAN DINESH SHAH</t>
  </si>
  <si>
    <t>CHANDULAL CHHAGANLAL TUVER</t>
  </si>
  <si>
    <t>JAYASEELAN S</t>
  </si>
  <si>
    <t>KOTHARI PRODUCTS LIMITED</t>
  </si>
  <si>
    <t>SWITCHTE</t>
  </si>
  <si>
    <t>SURENDRA RAMANLAL PATEL</t>
  </si>
  <si>
    <t>PRANAY PANDURANG MHATRE</t>
  </si>
  <si>
    <t>SYMBIOX</t>
  </si>
  <si>
    <t>SATGURU TRADING</t>
  </si>
  <si>
    <t>TLL</t>
  </si>
  <si>
    <t>SAMBHAVNATH INVESTMENTS AND FINANCES PRIVATE LIMITED</t>
  </si>
  <si>
    <t>VASUDHAGAM</t>
  </si>
  <si>
    <t>VIRATCRA</t>
  </si>
  <si>
    <t>BHARATH CHAMPALAL JAIN</t>
  </si>
  <si>
    <t>MALTI SALVI</t>
  </si>
  <si>
    <t>WITS</t>
  </si>
  <si>
    <t>INVESTINO VENTURE LLP .</t>
  </si>
  <si>
    <t>NEHANUWAL</t>
  </si>
  <si>
    <t>SHERWOOD SECURITIES PVT LTD</t>
  </si>
  <si>
    <t>SATAKSHI SINGHAL</t>
  </si>
  <si>
    <t>VEDANKIT TRADERS PRIVATE LIMITED</t>
  </si>
  <si>
    <t>AGARWAL SUNITA MANOJKUMAR</t>
  </si>
  <si>
    <t>ATALREAL</t>
  </si>
  <si>
    <t>Atal Realtech Limited</t>
  </si>
  <si>
    <t>KAUSHIK MAHESHBHAI WAGHELA</t>
  </si>
  <si>
    <t>CARTRADE</t>
  </si>
  <si>
    <t>Cartrade Tech Limited</t>
  </si>
  <si>
    <t>CMS Info Systems Limited</t>
  </si>
  <si>
    <t>CYBERMEDIA</t>
  </si>
  <si>
    <t>Cyber Media (India) Limit</t>
  </si>
  <si>
    <t>KARANKUMAR KANUJI THAKOR</t>
  </si>
  <si>
    <t>MATALIA STOCK BROKING PRIVATE LIMITED</t>
  </si>
  <si>
    <t>DISHTV</t>
  </si>
  <si>
    <t>Dish TV India Limited</t>
  </si>
  <si>
    <t>DREAMFOLKS</t>
  </si>
  <si>
    <t>Dreamfolks Services Ltd</t>
  </si>
  <si>
    <t>NAVEEN KURELE</t>
  </si>
  <si>
    <t>The India Cements Limited</t>
  </si>
  <si>
    <t>LINCOLN</t>
  </si>
  <si>
    <t>Lincoln Pharma Ltd</t>
  </si>
  <si>
    <t>SURYANARAYANA RAJU VEGESNA</t>
  </si>
  <si>
    <t>OMFURN</t>
  </si>
  <si>
    <t>Omfurn India Limited</t>
  </si>
  <si>
    <t>SHUBHAM FINANCIAL SERVICES</t>
  </si>
  <si>
    <t>PRITIKAUTO</t>
  </si>
  <si>
    <t>Pritika Auto Indus Ltd</t>
  </si>
  <si>
    <t>REFEX</t>
  </si>
  <si>
    <t>Refex Industries Limited</t>
  </si>
  <si>
    <t>MEHTA SHWETA  R</t>
  </si>
  <si>
    <t>MONEYCREW FINTEC PRIVATE LIMITED</t>
  </si>
  <si>
    <t>RIIL</t>
  </si>
  <si>
    <t>Reliance Indl Infra Ltd</t>
  </si>
  <si>
    <t>SAHANA</t>
  </si>
  <si>
    <t>Sahana System Limited</t>
  </si>
  <si>
    <t>AJAY  SALVI</t>
  </si>
  <si>
    <t>SIMPLEXINF</t>
  </si>
  <si>
    <t>Simplex Infrastructures L</t>
  </si>
  <si>
    <t>EARNEST SHIPPING AND SHIP BUILDERS LIMITED</t>
  </si>
  <si>
    <t>SOTAC</t>
  </si>
  <si>
    <t>Sotac Pharmaceuticals Ltd</t>
  </si>
  <si>
    <t>AXITA EXPORTS PRIVATE LIMITED</t>
  </si>
  <si>
    <t>VAKRANGEE</t>
  </si>
  <si>
    <t>Vakrangee Limited</t>
  </si>
  <si>
    <t>HITESHKUMAR</t>
  </si>
  <si>
    <t>VIVIANA</t>
  </si>
  <si>
    <t>Viviana Power Tech Ltd</t>
  </si>
  <si>
    <t>VARUN KAKKAR</t>
  </si>
  <si>
    <t>WINDLAS</t>
  </si>
  <si>
    <t>Windlas Biotech Limited</t>
  </si>
  <si>
    <t>RAMESH CHEPURI</t>
  </si>
  <si>
    <t>PRADEEP KUMAR YADAV</t>
  </si>
  <si>
    <t>ADITYA BIRLA SUN LIFE MUTUAL FUND</t>
  </si>
  <si>
    <t>NIRAJ</t>
  </si>
  <si>
    <t>Niraj Cement Struc Ltd</t>
  </si>
  <si>
    <t>RAM JIWAN SINGH SMRITY TRUST</t>
  </si>
  <si>
    <t>LIFE INSURANCE CORPORATION OF INDIA</t>
  </si>
  <si>
    <t>CINCO STOCK VISION LLP</t>
  </si>
  <si>
    <t>Tata Motors Limited</t>
  </si>
  <si>
    <t>CITIBANK NA</t>
  </si>
  <si>
    <t>VAX ENTERPRISE PRIVATE LIMITED</t>
  </si>
  <si>
    <t>Loss of Rs.285/-</t>
  </si>
  <si>
    <t>Loss of Rs.28/-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</si>
</sst>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5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9" fillId="13" borderId="31" xfId="0" applyFont="1" applyFill="1" applyBorder="1" applyAlignment="1">
      <alignment horizontal="left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38.25">
      <c r="A10" s="346"/>
      <c r="B10" s="348"/>
      <c r="C10" s="348"/>
      <c r="D10" s="34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19596.8</v>
      </c>
      <c r="F11" s="35">
        <v>19600.266666666666</v>
      </c>
      <c r="G11" s="36">
        <v>19531.533333333333</v>
      </c>
      <c r="H11" s="36">
        <v>19466.266666666666</v>
      </c>
      <c r="I11" s="36">
        <v>19397.533333333333</v>
      </c>
      <c r="J11" s="36">
        <v>19665.533333333333</v>
      </c>
      <c r="K11" s="36">
        <v>19734.266666666663</v>
      </c>
      <c r="L11" s="36">
        <v>19799.533333333333</v>
      </c>
      <c r="M11" s="37">
        <v>19669</v>
      </c>
      <c r="N11" s="37">
        <v>19535</v>
      </c>
      <c r="O11" s="259">
        <v>12848400</v>
      </c>
      <c r="P11" s="261">
        <v>-4.3357472480210161E-3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44771.45</v>
      </c>
      <c r="F12" s="38">
        <v>44846.516666666663</v>
      </c>
      <c r="G12" s="39">
        <v>44550.883333333324</v>
      </c>
      <c r="H12" s="39">
        <v>44330.316666666658</v>
      </c>
      <c r="I12" s="39">
        <v>44034.68333333332</v>
      </c>
      <c r="J12" s="39">
        <v>45067.083333333328</v>
      </c>
      <c r="K12" s="39">
        <v>45362.71666666666</v>
      </c>
      <c r="L12" s="39">
        <v>45583.283333333333</v>
      </c>
      <c r="M12" s="31">
        <v>45142.15</v>
      </c>
      <c r="N12" s="31">
        <v>44625.95</v>
      </c>
      <c r="O12" s="260">
        <v>2206515</v>
      </c>
      <c r="P12" s="261">
        <v>9.8727993845372453E-2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20013.7</v>
      </c>
      <c r="F13" s="38">
        <v>20040.3</v>
      </c>
      <c r="G13" s="39">
        <v>19925.599999999999</v>
      </c>
      <c r="H13" s="39">
        <v>19837.5</v>
      </c>
      <c r="I13" s="39">
        <v>19722.8</v>
      </c>
      <c r="J13" s="39">
        <v>20128.399999999998</v>
      </c>
      <c r="K13" s="39">
        <v>20243.100000000002</v>
      </c>
      <c r="L13" s="39">
        <v>20331.199999999997</v>
      </c>
      <c r="M13" s="31">
        <v>20155</v>
      </c>
      <c r="N13" s="31">
        <v>19952.2</v>
      </c>
      <c r="O13" s="260">
        <v>82520</v>
      </c>
      <c r="P13" s="262">
        <v>6.5049044914816723E-2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8604.2000000000007</v>
      </c>
      <c r="F14" s="38">
        <v>8606.0333333333328</v>
      </c>
      <c r="G14" s="39">
        <v>8577.0666666666657</v>
      </c>
      <c r="H14" s="39">
        <v>8549.9333333333325</v>
      </c>
      <c r="I14" s="39">
        <v>8520.9666666666653</v>
      </c>
      <c r="J14" s="39">
        <v>8633.1666666666661</v>
      </c>
      <c r="K14" s="39">
        <v>8662.1333333333332</v>
      </c>
      <c r="L14" s="39">
        <v>8689.2666666666664</v>
      </c>
      <c r="M14" s="31">
        <v>8635</v>
      </c>
      <c r="N14" s="31">
        <v>8578.9</v>
      </c>
      <c r="O14" s="260">
        <v>79500</v>
      </c>
      <c r="P14" s="262">
        <v>1.1450381679389313E-2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463.1</v>
      </c>
      <c r="F15" s="38">
        <v>465.5333333333333</v>
      </c>
      <c r="G15" s="39">
        <v>459.06666666666661</v>
      </c>
      <c r="H15" s="39">
        <v>455.0333333333333</v>
      </c>
      <c r="I15" s="39">
        <v>448.56666666666661</v>
      </c>
      <c r="J15" s="39">
        <v>469.56666666666661</v>
      </c>
      <c r="K15" s="39">
        <v>476.0333333333333</v>
      </c>
      <c r="L15" s="39">
        <v>480.06666666666661</v>
      </c>
      <c r="M15" s="31">
        <v>472</v>
      </c>
      <c r="N15" s="31">
        <v>461.5</v>
      </c>
      <c r="O15" s="260">
        <v>11669000</v>
      </c>
      <c r="P15" s="261">
        <v>6.6831230572316699E-2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4518.25</v>
      </c>
      <c r="F16" s="38">
        <v>4527.7333333333336</v>
      </c>
      <c r="G16" s="39">
        <v>4485.5166666666673</v>
      </c>
      <c r="H16" s="39">
        <v>4452.7833333333338</v>
      </c>
      <c r="I16" s="39">
        <v>4410.5666666666675</v>
      </c>
      <c r="J16" s="39">
        <v>4560.4666666666672</v>
      </c>
      <c r="K16" s="39">
        <v>4602.6833333333343</v>
      </c>
      <c r="L16" s="39">
        <v>4635.416666666667</v>
      </c>
      <c r="M16" s="31">
        <v>4569.95</v>
      </c>
      <c r="N16" s="31">
        <v>4495</v>
      </c>
      <c r="O16" s="260">
        <v>1782750</v>
      </c>
      <c r="P16" s="261">
        <v>2.515813686026452E-2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24044.95</v>
      </c>
      <c r="F17" s="38">
        <v>24265.8</v>
      </c>
      <c r="G17" s="39">
        <v>23681.649999999998</v>
      </c>
      <c r="H17" s="39">
        <v>23318.35</v>
      </c>
      <c r="I17" s="39">
        <v>22734.199999999997</v>
      </c>
      <c r="J17" s="39">
        <v>24629.1</v>
      </c>
      <c r="K17" s="39">
        <v>25213.25</v>
      </c>
      <c r="L17" s="39">
        <v>25576.55</v>
      </c>
      <c r="M17" s="31">
        <v>24849.95</v>
      </c>
      <c r="N17" s="31">
        <v>23902.5</v>
      </c>
      <c r="O17" s="260">
        <v>85640</v>
      </c>
      <c r="P17" s="261">
        <v>-1.9239578561612462E-2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185</v>
      </c>
      <c r="F18" s="38">
        <v>185.4</v>
      </c>
      <c r="G18" s="39">
        <v>183.20000000000002</v>
      </c>
      <c r="H18" s="39">
        <v>181.4</v>
      </c>
      <c r="I18" s="39">
        <v>179.20000000000002</v>
      </c>
      <c r="J18" s="39">
        <v>187.20000000000002</v>
      </c>
      <c r="K18" s="39">
        <v>189.4</v>
      </c>
      <c r="L18" s="39">
        <v>191.20000000000002</v>
      </c>
      <c r="M18" s="31">
        <v>187.6</v>
      </c>
      <c r="N18" s="31">
        <v>183.6</v>
      </c>
      <c r="O18" s="260">
        <v>27523800</v>
      </c>
      <c r="P18" s="261">
        <v>1.1309523809523809E-2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214.45</v>
      </c>
      <c r="F19" s="38">
        <v>215.80000000000004</v>
      </c>
      <c r="G19" s="39">
        <v>212.45000000000007</v>
      </c>
      <c r="H19" s="39">
        <v>210.45000000000005</v>
      </c>
      <c r="I19" s="39">
        <v>207.10000000000008</v>
      </c>
      <c r="J19" s="39">
        <v>217.80000000000007</v>
      </c>
      <c r="K19" s="39">
        <v>221.15000000000003</v>
      </c>
      <c r="L19" s="39">
        <v>223.15000000000006</v>
      </c>
      <c r="M19" s="31">
        <v>219.15</v>
      </c>
      <c r="N19" s="31">
        <v>213.8</v>
      </c>
      <c r="O19" s="260">
        <v>26829400</v>
      </c>
      <c r="P19" s="261">
        <v>-1.026280452714368E-2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1968.65</v>
      </c>
      <c r="F20" s="38">
        <v>1975.1000000000001</v>
      </c>
      <c r="G20" s="39">
        <v>1949.2500000000002</v>
      </c>
      <c r="H20" s="39">
        <v>1929.8500000000001</v>
      </c>
      <c r="I20" s="39">
        <v>1904.0000000000002</v>
      </c>
      <c r="J20" s="39">
        <v>1994.5000000000002</v>
      </c>
      <c r="K20" s="39">
        <v>2020.3500000000001</v>
      </c>
      <c r="L20" s="39">
        <v>2039.7500000000002</v>
      </c>
      <c r="M20" s="31">
        <v>2000.95</v>
      </c>
      <c r="N20" s="31">
        <v>1955.7</v>
      </c>
      <c r="O20" s="260">
        <v>6197400</v>
      </c>
      <c r="P20" s="261">
        <v>2.4209557933472134E-4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2568.3000000000002</v>
      </c>
      <c r="F21" s="38">
        <v>2561.35</v>
      </c>
      <c r="G21" s="39">
        <v>2527</v>
      </c>
      <c r="H21" s="39">
        <v>2485.7000000000003</v>
      </c>
      <c r="I21" s="39">
        <v>2451.3500000000004</v>
      </c>
      <c r="J21" s="39">
        <v>2602.6499999999996</v>
      </c>
      <c r="K21" s="39">
        <v>2636.9999999999991</v>
      </c>
      <c r="L21" s="39">
        <v>2678.2999999999993</v>
      </c>
      <c r="M21" s="31">
        <v>2595.6999999999998</v>
      </c>
      <c r="N21" s="31">
        <v>2520.0500000000002</v>
      </c>
      <c r="O21" s="260">
        <v>12600900</v>
      </c>
      <c r="P21" s="261">
        <v>6.6688676130736216E-2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807.4</v>
      </c>
      <c r="F22" s="38">
        <v>809.25</v>
      </c>
      <c r="G22" s="39">
        <v>793.6</v>
      </c>
      <c r="H22" s="39">
        <v>779.80000000000007</v>
      </c>
      <c r="I22" s="39">
        <v>764.15000000000009</v>
      </c>
      <c r="J22" s="39">
        <v>823.05</v>
      </c>
      <c r="K22" s="39">
        <v>838.7</v>
      </c>
      <c r="L22" s="39">
        <v>852.49999999999989</v>
      </c>
      <c r="M22" s="31">
        <v>824.9</v>
      </c>
      <c r="N22" s="31">
        <v>795.45</v>
      </c>
      <c r="O22" s="260">
        <v>38435200</v>
      </c>
      <c r="P22" s="261">
        <v>-6.3288521199586353E-3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4155.8</v>
      </c>
      <c r="F23" s="38">
        <v>4177.0666666666666</v>
      </c>
      <c r="G23" s="39">
        <v>4094.2833333333328</v>
      </c>
      <c r="H23" s="39">
        <v>4032.7666666666664</v>
      </c>
      <c r="I23" s="39">
        <v>3949.9833333333327</v>
      </c>
      <c r="J23" s="39">
        <v>4238.583333333333</v>
      </c>
      <c r="K23" s="39">
        <v>4321.3666666666677</v>
      </c>
      <c r="L23" s="39">
        <v>4382.8833333333332</v>
      </c>
      <c r="M23" s="31">
        <v>4259.8500000000004</v>
      </c>
      <c r="N23" s="31">
        <v>4115.55</v>
      </c>
      <c r="O23" s="260">
        <v>728800</v>
      </c>
      <c r="P23" s="261">
        <v>-0.1055473735886107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459.9</v>
      </c>
      <c r="F24" s="38">
        <v>461.95</v>
      </c>
      <c r="G24" s="39">
        <v>455.25</v>
      </c>
      <c r="H24" s="39">
        <v>450.6</v>
      </c>
      <c r="I24" s="39">
        <v>443.90000000000003</v>
      </c>
      <c r="J24" s="39">
        <v>466.59999999999997</v>
      </c>
      <c r="K24" s="39">
        <v>473.2999999999999</v>
      </c>
      <c r="L24" s="39">
        <v>477.94999999999993</v>
      </c>
      <c r="M24" s="31">
        <v>468.65</v>
      </c>
      <c r="N24" s="31">
        <v>457.3</v>
      </c>
      <c r="O24" s="260">
        <v>64258200</v>
      </c>
      <c r="P24" s="261">
        <v>1.9646916837407729E-3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4927.8</v>
      </c>
      <c r="F25" s="38">
        <v>4946.1166666666659</v>
      </c>
      <c r="G25" s="39">
        <v>4897.2333333333318</v>
      </c>
      <c r="H25" s="39">
        <v>4866.6666666666661</v>
      </c>
      <c r="I25" s="39">
        <v>4817.7833333333319</v>
      </c>
      <c r="J25" s="39">
        <v>4976.6833333333316</v>
      </c>
      <c r="K25" s="39">
        <v>5025.5666666666648</v>
      </c>
      <c r="L25" s="39">
        <v>5056.1333333333314</v>
      </c>
      <c r="M25" s="31">
        <v>4995</v>
      </c>
      <c r="N25" s="31">
        <v>4915.55</v>
      </c>
      <c r="O25" s="260">
        <v>2633250</v>
      </c>
      <c r="P25" s="261">
        <v>7.8943591215731301E-3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431.45</v>
      </c>
      <c r="F26" s="38">
        <v>433.38333333333338</v>
      </c>
      <c r="G26" s="39">
        <v>427.46666666666675</v>
      </c>
      <c r="H26" s="39">
        <v>423.48333333333335</v>
      </c>
      <c r="I26" s="39">
        <v>417.56666666666672</v>
      </c>
      <c r="J26" s="39">
        <v>437.36666666666679</v>
      </c>
      <c r="K26" s="39">
        <v>443.28333333333342</v>
      </c>
      <c r="L26" s="39">
        <v>447.26666666666682</v>
      </c>
      <c r="M26" s="31">
        <v>439.3</v>
      </c>
      <c r="N26" s="31">
        <v>429.4</v>
      </c>
      <c r="O26" s="260">
        <v>9610100</v>
      </c>
      <c r="P26" s="261">
        <v>4.0301803459698193E-2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186.95</v>
      </c>
      <c r="F27" s="38">
        <v>187.70000000000002</v>
      </c>
      <c r="G27" s="39">
        <v>185.50000000000003</v>
      </c>
      <c r="H27" s="39">
        <v>184.05</v>
      </c>
      <c r="I27" s="39">
        <v>181.85000000000002</v>
      </c>
      <c r="J27" s="39">
        <v>189.15000000000003</v>
      </c>
      <c r="K27" s="39">
        <v>191.35000000000002</v>
      </c>
      <c r="L27" s="39">
        <v>192.80000000000004</v>
      </c>
      <c r="M27" s="31">
        <v>189.9</v>
      </c>
      <c r="N27" s="31">
        <v>186.25</v>
      </c>
      <c r="O27" s="260">
        <v>78700000</v>
      </c>
      <c r="P27" s="261">
        <v>-2.6893353941267389E-2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3252.6</v>
      </c>
      <c r="F28" s="38">
        <v>3273.9166666666665</v>
      </c>
      <c r="G28" s="39">
        <v>3218.6833333333329</v>
      </c>
      <c r="H28" s="39">
        <v>3184.7666666666664</v>
      </c>
      <c r="I28" s="39">
        <v>3129.5333333333328</v>
      </c>
      <c r="J28" s="39">
        <v>3307.833333333333</v>
      </c>
      <c r="K28" s="39">
        <v>3363.0666666666666</v>
      </c>
      <c r="L28" s="39">
        <v>3396.9833333333331</v>
      </c>
      <c r="M28" s="31">
        <v>3329.15</v>
      </c>
      <c r="N28" s="31">
        <v>3240</v>
      </c>
      <c r="O28" s="260">
        <v>5061000</v>
      </c>
      <c r="P28" s="261">
        <v>5.5122378351332192E-2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1988.15</v>
      </c>
      <c r="F29" s="38">
        <v>1988.55</v>
      </c>
      <c r="G29" s="39">
        <v>1975.5</v>
      </c>
      <c r="H29" s="39">
        <v>1962.8500000000001</v>
      </c>
      <c r="I29" s="39">
        <v>1949.8000000000002</v>
      </c>
      <c r="J29" s="39">
        <v>2001.1999999999998</v>
      </c>
      <c r="K29" s="39">
        <v>2014.2499999999995</v>
      </c>
      <c r="L29" s="39">
        <v>2026.8999999999996</v>
      </c>
      <c r="M29" s="31">
        <v>2001.6</v>
      </c>
      <c r="N29" s="31">
        <v>1975.9</v>
      </c>
      <c r="O29" s="260">
        <v>3908917</v>
      </c>
      <c r="P29" s="261">
        <v>3.8007991423837831E-2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6842.15</v>
      </c>
      <c r="F30" s="38">
        <v>6856.75</v>
      </c>
      <c r="G30" s="39">
        <v>6761.5</v>
      </c>
      <c r="H30" s="39">
        <v>6680.85</v>
      </c>
      <c r="I30" s="39">
        <v>6585.6</v>
      </c>
      <c r="J30" s="39">
        <v>6937.4</v>
      </c>
      <c r="K30" s="39">
        <v>7032.65</v>
      </c>
      <c r="L30" s="39">
        <v>7113.2999999999993</v>
      </c>
      <c r="M30" s="31">
        <v>6952</v>
      </c>
      <c r="N30" s="31">
        <v>6776.1</v>
      </c>
      <c r="O30" s="260">
        <v>417900</v>
      </c>
      <c r="P30" s="261">
        <v>-1.1530956182366508E-2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701.8</v>
      </c>
      <c r="F31" s="38">
        <v>705.13333333333333</v>
      </c>
      <c r="G31" s="39">
        <v>693.66666666666663</v>
      </c>
      <c r="H31" s="39">
        <v>685.5333333333333</v>
      </c>
      <c r="I31" s="39">
        <v>674.06666666666661</v>
      </c>
      <c r="J31" s="39">
        <v>713.26666666666665</v>
      </c>
      <c r="K31" s="39">
        <v>724.73333333333335</v>
      </c>
      <c r="L31" s="39">
        <v>732.86666666666667</v>
      </c>
      <c r="M31" s="31">
        <v>716.6</v>
      </c>
      <c r="N31" s="31">
        <v>697</v>
      </c>
      <c r="O31" s="260">
        <v>14129000</v>
      </c>
      <c r="P31" s="261">
        <v>4.2653678695299242E-2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876.05</v>
      </c>
      <c r="F32" s="38">
        <v>877.98333333333323</v>
      </c>
      <c r="G32" s="39">
        <v>866.96666666666647</v>
      </c>
      <c r="H32" s="39">
        <v>857.88333333333321</v>
      </c>
      <c r="I32" s="39">
        <v>846.86666666666645</v>
      </c>
      <c r="J32" s="39">
        <v>887.06666666666649</v>
      </c>
      <c r="K32" s="39">
        <v>898.08333333333314</v>
      </c>
      <c r="L32" s="39">
        <v>907.16666666666652</v>
      </c>
      <c r="M32" s="31">
        <v>889</v>
      </c>
      <c r="N32" s="31">
        <v>868.9</v>
      </c>
      <c r="O32" s="260">
        <v>14324200</v>
      </c>
      <c r="P32" s="261">
        <v>-1.5356265356265356E-4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944.95</v>
      </c>
      <c r="F33" s="38">
        <v>949.65</v>
      </c>
      <c r="G33" s="39">
        <v>938.3</v>
      </c>
      <c r="H33" s="39">
        <v>931.65</v>
      </c>
      <c r="I33" s="39">
        <v>920.3</v>
      </c>
      <c r="J33" s="39">
        <v>956.3</v>
      </c>
      <c r="K33" s="39">
        <v>967.65000000000009</v>
      </c>
      <c r="L33" s="39">
        <v>974.3</v>
      </c>
      <c r="M33" s="31">
        <v>961</v>
      </c>
      <c r="N33" s="31">
        <v>943</v>
      </c>
      <c r="O33" s="260">
        <v>45290625</v>
      </c>
      <c r="P33" s="261">
        <v>4.0760049980610967E-2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4661.75</v>
      </c>
      <c r="F34" s="38">
        <v>4678.7666666666664</v>
      </c>
      <c r="G34" s="39">
        <v>4634.6333333333332</v>
      </c>
      <c r="H34" s="39">
        <v>4607.5166666666664</v>
      </c>
      <c r="I34" s="39">
        <v>4563.3833333333332</v>
      </c>
      <c r="J34" s="39">
        <v>4705.8833333333332</v>
      </c>
      <c r="K34" s="39">
        <v>4750.0166666666664</v>
      </c>
      <c r="L34" s="39">
        <v>4777.1333333333332</v>
      </c>
      <c r="M34" s="31">
        <v>4722.8999999999996</v>
      </c>
      <c r="N34" s="31">
        <v>4651.6499999999996</v>
      </c>
      <c r="O34" s="260">
        <v>2724000</v>
      </c>
      <c r="P34" s="261">
        <v>6.1870902207036664E-3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1526.1</v>
      </c>
      <c r="F35" s="38">
        <v>1523.7</v>
      </c>
      <c r="G35" s="39">
        <v>1514.4</v>
      </c>
      <c r="H35" s="39">
        <v>1502.7</v>
      </c>
      <c r="I35" s="39">
        <v>1493.4</v>
      </c>
      <c r="J35" s="39">
        <v>1535.4</v>
      </c>
      <c r="K35" s="39">
        <v>1544.6999999999998</v>
      </c>
      <c r="L35" s="39">
        <v>1556.4</v>
      </c>
      <c r="M35" s="31">
        <v>1533</v>
      </c>
      <c r="N35" s="31">
        <v>1512</v>
      </c>
      <c r="O35" s="260">
        <v>10230500</v>
      </c>
      <c r="P35" s="261">
        <v>-1.0015482872072769E-2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7178.8</v>
      </c>
      <c r="F36" s="38">
        <v>7165.8833333333341</v>
      </c>
      <c r="G36" s="39">
        <v>7131.0666666666684</v>
      </c>
      <c r="H36" s="39">
        <v>7083.3333333333339</v>
      </c>
      <c r="I36" s="39">
        <v>7048.5166666666682</v>
      </c>
      <c r="J36" s="39">
        <v>7213.6166666666686</v>
      </c>
      <c r="K36" s="39">
        <v>7248.4333333333343</v>
      </c>
      <c r="L36" s="39">
        <v>7296.1666666666688</v>
      </c>
      <c r="M36" s="31">
        <v>7200.7</v>
      </c>
      <c r="N36" s="31">
        <v>7118.15</v>
      </c>
      <c r="O36" s="260">
        <v>5066875</v>
      </c>
      <c r="P36" s="261">
        <v>-3.9561627678395914E-3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2365.85</v>
      </c>
      <c r="F37" s="38">
        <v>2363.9333333333329</v>
      </c>
      <c r="G37" s="39">
        <v>2346.9166666666661</v>
      </c>
      <c r="H37" s="39">
        <v>2327.9833333333331</v>
      </c>
      <c r="I37" s="39">
        <v>2310.9666666666662</v>
      </c>
      <c r="J37" s="39">
        <v>2382.8666666666659</v>
      </c>
      <c r="K37" s="39">
        <v>2399.8833333333332</v>
      </c>
      <c r="L37" s="39">
        <v>2418.8166666666657</v>
      </c>
      <c r="M37" s="31">
        <v>2380.9499999999998</v>
      </c>
      <c r="N37" s="31">
        <v>2345</v>
      </c>
      <c r="O37" s="260">
        <v>2018400</v>
      </c>
      <c r="P37" s="261">
        <v>-2.7745664739884393E-2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395.4</v>
      </c>
      <c r="F38" s="38">
        <v>395.84999999999997</v>
      </c>
      <c r="G38" s="39">
        <v>391.09999999999991</v>
      </c>
      <c r="H38" s="39">
        <v>386.79999999999995</v>
      </c>
      <c r="I38" s="39">
        <v>382.0499999999999</v>
      </c>
      <c r="J38" s="39">
        <v>400.14999999999992</v>
      </c>
      <c r="K38" s="39">
        <v>404.90000000000003</v>
      </c>
      <c r="L38" s="39">
        <v>409.19999999999993</v>
      </c>
      <c r="M38" s="31">
        <v>400.6</v>
      </c>
      <c r="N38" s="31">
        <v>391.55</v>
      </c>
      <c r="O38" s="260">
        <v>11516800</v>
      </c>
      <c r="P38" s="261">
        <v>-2.0680272108843538E-2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228.05</v>
      </c>
      <c r="F39" s="38">
        <v>228.93333333333331</v>
      </c>
      <c r="G39" s="39">
        <v>225.66666666666663</v>
      </c>
      <c r="H39" s="39">
        <v>223.28333333333333</v>
      </c>
      <c r="I39" s="39">
        <v>220.01666666666665</v>
      </c>
      <c r="J39" s="39">
        <v>231.31666666666661</v>
      </c>
      <c r="K39" s="39">
        <v>234.58333333333331</v>
      </c>
      <c r="L39" s="39">
        <v>236.96666666666658</v>
      </c>
      <c r="M39" s="31">
        <v>232.2</v>
      </c>
      <c r="N39" s="31">
        <v>226.55</v>
      </c>
      <c r="O39" s="260">
        <v>89417500</v>
      </c>
      <c r="P39" s="261">
        <v>-7.079007273332963E-3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192.95</v>
      </c>
      <c r="F40" s="38">
        <v>193.55000000000004</v>
      </c>
      <c r="G40" s="39">
        <v>191.20000000000007</v>
      </c>
      <c r="H40" s="39">
        <v>189.45000000000005</v>
      </c>
      <c r="I40" s="39">
        <v>187.10000000000008</v>
      </c>
      <c r="J40" s="39">
        <v>195.30000000000007</v>
      </c>
      <c r="K40" s="39">
        <v>197.65000000000003</v>
      </c>
      <c r="L40" s="39">
        <v>199.40000000000006</v>
      </c>
      <c r="M40" s="31">
        <v>195.9</v>
      </c>
      <c r="N40" s="31">
        <v>191.8</v>
      </c>
      <c r="O40" s="260">
        <v>108265950</v>
      </c>
      <c r="P40" s="261">
        <v>-3.9825628330014528E-3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1632.4</v>
      </c>
      <c r="F41" s="38">
        <v>1647.3666666666668</v>
      </c>
      <c r="G41" s="39">
        <v>1610.0333333333335</v>
      </c>
      <c r="H41" s="39">
        <v>1587.6666666666667</v>
      </c>
      <c r="I41" s="39">
        <v>1550.3333333333335</v>
      </c>
      <c r="J41" s="39">
        <v>1669.7333333333336</v>
      </c>
      <c r="K41" s="39">
        <v>1707.0666666666666</v>
      </c>
      <c r="L41" s="39">
        <v>1729.4333333333336</v>
      </c>
      <c r="M41" s="31">
        <v>1684.7</v>
      </c>
      <c r="N41" s="31">
        <v>1625</v>
      </c>
      <c r="O41" s="260">
        <v>2684625</v>
      </c>
      <c r="P41" s="261">
        <v>0.18940023259677688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129.44999999999999</v>
      </c>
      <c r="F42" s="38">
        <v>130.51666666666665</v>
      </c>
      <c r="G42" s="39">
        <v>128.0333333333333</v>
      </c>
      <c r="H42" s="39">
        <v>126.61666666666665</v>
      </c>
      <c r="I42" s="39">
        <v>124.1333333333333</v>
      </c>
      <c r="J42" s="39">
        <v>131.93333333333331</v>
      </c>
      <c r="K42" s="39">
        <v>134.41666666666666</v>
      </c>
      <c r="L42" s="39">
        <v>135.83333333333331</v>
      </c>
      <c r="M42" s="31">
        <v>133</v>
      </c>
      <c r="N42" s="31">
        <v>129.1</v>
      </c>
      <c r="O42" s="260">
        <v>79406700</v>
      </c>
      <c r="P42" s="261">
        <v>-8.8929994308480365E-3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694.55</v>
      </c>
      <c r="F43" s="38">
        <v>690.35</v>
      </c>
      <c r="G43" s="39">
        <v>680.7</v>
      </c>
      <c r="H43" s="39">
        <v>666.85</v>
      </c>
      <c r="I43" s="39">
        <v>657.2</v>
      </c>
      <c r="J43" s="39">
        <v>704.2</v>
      </c>
      <c r="K43" s="39">
        <v>713.84999999999991</v>
      </c>
      <c r="L43" s="39">
        <v>727.7</v>
      </c>
      <c r="M43" s="31">
        <v>700</v>
      </c>
      <c r="N43" s="31">
        <v>676.5</v>
      </c>
      <c r="O43" s="260">
        <v>9791100</v>
      </c>
      <c r="P43" s="261">
        <v>-8.7918844143867206E-2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954.15</v>
      </c>
      <c r="F44" s="38">
        <v>961.33333333333337</v>
      </c>
      <c r="G44" s="39">
        <v>941.9666666666667</v>
      </c>
      <c r="H44" s="39">
        <v>929.7833333333333</v>
      </c>
      <c r="I44" s="39">
        <v>910.41666666666663</v>
      </c>
      <c r="J44" s="39">
        <v>973.51666666666677</v>
      </c>
      <c r="K44" s="39">
        <v>992.88333333333333</v>
      </c>
      <c r="L44" s="39">
        <v>1005.0666666666668</v>
      </c>
      <c r="M44" s="31">
        <v>980.7</v>
      </c>
      <c r="N44" s="31">
        <v>949.15</v>
      </c>
      <c r="O44" s="260">
        <v>8356000</v>
      </c>
      <c r="P44" s="261">
        <v>-2.5880158545115411E-2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872.9</v>
      </c>
      <c r="F45" s="38">
        <v>874.33333333333337</v>
      </c>
      <c r="G45" s="39">
        <v>867.26666666666677</v>
      </c>
      <c r="H45" s="39">
        <v>861.63333333333344</v>
      </c>
      <c r="I45" s="39">
        <v>854.56666666666683</v>
      </c>
      <c r="J45" s="39">
        <v>879.9666666666667</v>
      </c>
      <c r="K45" s="39">
        <v>887.0333333333333</v>
      </c>
      <c r="L45" s="39">
        <v>892.66666666666663</v>
      </c>
      <c r="M45" s="31">
        <v>881.4</v>
      </c>
      <c r="N45" s="31">
        <v>868.7</v>
      </c>
      <c r="O45" s="260">
        <v>38344850</v>
      </c>
      <c r="P45" s="261">
        <v>5.04905915727559E-2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100</v>
      </c>
      <c r="F46" s="38">
        <v>100.58333333333333</v>
      </c>
      <c r="G46" s="39">
        <v>98.666666666666657</v>
      </c>
      <c r="H46" s="39">
        <v>97.333333333333329</v>
      </c>
      <c r="I46" s="39">
        <v>95.416666666666657</v>
      </c>
      <c r="J46" s="39">
        <v>101.91666666666666</v>
      </c>
      <c r="K46" s="39">
        <v>103.83333333333331</v>
      </c>
      <c r="L46" s="39">
        <v>105.16666666666666</v>
      </c>
      <c r="M46" s="31">
        <v>102.5</v>
      </c>
      <c r="N46" s="31">
        <v>99.25</v>
      </c>
      <c r="O46" s="260">
        <v>111090000</v>
      </c>
      <c r="P46" s="261">
        <v>-1.7823988117341254E-2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262.8</v>
      </c>
      <c r="F47" s="38">
        <v>264.7166666666667</v>
      </c>
      <c r="G47" s="39">
        <v>259.33333333333337</v>
      </c>
      <c r="H47" s="39">
        <v>255.86666666666667</v>
      </c>
      <c r="I47" s="39">
        <v>250.48333333333335</v>
      </c>
      <c r="J47" s="39">
        <v>268.18333333333339</v>
      </c>
      <c r="K47" s="39">
        <v>273.56666666666672</v>
      </c>
      <c r="L47" s="39">
        <v>277.03333333333342</v>
      </c>
      <c r="M47" s="31">
        <v>270.10000000000002</v>
      </c>
      <c r="N47" s="31">
        <v>261.25</v>
      </c>
      <c r="O47" s="260">
        <v>32822500</v>
      </c>
      <c r="P47" s="261">
        <v>-7.6109292944668541E-4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18235.2</v>
      </c>
      <c r="F48" s="38">
        <v>18284.649999999998</v>
      </c>
      <c r="G48" s="39">
        <v>18161.349999999995</v>
      </c>
      <c r="H48" s="39">
        <v>18087.499999999996</v>
      </c>
      <c r="I48" s="39">
        <v>17964.199999999993</v>
      </c>
      <c r="J48" s="39">
        <v>18358.499999999996</v>
      </c>
      <c r="K48" s="39">
        <v>18481.8</v>
      </c>
      <c r="L48" s="39">
        <v>18555.649999999998</v>
      </c>
      <c r="M48" s="31">
        <v>18407.95</v>
      </c>
      <c r="N48" s="31">
        <v>18210.8</v>
      </c>
      <c r="O48" s="260">
        <v>208350</v>
      </c>
      <c r="P48" s="261">
        <v>-7.8571428571428577E-3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360.3</v>
      </c>
      <c r="F49" s="38">
        <v>360.23333333333335</v>
      </c>
      <c r="G49" s="39">
        <v>357.76666666666671</v>
      </c>
      <c r="H49" s="39">
        <v>355.23333333333335</v>
      </c>
      <c r="I49" s="39">
        <v>352.76666666666671</v>
      </c>
      <c r="J49" s="39">
        <v>362.76666666666671</v>
      </c>
      <c r="K49" s="39">
        <v>365.23333333333341</v>
      </c>
      <c r="L49" s="39">
        <v>367.76666666666671</v>
      </c>
      <c r="M49" s="31">
        <v>362.7</v>
      </c>
      <c r="N49" s="31">
        <v>357.7</v>
      </c>
      <c r="O49" s="260">
        <v>31784400</v>
      </c>
      <c r="P49" s="261">
        <v>1.8162947586922679E-2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4566.6499999999996</v>
      </c>
      <c r="F50" s="38">
        <v>4588.0666666666666</v>
      </c>
      <c r="G50" s="39">
        <v>4536.7333333333336</v>
      </c>
      <c r="H50" s="39">
        <v>4506.8166666666666</v>
      </c>
      <c r="I50" s="39">
        <v>4455.4833333333336</v>
      </c>
      <c r="J50" s="39">
        <v>4617.9833333333336</v>
      </c>
      <c r="K50" s="39">
        <v>4669.3166666666675</v>
      </c>
      <c r="L50" s="39">
        <v>4699.2333333333336</v>
      </c>
      <c r="M50" s="31">
        <v>4639.3999999999996</v>
      </c>
      <c r="N50" s="31">
        <v>4558.1499999999996</v>
      </c>
      <c r="O50" s="260">
        <v>2525800</v>
      </c>
      <c r="P50" s="261">
        <v>8.7581811918704788E-2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447.5</v>
      </c>
      <c r="F51" s="38">
        <v>449.66666666666669</v>
      </c>
      <c r="G51" s="39">
        <v>444.33333333333337</v>
      </c>
      <c r="H51" s="39">
        <v>441.16666666666669</v>
      </c>
      <c r="I51" s="39">
        <v>435.83333333333337</v>
      </c>
      <c r="J51" s="39">
        <v>452.83333333333337</v>
      </c>
      <c r="K51" s="39">
        <v>458.16666666666674</v>
      </c>
      <c r="L51" s="39">
        <v>461.33333333333337</v>
      </c>
      <c r="M51" s="31">
        <v>455</v>
      </c>
      <c r="N51" s="31">
        <v>446.5</v>
      </c>
      <c r="O51" s="260">
        <v>7692000</v>
      </c>
      <c r="P51" s="261">
        <v>-3.8980509745127435E-2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333.25</v>
      </c>
      <c r="F52" s="38">
        <v>334.45</v>
      </c>
      <c r="G52" s="39">
        <v>329.65</v>
      </c>
      <c r="H52" s="39">
        <v>326.05</v>
      </c>
      <c r="I52" s="39">
        <v>321.25</v>
      </c>
      <c r="J52" s="39">
        <v>338.04999999999995</v>
      </c>
      <c r="K52" s="39">
        <v>342.85</v>
      </c>
      <c r="L52" s="39">
        <v>346.44999999999993</v>
      </c>
      <c r="M52" s="31">
        <v>339.25</v>
      </c>
      <c r="N52" s="31">
        <v>330.85</v>
      </c>
      <c r="O52" s="260">
        <v>51391800</v>
      </c>
      <c r="P52" s="261">
        <v>2.8531287150113476E-2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755.15</v>
      </c>
      <c r="F53" s="38">
        <v>746.76666666666677</v>
      </c>
      <c r="G53" s="39">
        <v>729.03333333333353</v>
      </c>
      <c r="H53" s="39">
        <v>702.91666666666674</v>
      </c>
      <c r="I53" s="39">
        <v>685.18333333333351</v>
      </c>
      <c r="J53" s="39">
        <v>772.88333333333355</v>
      </c>
      <c r="K53" s="39">
        <v>790.6166666666669</v>
      </c>
      <c r="L53" s="39">
        <v>816.73333333333358</v>
      </c>
      <c r="M53" s="31">
        <v>764.5</v>
      </c>
      <c r="N53" s="31">
        <v>720.65</v>
      </c>
      <c r="O53" s="260">
        <v>7123350</v>
      </c>
      <c r="P53" s="261">
        <v>0.21281540504648075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266.85000000000002</v>
      </c>
      <c r="F54" s="38">
        <v>267.18333333333334</v>
      </c>
      <c r="G54" s="39">
        <v>263.56666666666666</v>
      </c>
      <c r="H54" s="39">
        <v>260.2833333333333</v>
      </c>
      <c r="I54" s="39">
        <v>256.66666666666663</v>
      </c>
      <c r="J54" s="39">
        <v>270.4666666666667</v>
      </c>
      <c r="K54" s="39">
        <v>274.08333333333337</v>
      </c>
      <c r="L54" s="39">
        <v>277.36666666666673</v>
      </c>
      <c r="M54" s="31">
        <v>270.8</v>
      </c>
      <c r="N54" s="31">
        <v>263.89999999999998</v>
      </c>
      <c r="O54" s="260">
        <v>15312100</v>
      </c>
      <c r="P54" s="261">
        <v>-4.3555661049133637E-2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1065.95</v>
      </c>
      <c r="F55" s="38">
        <v>1061.8833333333334</v>
      </c>
      <c r="G55" s="39">
        <v>1048.5666666666668</v>
      </c>
      <c r="H55" s="39">
        <v>1031.1833333333334</v>
      </c>
      <c r="I55" s="39">
        <v>1017.8666666666668</v>
      </c>
      <c r="J55" s="39">
        <v>1079.2666666666669</v>
      </c>
      <c r="K55" s="39">
        <v>1092.5833333333335</v>
      </c>
      <c r="L55" s="39">
        <v>1109.9666666666669</v>
      </c>
      <c r="M55" s="31">
        <v>1075.2</v>
      </c>
      <c r="N55" s="31">
        <v>1044.5</v>
      </c>
      <c r="O55" s="260">
        <v>11983750</v>
      </c>
      <c r="P55" s="261">
        <v>2.9089738085015027E-2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1256.6500000000001</v>
      </c>
      <c r="F56" s="38">
        <v>1259.1000000000001</v>
      </c>
      <c r="G56" s="39">
        <v>1243.4500000000003</v>
      </c>
      <c r="H56" s="39">
        <v>1230.2500000000002</v>
      </c>
      <c r="I56" s="39">
        <v>1214.6000000000004</v>
      </c>
      <c r="J56" s="39">
        <v>1272.3000000000002</v>
      </c>
      <c r="K56" s="39">
        <v>1287.9500000000003</v>
      </c>
      <c r="L56" s="39">
        <v>1301.1500000000001</v>
      </c>
      <c r="M56" s="31">
        <v>1274.75</v>
      </c>
      <c r="N56" s="31">
        <v>1245.9000000000001</v>
      </c>
      <c r="O56" s="260">
        <v>12027600</v>
      </c>
      <c r="P56" s="261">
        <v>-4.8402710551790898E-3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232.35</v>
      </c>
      <c r="F57" s="38">
        <v>232.61666666666667</v>
      </c>
      <c r="G57" s="39">
        <v>231.23333333333335</v>
      </c>
      <c r="H57" s="39">
        <v>230.11666666666667</v>
      </c>
      <c r="I57" s="39">
        <v>228.73333333333335</v>
      </c>
      <c r="J57" s="39">
        <v>233.73333333333335</v>
      </c>
      <c r="K57" s="39">
        <v>235.11666666666667</v>
      </c>
      <c r="L57" s="39">
        <v>236.23333333333335</v>
      </c>
      <c r="M57" s="31">
        <v>234</v>
      </c>
      <c r="N57" s="31">
        <v>231.5</v>
      </c>
      <c r="O57" s="260">
        <v>81228000</v>
      </c>
      <c r="P57" s="261">
        <v>2.2577063395548037E-2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5112.8999999999996</v>
      </c>
      <c r="F58" s="38">
        <v>5120.8666666666659</v>
      </c>
      <c r="G58" s="39">
        <v>5027.0333333333319</v>
      </c>
      <c r="H58" s="39">
        <v>4941.1666666666661</v>
      </c>
      <c r="I58" s="39">
        <v>4847.3333333333321</v>
      </c>
      <c r="J58" s="39">
        <v>5206.7333333333318</v>
      </c>
      <c r="K58" s="39">
        <v>5300.5666666666657</v>
      </c>
      <c r="L58" s="39">
        <v>5386.4333333333316</v>
      </c>
      <c r="M58" s="31">
        <v>5214.7</v>
      </c>
      <c r="N58" s="31">
        <v>5035</v>
      </c>
      <c r="O58" s="260">
        <v>731550</v>
      </c>
      <c r="P58" s="261">
        <v>3.721820501914079E-2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1969.7</v>
      </c>
      <c r="F59" s="38">
        <v>1974.0166666666667</v>
      </c>
      <c r="G59" s="39">
        <v>1962.4833333333333</v>
      </c>
      <c r="H59" s="39">
        <v>1955.2666666666667</v>
      </c>
      <c r="I59" s="39">
        <v>1943.7333333333333</v>
      </c>
      <c r="J59" s="39">
        <v>1981.2333333333333</v>
      </c>
      <c r="K59" s="39">
        <v>1992.7666666666667</v>
      </c>
      <c r="L59" s="39">
        <v>1999.9833333333333</v>
      </c>
      <c r="M59" s="31">
        <v>1985.55</v>
      </c>
      <c r="N59" s="31">
        <v>1966.8</v>
      </c>
      <c r="O59" s="260">
        <v>2657900</v>
      </c>
      <c r="P59" s="261">
        <v>-8.2277654433851374E-3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695.15</v>
      </c>
      <c r="F60" s="38">
        <v>698.56666666666661</v>
      </c>
      <c r="G60" s="39">
        <v>689.83333333333326</v>
      </c>
      <c r="H60" s="39">
        <v>684.51666666666665</v>
      </c>
      <c r="I60" s="39">
        <v>675.7833333333333</v>
      </c>
      <c r="J60" s="39">
        <v>703.88333333333321</v>
      </c>
      <c r="K60" s="39">
        <v>712.61666666666656</v>
      </c>
      <c r="L60" s="39">
        <v>717.93333333333317</v>
      </c>
      <c r="M60" s="31">
        <v>707.3</v>
      </c>
      <c r="N60" s="31">
        <v>693.25</v>
      </c>
      <c r="O60" s="260">
        <v>4859000</v>
      </c>
      <c r="P60" s="261">
        <v>-1.4401622718052738E-2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1078.0999999999999</v>
      </c>
      <c r="F61" s="38">
        <v>1071.7666666666667</v>
      </c>
      <c r="G61" s="39">
        <v>1062.5333333333333</v>
      </c>
      <c r="H61" s="39">
        <v>1046.9666666666667</v>
      </c>
      <c r="I61" s="39">
        <v>1037.7333333333333</v>
      </c>
      <c r="J61" s="39">
        <v>1087.3333333333333</v>
      </c>
      <c r="K61" s="39">
        <v>1096.5666666666664</v>
      </c>
      <c r="L61" s="39">
        <v>1112.1333333333332</v>
      </c>
      <c r="M61" s="31">
        <v>1081</v>
      </c>
      <c r="N61" s="31">
        <v>1056.2</v>
      </c>
      <c r="O61" s="260">
        <v>1936900</v>
      </c>
      <c r="P61" s="261">
        <v>7.2332730560578662E-4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305.35000000000002</v>
      </c>
      <c r="F62" s="38">
        <v>306.61666666666667</v>
      </c>
      <c r="G62" s="39">
        <v>303.08333333333337</v>
      </c>
      <c r="H62" s="39">
        <v>300.81666666666672</v>
      </c>
      <c r="I62" s="39">
        <v>297.28333333333342</v>
      </c>
      <c r="J62" s="39">
        <v>308.88333333333333</v>
      </c>
      <c r="K62" s="39">
        <v>312.41666666666663</v>
      </c>
      <c r="L62" s="39">
        <v>314.68333333333328</v>
      </c>
      <c r="M62" s="31">
        <v>310.14999999999998</v>
      </c>
      <c r="N62" s="31">
        <v>304.35000000000002</v>
      </c>
      <c r="O62" s="260">
        <v>12376800</v>
      </c>
      <c r="P62" s="261">
        <v>-3.3455158841720553E-2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132.19999999999999</v>
      </c>
      <c r="F63" s="38">
        <v>132.58333333333334</v>
      </c>
      <c r="G63" s="39">
        <v>131.01666666666668</v>
      </c>
      <c r="H63" s="39">
        <v>129.83333333333334</v>
      </c>
      <c r="I63" s="39">
        <v>128.26666666666668</v>
      </c>
      <c r="J63" s="39">
        <v>133.76666666666668</v>
      </c>
      <c r="K63" s="39">
        <v>135.33333333333334</v>
      </c>
      <c r="L63" s="39">
        <v>136.51666666666668</v>
      </c>
      <c r="M63" s="31">
        <v>134.15</v>
      </c>
      <c r="N63" s="31">
        <v>131.4</v>
      </c>
      <c r="O63" s="260">
        <v>36050000</v>
      </c>
      <c r="P63" s="261">
        <v>-8.7984602694528465E-3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1775.4</v>
      </c>
      <c r="F64" s="38">
        <v>1770.5</v>
      </c>
      <c r="G64" s="39">
        <v>1750</v>
      </c>
      <c r="H64" s="39">
        <v>1724.6</v>
      </c>
      <c r="I64" s="39">
        <v>1704.1</v>
      </c>
      <c r="J64" s="39">
        <v>1795.9</v>
      </c>
      <c r="K64" s="39">
        <v>1816.4</v>
      </c>
      <c r="L64" s="39">
        <v>1841.8000000000002</v>
      </c>
      <c r="M64" s="31">
        <v>1791</v>
      </c>
      <c r="N64" s="31">
        <v>1745.1</v>
      </c>
      <c r="O64" s="260">
        <v>6305400</v>
      </c>
      <c r="P64" s="261">
        <v>0.12036247334754797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573.25</v>
      </c>
      <c r="F65" s="38">
        <v>574.91666666666663</v>
      </c>
      <c r="G65" s="39">
        <v>568.33333333333326</v>
      </c>
      <c r="H65" s="39">
        <v>563.41666666666663</v>
      </c>
      <c r="I65" s="39">
        <v>556.83333333333326</v>
      </c>
      <c r="J65" s="39">
        <v>579.83333333333326</v>
      </c>
      <c r="K65" s="39">
        <v>586.41666666666652</v>
      </c>
      <c r="L65" s="39">
        <v>591.33333333333326</v>
      </c>
      <c r="M65" s="31">
        <v>581.5</v>
      </c>
      <c r="N65" s="31">
        <v>570</v>
      </c>
      <c r="O65" s="260">
        <v>15327500</v>
      </c>
      <c r="P65" s="261">
        <v>-1.3674388674388674E-2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2005.8</v>
      </c>
      <c r="F66" s="38">
        <v>2007.7166666666665</v>
      </c>
      <c r="G66" s="39">
        <v>1987.583333333333</v>
      </c>
      <c r="H66" s="39">
        <v>1969.3666666666666</v>
      </c>
      <c r="I66" s="39">
        <v>1949.2333333333331</v>
      </c>
      <c r="J66" s="39">
        <v>2025.9333333333329</v>
      </c>
      <c r="K66" s="39">
        <v>2046.0666666666666</v>
      </c>
      <c r="L66" s="39">
        <v>2064.2833333333328</v>
      </c>
      <c r="M66" s="31">
        <v>2027.85</v>
      </c>
      <c r="N66" s="31">
        <v>1989.5</v>
      </c>
      <c r="O66" s="260">
        <v>1789000</v>
      </c>
      <c r="P66" s="261">
        <v>-2.5599128540305011E-2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2078.4</v>
      </c>
      <c r="F67" s="38">
        <v>2067.9833333333336</v>
      </c>
      <c r="G67" s="39">
        <v>2053.666666666667</v>
      </c>
      <c r="H67" s="39">
        <v>2028.9333333333334</v>
      </c>
      <c r="I67" s="39">
        <v>2014.6166666666668</v>
      </c>
      <c r="J67" s="39">
        <v>2092.7166666666672</v>
      </c>
      <c r="K67" s="39">
        <v>2107.0333333333338</v>
      </c>
      <c r="L67" s="39">
        <v>2131.7666666666673</v>
      </c>
      <c r="M67" s="31">
        <v>2082.3000000000002</v>
      </c>
      <c r="N67" s="31">
        <v>2043.25</v>
      </c>
      <c r="O67" s="260">
        <v>2229600</v>
      </c>
      <c r="P67" s="261">
        <v>3.6685730227367833E-2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185.1</v>
      </c>
      <c r="F68" s="38">
        <v>185.66666666666666</v>
      </c>
      <c r="G68" s="39">
        <v>183.88333333333333</v>
      </c>
      <c r="H68" s="39">
        <v>182.66666666666666</v>
      </c>
      <c r="I68" s="39">
        <v>180.88333333333333</v>
      </c>
      <c r="J68" s="39">
        <v>186.88333333333333</v>
      </c>
      <c r="K68" s="39">
        <v>188.66666666666669</v>
      </c>
      <c r="L68" s="39">
        <v>189.88333333333333</v>
      </c>
      <c r="M68" s="31">
        <v>187.45</v>
      </c>
      <c r="N68" s="31">
        <v>184.45</v>
      </c>
      <c r="O68" s="260">
        <v>15422400</v>
      </c>
      <c r="P68" s="261">
        <v>-1.378692927484333E-2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3725.45</v>
      </c>
      <c r="F69" s="38">
        <v>3729.2166666666667</v>
      </c>
      <c r="G69" s="39">
        <v>3701.4333333333334</v>
      </c>
      <c r="H69" s="39">
        <v>3677.4166666666665</v>
      </c>
      <c r="I69" s="39">
        <v>3649.6333333333332</v>
      </c>
      <c r="J69" s="39">
        <v>3753.2333333333336</v>
      </c>
      <c r="K69" s="39">
        <v>3781.0166666666673</v>
      </c>
      <c r="L69" s="39">
        <v>3805.0333333333338</v>
      </c>
      <c r="M69" s="31">
        <v>3757</v>
      </c>
      <c r="N69" s="31">
        <v>3705.2</v>
      </c>
      <c r="O69" s="260">
        <v>2922800</v>
      </c>
      <c r="P69" s="261">
        <v>-3.8173142467620995E-3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4818.05</v>
      </c>
      <c r="F70" s="38">
        <v>4839.1333333333341</v>
      </c>
      <c r="G70" s="39">
        <v>4738.9166666666679</v>
      </c>
      <c r="H70" s="39">
        <v>4659.7833333333338</v>
      </c>
      <c r="I70" s="39">
        <v>4559.5666666666675</v>
      </c>
      <c r="J70" s="39">
        <v>4918.2666666666682</v>
      </c>
      <c r="K70" s="39">
        <v>5018.4833333333336</v>
      </c>
      <c r="L70" s="39">
        <v>5097.6166666666686</v>
      </c>
      <c r="M70" s="31">
        <v>4939.3500000000004</v>
      </c>
      <c r="N70" s="31">
        <v>4760</v>
      </c>
      <c r="O70" s="260">
        <v>1361800</v>
      </c>
      <c r="P70" s="261">
        <v>-4.9155145929339478E-2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493.45</v>
      </c>
      <c r="F71" s="38">
        <v>491.48333333333335</v>
      </c>
      <c r="G71" s="39">
        <v>487.26666666666671</v>
      </c>
      <c r="H71" s="39">
        <v>481.08333333333337</v>
      </c>
      <c r="I71" s="39">
        <v>476.86666666666673</v>
      </c>
      <c r="J71" s="39">
        <v>497.66666666666669</v>
      </c>
      <c r="K71" s="39">
        <v>501.88333333333338</v>
      </c>
      <c r="L71" s="39">
        <v>508.06666666666666</v>
      </c>
      <c r="M71" s="31">
        <v>495.7</v>
      </c>
      <c r="N71" s="31">
        <v>485.3</v>
      </c>
      <c r="O71" s="260">
        <v>45165450</v>
      </c>
      <c r="P71" s="261">
        <v>1.6752098655374786E-2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5874.85</v>
      </c>
      <c r="F72" s="38">
        <v>5885.416666666667</v>
      </c>
      <c r="G72" s="39">
        <v>5826.4333333333343</v>
      </c>
      <c r="H72" s="39">
        <v>5778.0166666666673</v>
      </c>
      <c r="I72" s="39">
        <v>5719.0333333333347</v>
      </c>
      <c r="J72" s="39">
        <v>5933.8333333333339</v>
      </c>
      <c r="K72" s="39">
        <v>5992.8166666666657</v>
      </c>
      <c r="L72" s="39">
        <v>6041.2333333333336</v>
      </c>
      <c r="M72" s="31">
        <v>5944.4</v>
      </c>
      <c r="N72" s="31">
        <v>5837</v>
      </c>
      <c r="O72" s="260">
        <v>3252625</v>
      </c>
      <c r="P72" s="261">
        <v>-3.736450741740964E-2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3387.3</v>
      </c>
      <c r="F73" s="38">
        <v>3387.5166666666669</v>
      </c>
      <c r="G73" s="39">
        <v>3361.8833333333337</v>
      </c>
      <c r="H73" s="39">
        <v>3336.4666666666667</v>
      </c>
      <c r="I73" s="39">
        <v>3310.8333333333335</v>
      </c>
      <c r="J73" s="39">
        <v>3412.9333333333338</v>
      </c>
      <c r="K73" s="39">
        <v>3438.5666666666671</v>
      </c>
      <c r="L73" s="39">
        <v>3463.983333333334</v>
      </c>
      <c r="M73" s="31">
        <v>3413.15</v>
      </c>
      <c r="N73" s="31">
        <v>3362.1</v>
      </c>
      <c r="O73" s="260">
        <v>4685975</v>
      </c>
      <c r="P73" s="261">
        <v>-1.3811137301119623E-2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2598.4</v>
      </c>
      <c r="F74" s="38">
        <v>2604.6</v>
      </c>
      <c r="G74" s="39">
        <v>2576.9499999999998</v>
      </c>
      <c r="H74" s="39">
        <v>2555.5</v>
      </c>
      <c r="I74" s="39">
        <v>2527.85</v>
      </c>
      <c r="J74" s="39">
        <v>2626.0499999999997</v>
      </c>
      <c r="K74" s="39">
        <v>2653.7000000000003</v>
      </c>
      <c r="L74" s="39">
        <v>2675.1499999999996</v>
      </c>
      <c r="M74" s="31">
        <v>2632.25</v>
      </c>
      <c r="N74" s="31">
        <v>2583.15</v>
      </c>
      <c r="O74" s="260">
        <v>1137675</v>
      </c>
      <c r="P74" s="261">
        <v>-8.4531976100907277E-2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264.7</v>
      </c>
      <c r="F75" s="38">
        <v>265.23333333333335</v>
      </c>
      <c r="G75" s="39">
        <v>262.2166666666667</v>
      </c>
      <c r="H75" s="39">
        <v>259.73333333333335</v>
      </c>
      <c r="I75" s="39">
        <v>256.7166666666667</v>
      </c>
      <c r="J75" s="39">
        <v>267.7166666666667</v>
      </c>
      <c r="K75" s="39">
        <v>270.73333333333335</v>
      </c>
      <c r="L75" s="39">
        <v>273.2166666666667</v>
      </c>
      <c r="M75" s="31">
        <v>268.25</v>
      </c>
      <c r="N75" s="31">
        <v>262.75</v>
      </c>
      <c r="O75" s="260">
        <v>17532000</v>
      </c>
      <c r="P75" s="261">
        <v>-1.8343075992743398E-2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133.55000000000001</v>
      </c>
      <c r="F76" s="38">
        <v>133.88333333333335</v>
      </c>
      <c r="G76" s="39">
        <v>132.6166666666667</v>
      </c>
      <c r="H76" s="39">
        <v>131.68333333333334</v>
      </c>
      <c r="I76" s="39">
        <v>130.41666666666669</v>
      </c>
      <c r="J76" s="39">
        <v>134.81666666666672</v>
      </c>
      <c r="K76" s="39">
        <v>136.08333333333337</v>
      </c>
      <c r="L76" s="39">
        <v>137.01666666666674</v>
      </c>
      <c r="M76" s="31">
        <v>135.15</v>
      </c>
      <c r="N76" s="31">
        <v>132.94999999999999</v>
      </c>
      <c r="O76" s="260">
        <v>126910000</v>
      </c>
      <c r="P76" s="261">
        <v>1.9807947285949618E-2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118.05</v>
      </c>
      <c r="F77" s="38">
        <v>118.39999999999999</v>
      </c>
      <c r="G77" s="39">
        <v>117.19999999999999</v>
      </c>
      <c r="H77" s="39">
        <v>116.35</v>
      </c>
      <c r="I77" s="39">
        <v>115.14999999999999</v>
      </c>
      <c r="J77" s="39">
        <v>119.24999999999999</v>
      </c>
      <c r="K77" s="39">
        <v>120.45</v>
      </c>
      <c r="L77" s="39">
        <v>121.29999999999998</v>
      </c>
      <c r="M77" s="31">
        <v>119.6</v>
      </c>
      <c r="N77" s="31">
        <v>117.55</v>
      </c>
      <c r="O77" s="260">
        <v>133324650</v>
      </c>
      <c r="P77" s="261">
        <v>-2.3784001071954979E-2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813.8</v>
      </c>
      <c r="F78" s="38">
        <v>820.44999999999993</v>
      </c>
      <c r="G78" s="39">
        <v>803.99999999999989</v>
      </c>
      <c r="H78" s="39">
        <v>794.19999999999993</v>
      </c>
      <c r="I78" s="39">
        <v>777.74999999999989</v>
      </c>
      <c r="J78" s="39">
        <v>830.24999999999989</v>
      </c>
      <c r="K78" s="39">
        <v>846.69999999999993</v>
      </c>
      <c r="L78" s="39">
        <v>856.49999999999989</v>
      </c>
      <c r="M78" s="31">
        <v>836.9</v>
      </c>
      <c r="N78" s="31">
        <v>810.65</v>
      </c>
      <c r="O78" s="260">
        <v>5900050</v>
      </c>
      <c r="P78" s="261">
        <v>-4.4611411129373092E-2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53.65</v>
      </c>
      <c r="F79" s="38">
        <v>53.566666666666663</v>
      </c>
      <c r="G79" s="39">
        <v>52.483333333333327</v>
      </c>
      <c r="H79" s="39">
        <v>51.316666666666663</v>
      </c>
      <c r="I79" s="39">
        <v>50.233333333333327</v>
      </c>
      <c r="J79" s="39">
        <v>54.733333333333327</v>
      </c>
      <c r="K79" s="39">
        <v>55.81666666666667</v>
      </c>
      <c r="L79" s="39">
        <v>56.983333333333327</v>
      </c>
      <c r="M79" s="31">
        <v>54.65</v>
      </c>
      <c r="N79" s="31">
        <v>52.4</v>
      </c>
      <c r="O79" s="260">
        <v>127147500</v>
      </c>
      <c r="P79" s="261">
        <v>9.2873727451330598E-3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551.65</v>
      </c>
      <c r="F80" s="38">
        <v>552.44999999999993</v>
      </c>
      <c r="G80" s="39">
        <v>546.24999999999989</v>
      </c>
      <c r="H80" s="39">
        <v>540.84999999999991</v>
      </c>
      <c r="I80" s="39">
        <v>534.64999999999986</v>
      </c>
      <c r="J80" s="39">
        <v>557.84999999999991</v>
      </c>
      <c r="K80" s="39">
        <v>564.04999999999995</v>
      </c>
      <c r="L80" s="39">
        <v>569.44999999999993</v>
      </c>
      <c r="M80" s="31">
        <v>558.65</v>
      </c>
      <c r="N80" s="31">
        <v>547.04999999999995</v>
      </c>
      <c r="O80" s="260">
        <v>8606000</v>
      </c>
      <c r="P80" s="261">
        <v>1.8461538461538463E-2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1028.95</v>
      </c>
      <c r="F81" s="38">
        <v>1029.6499999999999</v>
      </c>
      <c r="G81" s="39">
        <v>1023.2999999999997</v>
      </c>
      <c r="H81" s="39">
        <v>1017.6499999999999</v>
      </c>
      <c r="I81" s="39">
        <v>1011.2999999999997</v>
      </c>
      <c r="J81" s="39">
        <v>1035.2999999999997</v>
      </c>
      <c r="K81" s="39">
        <v>1041.6499999999996</v>
      </c>
      <c r="L81" s="39">
        <v>1047.2999999999997</v>
      </c>
      <c r="M81" s="31">
        <v>1036</v>
      </c>
      <c r="N81" s="31">
        <v>1024</v>
      </c>
      <c r="O81" s="260">
        <v>8598000</v>
      </c>
      <c r="P81" s="261">
        <v>1.8841094916459297E-2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1535.8</v>
      </c>
      <c r="F82" s="38">
        <v>1536.05</v>
      </c>
      <c r="G82" s="39">
        <v>1523.3</v>
      </c>
      <c r="H82" s="39">
        <v>1510.8</v>
      </c>
      <c r="I82" s="39">
        <v>1498.05</v>
      </c>
      <c r="J82" s="39">
        <v>1548.55</v>
      </c>
      <c r="K82" s="39">
        <v>1561.3</v>
      </c>
      <c r="L82" s="39">
        <v>1573.8</v>
      </c>
      <c r="M82" s="31">
        <v>1548.8</v>
      </c>
      <c r="N82" s="31">
        <v>1523.55</v>
      </c>
      <c r="O82" s="260">
        <v>3905925</v>
      </c>
      <c r="P82" s="261">
        <v>-2.0631067961165051E-3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303.5</v>
      </c>
      <c r="F83" s="38">
        <v>307.71666666666664</v>
      </c>
      <c r="G83" s="39">
        <v>298.43333333333328</v>
      </c>
      <c r="H83" s="39">
        <v>293.36666666666662</v>
      </c>
      <c r="I83" s="39">
        <v>284.08333333333326</v>
      </c>
      <c r="J83" s="39">
        <v>312.7833333333333</v>
      </c>
      <c r="K83" s="39">
        <v>322.06666666666672</v>
      </c>
      <c r="L83" s="39">
        <v>327.13333333333333</v>
      </c>
      <c r="M83" s="31">
        <v>317</v>
      </c>
      <c r="N83" s="31">
        <v>302.64999999999998</v>
      </c>
      <c r="O83" s="260">
        <v>13136000</v>
      </c>
      <c r="P83" s="261">
        <v>0.15694909283072045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1829.15</v>
      </c>
      <c r="F84" s="38">
        <v>1836.0833333333333</v>
      </c>
      <c r="G84" s="39">
        <v>1816.1666666666665</v>
      </c>
      <c r="H84" s="39">
        <v>1803.1833333333332</v>
      </c>
      <c r="I84" s="39">
        <v>1783.2666666666664</v>
      </c>
      <c r="J84" s="39">
        <v>1849.0666666666666</v>
      </c>
      <c r="K84" s="39">
        <v>1868.9833333333331</v>
      </c>
      <c r="L84" s="39">
        <v>1881.9666666666667</v>
      </c>
      <c r="M84" s="31">
        <v>1856</v>
      </c>
      <c r="N84" s="31">
        <v>1823.1</v>
      </c>
      <c r="O84" s="260">
        <v>13709925</v>
      </c>
      <c r="P84" s="261">
        <v>3.067418940151407E-2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461.9</v>
      </c>
      <c r="F85" s="38">
        <v>462.55</v>
      </c>
      <c r="G85" s="39">
        <v>456.20000000000005</v>
      </c>
      <c r="H85" s="39">
        <v>450.50000000000006</v>
      </c>
      <c r="I85" s="39">
        <v>444.15000000000009</v>
      </c>
      <c r="J85" s="39">
        <v>468.25</v>
      </c>
      <c r="K85" s="39">
        <v>474.6</v>
      </c>
      <c r="L85" s="39">
        <v>480.29999999999995</v>
      </c>
      <c r="M85" s="31">
        <v>468.9</v>
      </c>
      <c r="N85" s="31">
        <v>456.85</v>
      </c>
      <c r="O85" s="260">
        <v>7608750</v>
      </c>
      <c r="P85" s="261">
        <v>-2.4519230769230769E-2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3793.8</v>
      </c>
      <c r="F86" s="38">
        <v>3814.2000000000003</v>
      </c>
      <c r="G86" s="39">
        <v>3763.6000000000004</v>
      </c>
      <c r="H86" s="39">
        <v>3733.4</v>
      </c>
      <c r="I86" s="39">
        <v>3682.8</v>
      </c>
      <c r="J86" s="39">
        <v>3844.4000000000005</v>
      </c>
      <c r="K86" s="39">
        <v>3895</v>
      </c>
      <c r="L86" s="39">
        <v>3925.2000000000007</v>
      </c>
      <c r="M86" s="31">
        <v>3864.8</v>
      </c>
      <c r="N86" s="31">
        <v>3784</v>
      </c>
      <c r="O86" s="260">
        <v>4316100</v>
      </c>
      <c r="P86" s="261">
        <v>2.1876553732509411E-2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1296.55</v>
      </c>
      <c r="F87" s="38">
        <v>1304.7333333333333</v>
      </c>
      <c r="G87" s="39">
        <v>1287.3166666666666</v>
      </c>
      <c r="H87" s="39">
        <v>1278.0833333333333</v>
      </c>
      <c r="I87" s="39">
        <v>1260.6666666666665</v>
      </c>
      <c r="J87" s="39">
        <v>1313.9666666666667</v>
      </c>
      <c r="K87" s="39">
        <v>1331.3833333333332</v>
      </c>
      <c r="L87" s="39">
        <v>1340.6166666666668</v>
      </c>
      <c r="M87" s="31">
        <v>1322.15</v>
      </c>
      <c r="N87" s="31">
        <v>1295.5</v>
      </c>
      <c r="O87" s="260">
        <v>5504000</v>
      </c>
      <c r="P87" s="261">
        <v>2.2098421541318476E-2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1140.4000000000001</v>
      </c>
      <c r="F88" s="38">
        <v>1141.5500000000002</v>
      </c>
      <c r="G88" s="39">
        <v>1133.9000000000003</v>
      </c>
      <c r="H88" s="39">
        <v>1127.4000000000001</v>
      </c>
      <c r="I88" s="39">
        <v>1119.7500000000002</v>
      </c>
      <c r="J88" s="39">
        <v>1148.0500000000004</v>
      </c>
      <c r="K88" s="39">
        <v>1155.7</v>
      </c>
      <c r="L88" s="39">
        <v>1162.2000000000005</v>
      </c>
      <c r="M88" s="31">
        <v>1149.2</v>
      </c>
      <c r="N88" s="31">
        <v>1135.05</v>
      </c>
      <c r="O88" s="260">
        <v>11275600</v>
      </c>
      <c r="P88" s="261">
        <v>9.0202956652468049E-3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2584.0500000000002</v>
      </c>
      <c r="F89" s="38">
        <v>2564.6833333333334</v>
      </c>
      <c r="G89" s="39">
        <v>2529.3666666666668</v>
      </c>
      <c r="H89" s="39">
        <v>2474.6833333333334</v>
      </c>
      <c r="I89" s="39">
        <v>2439.3666666666668</v>
      </c>
      <c r="J89" s="39">
        <v>2619.3666666666668</v>
      </c>
      <c r="K89" s="39">
        <v>2654.6833333333334</v>
      </c>
      <c r="L89" s="39">
        <v>2709.3666666666668</v>
      </c>
      <c r="M89" s="31">
        <v>2600</v>
      </c>
      <c r="N89" s="31">
        <v>2510</v>
      </c>
      <c r="O89" s="260">
        <v>2832600</v>
      </c>
      <c r="P89" s="261">
        <v>-5.1817634063064874E-2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1645.45</v>
      </c>
      <c r="F90" s="38">
        <v>1649.2166666666665</v>
      </c>
      <c r="G90" s="39">
        <v>1637.133333333333</v>
      </c>
      <c r="H90" s="39">
        <v>1628.8166666666666</v>
      </c>
      <c r="I90" s="39">
        <v>1616.7333333333331</v>
      </c>
      <c r="J90" s="39">
        <v>1657.5333333333328</v>
      </c>
      <c r="K90" s="39">
        <v>1669.6166666666663</v>
      </c>
      <c r="L90" s="39">
        <v>1677.9333333333327</v>
      </c>
      <c r="M90" s="31">
        <v>1661.3</v>
      </c>
      <c r="N90" s="31">
        <v>1640.9</v>
      </c>
      <c r="O90" s="260">
        <v>118097100</v>
      </c>
      <c r="P90" s="261">
        <v>3.4670187493675522E-2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642.04999999999995</v>
      </c>
      <c r="F91" s="38">
        <v>645.2833333333333</v>
      </c>
      <c r="G91" s="39">
        <v>636.81666666666661</v>
      </c>
      <c r="H91" s="39">
        <v>631.58333333333326</v>
      </c>
      <c r="I91" s="39">
        <v>623.11666666666656</v>
      </c>
      <c r="J91" s="39">
        <v>650.51666666666665</v>
      </c>
      <c r="K91" s="39">
        <v>658.98333333333335</v>
      </c>
      <c r="L91" s="39">
        <v>664.2166666666667</v>
      </c>
      <c r="M91" s="31">
        <v>653.75</v>
      </c>
      <c r="N91" s="31">
        <v>640.04999999999995</v>
      </c>
      <c r="O91" s="260">
        <v>19097100</v>
      </c>
      <c r="P91" s="261">
        <v>1.1418584328575589E-2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3040.6</v>
      </c>
      <c r="F92" s="38">
        <v>3042.7666666666664</v>
      </c>
      <c r="G92" s="39">
        <v>3017.833333333333</v>
      </c>
      <c r="H92" s="39">
        <v>2995.0666666666666</v>
      </c>
      <c r="I92" s="39">
        <v>2970.1333333333332</v>
      </c>
      <c r="J92" s="39">
        <v>3065.5333333333328</v>
      </c>
      <c r="K92" s="39">
        <v>3090.4666666666662</v>
      </c>
      <c r="L92" s="39">
        <v>3113.2333333333327</v>
      </c>
      <c r="M92" s="31">
        <v>3067.7</v>
      </c>
      <c r="N92" s="31">
        <v>3020</v>
      </c>
      <c r="O92" s="260">
        <v>4054200</v>
      </c>
      <c r="P92" s="261">
        <v>1.0543632692739101E-2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466.9</v>
      </c>
      <c r="F93" s="38">
        <v>466.13333333333338</v>
      </c>
      <c r="G93" s="39">
        <v>462.26666666666677</v>
      </c>
      <c r="H93" s="39">
        <v>457.63333333333338</v>
      </c>
      <c r="I93" s="39">
        <v>453.76666666666677</v>
      </c>
      <c r="J93" s="39">
        <v>470.76666666666677</v>
      </c>
      <c r="K93" s="39">
        <v>474.63333333333344</v>
      </c>
      <c r="L93" s="39">
        <v>479.26666666666677</v>
      </c>
      <c r="M93" s="31">
        <v>470</v>
      </c>
      <c r="N93" s="31">
        <v>461.5</v>
      </c>
      <c r="O93" s="260">
        <v>24077200</v>
      </c>
      <c r="P93" s="261">
        <v>-2.2285389425810119E-2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147.6</v>
      </c>
      <c r="F94" s="38">
        <v>149.15</v>
      </c>
      <c r="G94" s="39">
        <v>144.45000000000002</v>
      </c>
      <c r="H94" s="39">
        <v>141.30000000000001</v>
      </c>
      <c r="I94" s="39">
        <v>136.60000000000002</v>
      </c>
      <c r="J94" s="39">
        <v>152.30000000000001</v>
      </c>
      <c r="K94" s="39">
        <v>157</v>
      </c>
      <c r="L94" s="39">
        <v>160.15</v>
      </c>
      <c r="M94" s="31">
        <v>153.85</v>
      </c>
      <c r="N94" s="31">
        <v>146</v>
      </c>
      <c r="O94" s="260">
        <v>26229700</v>
      </c>
      <c r="P94" s="261">
        <v>-3.1506849315068496E-2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266.45</v>
      </c>
      <c r="F95" s="38">
        <v>267.58333333333331</v>
      </c>
      <c r="G95" s="39">
        <v>264.36666666666662</v>
      </c>
      <c r="H95" s="39">
        <v>262.2833333333333</v>
      </c>
      <c r="I95" s="39">
        <v>259.06666666666661</v>
      </c>
      <c r="J95" s="39">
        <v>269.66666666666663</v>
      </c>
      <c r="K95" s="39">
        <v>272.88333333333333</v>
      </c>
      <c r="L95" s="39">
        <v>274.96666666666664</v>
      </c>
      <c r="M95" s="31">
        <v>270.8</v>
      </c>
      <c r="N95" s="31">
        <v>265.5</v>
      </c>
      <c r="O95" s="260">
        <v>45819000</v>
      </c>
      <c r="P95" s="261">
        <v>-3.4061545689452665E-3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2543.65</v>
      </c>
      <c r="F96" s="38">
        <v>2546.6833333333334</v>
      </c>
      <c r="G96" s="39">
        <v>2532.0166666666669</v>
      </c>
      <c r="H96" s="39">
        <v>2520.3833333333337</v>
      </c>
      <c r="I96" s="39">
        <v>2505.7166666666672</v>
      </c>
      <c r="J96" s="39">
        <v>2558.3166666666666</v>
      </c>
      <c r="K96" s="39">
        <v>2572.9833333333327</v>
      </c>
      <c r="L96" s="39">
        <v>2584.6166666666663</v>
      </c>
      <c r="M96" s="31">
        <v>2561.35</v>
      </c>
      <c r="N96" s="31">
        <v>2535.0500000000002</v>
      </c>
      <c r="O96" s="260">
        <v>9906300</v>
      </c>
      <c r="P96" s="261">
        <v>3.0292932658810699E-4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165.8</v>
      </c>
      <c r="F97" s="38">
        <v>168.13333333333333</v>
      </c>
      <c r="G97" s="39">
        <v>162.66666666666666</v>
      </c>
      <c r="H97" s="39">
        <v>159.53333333333333</v>
      </c>
      <c r="I97" s="39">
        <v>154.06666666666666</v>
      </c>
      <c r="J97" s="39">
        <v>171.26666666666665</v>
      </c>
      <c r="K97" s="39">
        <v>176.73333333333335</v>
      </c>
      <c r="L97" s="39">
        <v>179.86666666666665</v>
      </c>
      <c r="M97" s="31">
        <v>173.6</v>
      </c>
      <c r="N97" s="31">
        <v>165</v>
      </c>
      <c r="O97" s="260">
        <v>59277300</v>
      </c>
      <c r="P97" s="261">
        <v>-1.3578884834083002E-2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968.8</v>
      </c>
      <c r="F98" s="38">
        <v>970.55000000000007</v>
      </c>
      <c r="G98" s="39">
        <v>963.25000000000011</v>
      </c>
      <c r="H98" s="39">
        <v>957.7</v>
      </c>
      <c r="I98" s="39">
        <v>950.40000000000009</v>
      </c>
      <c r="J98" s="39">
        <v>976.10000000000014</v>
      </c>
      <c r="K98" s="39">
        <v>983.40000000000009</v>
      </c>
      <c r="L98" s="39">
        <v>988.95000000000016</v>
      </c>
      <c r="M98" s="31">
        <v>977.85</v>
      </c>
      <c r="N98" s="31">
        <v>965</v>
      </c>
      <c r="O98" s="260">
        <v>86039100</v>
      </c>
      <c r="P98" s="261">
        <v>4.4672225196970859E-2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1361.15</v>
      </c>
      <c r="F99" s="38">
        <v>1372.8</v>
      </c>
      <c r="G99" s="39">
        <v>1345.6999999999998</v>
      </c>
      <c r="H99" s="39">
        <v>1330.2499999999998</v>
      </c>
      <c r="I99" s="39">
        <v>1303.1499999999996</v>
      </c>
      <c r="J99" s="39">
        <v>1388.25</v>
      </c>
      <c r="K99" s="39">
        <v>1415.35</v>
      </c>
      <c r="L99" s="39">
        <v>1430.8000000000002</v>
      </c>
      <c r="M99" s="31">
        <v>1399.9</v>
      </c>
      <c r="N99" s="31">
        <v>1357.35</v>
      </c>
      <c r="O99" s="260">
        <v>3785000</v>
      </c>
      <c r="P99" s="261">
        <v>-3.4315601479780584E-2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577.4</v>
      </c>
      <c r="F100" s="38">
        <v>578.81666666666661</v>
      </c>
      <c r="G100" s="39">
        <v>574.58333333333326</v>
      </c>
      <c r="H100" s="39">
        <v>571.76666666666665</v>
      </c>
      <c r="I100" s="39">
        <v>567.5333333333333</v>
      </c>
      <c r="J100" s="39">
        <v>581.63333333333321</v>
      </c>
      <c r="K100" s="39">
        <v>585.86666666666656</v>
      </c>
      <c r="L100" s="39">
        <v>588.68333333333317</v>
      </c>
      <c r="M100" s="31">
        <v>583.04999999999995</v>
      </c>
      <c r="N100" s="31">
        <v>576</v>
      </c>
      <c r="O100" s="260">
        <v>8335500</v>
      </c>
      <c r="P100" s="261">
        <v>1.0363636363636363E-2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8.15</v>
      </c>
      <c r="F101" s="38">
        <v>8.1666666666666661</v>
      </c>
      <c r="G101" s="39">
        <v>7.9833333333333325</v>
      </c>
      <c r="H101" s="39">
        <v>7.8166666666666664</v>
      </c>
      <c r="I101" s="39">
        <v>7.6333333333333329</v>
      </c>
      <c r="J101" s="39">
        <v>8.3333333333333321</v>
      </c>
      <c r="K101" s="39">
        <v>8.5166666666666657</v>
      </c>
      <c r="L101" s="39">
        <v>8.6833333333333318</v>
      </c>
      <c r="M101" s="31">
        <v>8.35</v>
      </c>
      <c r="N101" s="31">
        <v>8</v>
      </c>
      <c r="O101" s="260">
        <v>879440000</v>
      </c>
      <c r="P101" s="261">
        <v>4.9364658561111621E-3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118.6</v>
      </c>
      <c r="F102" s="38">
        <v>119.26666666666667</v>
      </c>
      <c r="G102" s="39">
        <v>117.63333333333333</v>
      </c>
      <c r="H102" s="39">
        <v>116.66666666666666</v>
      </c>
      <c r="I102" s="39">
        <v>115.03333333333332</v>
      </c>
      <c r="J102" s="39">
        <v>120.23333333333333</v>
      </c>
      <c r="K102" s="39">
        <v>121.86666666666669</v>
      </c>
      <c r="L102" s="39">
        <v>122.83333333333334</v>
      </c>
      <c r="M102" s="31">
        <v>120.9</v>
      </c>
      <c r="N102" s="31">
        <v>118.3</v>
      </c>
      <c r="O102" s="260">
        <v>120750000</v>
      </c>
      <c r="P102" s="261">
        <v>-3.2194155522535907E-3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87.4</v>
      </c>
      <c r="F103" s="38">
        <v>87.783333333333346</v>
      </c>
      <c r="G103" s="39">
        <v>86.666666666666686</v>
      </c>
      <c r="H103" s="39">
        <v>85.933333333333337</v>
      </c>
      <c r="I103" s="39">
        <v>84.816666666666677</v>
      </c>
      <c r="J103" s="39">
        <v>88.516666666666694</v>
      </c>
      <c r="K103" s="39">
        <v>89.63333333333334</v>
      </c>
      <c r="L103" s="39">
        <v>90.366666666666703</v>
      </c>
      <c r="M103" s="31">
        <v>88.9</v>
      </c>
      <c r="N103" s="31">
        <v>87.05</v>
      </c>
      <c r="O103" s="260">
        <v>178425000</v>
      </c>
      <c r="P103" s="261">
        <v>4.5806224723052576E-2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129.5</v>
      </c>
      <c r="F104" s="38">
        <v>130.41666666666666</v>
      </c>
      <c r="G104" s="39">
        <v>128.08333333333331</v>
      </c>
      <c r="H104" s="39">
        <v>126.66666666666666</v>
      </c>
      <c r="I104" s="39">
        <v>124.33333333333331</v>
      </c>
      <c r="J104" s="39">
        <v>131.83333333333331</v>
      </c>
      <c r="K104" s="39">
        <v>134.16666666666663</v>
      </c>
      <c r="L104" s="39">
        <v>135.58333333333331</v>
      </c>
      <c r="M104" s="31">
        <v>132.75</v>
      </c>
      <c r="N104" s="31">
        <v>129</v>
      </c>
      <c r="O104" s="260">
        <v>49177500</v>
      </c>
      <c r="P104" s="261">
        <v>7.9163784490046876E-3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449.75</v>
      </c>
      <c r="F105" s="38">
        <v>452.93333333333334</v>
      </c>
      <c r="G105" s="39">
        <v>444.11666666666667</v>
      </c>
      <c r="H105" s="39">
        <v>438.48333333333335</v>
      </c>
      <c r="I105" s="39">
        <v>429.66666666666669</v>
      </c>
      <c r="J105" s="39">
        <v>458.56666666666666</v>
      </c>
      <c r="K105" s="39">
        <v>467.38333333333338</v>
      </c>
      <c r="L105" s="39">
        <v>473.01666666666665</v>
      </c>
      <c r="M105" s="31">
        <v>461.75</v>
      </c>
      <c r="N105" s="31">
        <v>447.3</v>
      </c>
      <c r="O105" s="260">
        <v>11236500</v>
      </c>
      <c r="P105" s="261">
        <v>7.2863332020480509E-2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384.65</v>
      </c>
      <c r="F106" s="38">
        <v>385.75</v>
      </c>
      <c r="G106" s="39">
        <v>382.55</v>
      </c>
      <c r="H106" s="39">
        <v>380.45</v>
      </c>
      <c r="I106" s="39">
        <v>377.25</v>
      </c>
      <c r="J106" s="39">
        <v>387.85</v>
      </c>
      <c r="K106" s="39">
        <v>391.05000000000007</v>
      </c>
      <c r="L106" s="39">
        <v>393.15000000000003</v>
      </c>
      <c r="M106" s="31">
        <v>388.95</v>
      </c>
      <c r="N106" s="31">
        <v>383.65</v>
      </c>
      <c r="O106" s="260">
        <v>19902000</v>
      </c>
      <c r="P106" s="261">
        <v>-1.8055973517905506E-3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242.7</v>
      </c>
      <c r="F107" s="38">
        <v>240.51666666666665</v>
      </c>
      <c r="G107" s="39">
        <v>232.83333333333331</v>
      </c>
      <c r="H107" s="39">
        <v>222.96666666666667</v>
      </c>
      <c r="I107" s="39">
        <v>215.28333333333333</v>
      </c>
      <c r="J107" s="39">
        <v>250.3833333333333</v>
      </c>
      <c r="K107" s="39">
        <v>258.06666666666661</v>
      </c>
      <c r="L107" s="39">
        <v>267.93333333333328</v>
      </c>
      <c r="M107" s="31">
        <v>248.2</v>
      </c>
      <c r="N107" s="31">
        <v>230.65</v>
      </c>
      <c r="O107" s="260">
        <v>22237200</v>
      </c>
      <c r="P107" s="261">
        <v>0.16605839416058393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3165.7</v>
      </c>
      <c r="F108" s="38">
        <v>3165.6666666666665</v>
      </c>
      <c r="G108" s="39">
        <v>3136.9333333333329</v>
      </c>
      <c r="H108" s="39">
        <v>3108.1666666666665</v>
      </c>
      <c r="I108" s="39">
        <v>3079.4333333333329</v>
      </c>
      <c r="J108" s="39">
        <v>3194.4333333333329</v>
      </c>
      <c r="K108" s="39">
        <v>3223.1666666666665</v>
      </c>
      <c r="L108" s="39">
        <v>3251.9333333333329</v>
      </c>
      <c r="M108" s="31">
        <v>3194.4</v>
      </c>
      <c r="N108" s="31">
        <v>3136.9</v>
      </c>
      <c r="O108" s="260">
        <v>729900</v>
      </c>
      <c r="P108" s="261">
        <v>-3.4523809523809526E-2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2562.6999999999998</v>
      </c>
      <c r="F109" s="38">
        <v>2576.4500000000003</v>
      </c>
      <c r="G109" s="39">
        <v>2544.9000000000005</v>
      </c>
      <c r="H109" s="39">
        <v>2527.1000000000004</v>
      </c>
      <c r="I109" s="39">
        <v>2495.5500000000006</v>
      </c>
      <c r="J109" s="39">
        <v>2594.2500000000005</v>
      </c>
      <c r="K109" s="39">
        <v>2625.8000000000006</v>
      </c>
      <c r="L109" s="39">
        <v>2643.6000000000004</v>
      </c>
      <c r="M109" s="31">
        <v>2608</v>
      </c>
      <c r="N109" s="31">
        <v>2558.65</v>
      </c>
      <c r="O109" s="260">
        <v>5391600</v>
      </c>
      <c r="P109" s="261">
        <v>-1.6633836725760562E-2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1435.5</v>
      </c>
      <c r="F110" s="38">
        <v>1427.1166666666668</v>
      </c>
      <c r="G110" s="39">
        <v>1415.3833333333337</v>
      </c>
      <c r="H110" s="39">
        <v>1395.2666666666669</v>
      </c>
      <c r="I110" s="39">
        <v>1383.5333333333338</v>
      </c>
      <c r="J110" s="39">
        <v>1447.2333333333336</v>
      </c>
      <c r="K110" s="39">
        <v>1458.9666666666667</v>
      </c>
      <c r="L110" s="39">
        <v>1479.0833333333335</v>
      </c>
      <c r="M110" s="31">
        <v>1438.85</v>
      </c>
      <c r="N110" s="31">
        <v>1407</v>
      </c>
      <c r="O110" s="260">
        <v>19862500</v>
      </c>
      <c r="P110" s="261">
        <v>3.7965091973244144E-2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169.7</v>
      </c>
      <c r="F111" s="38">
        <v>170.81666666666669</v>
      </c>
      <c r="G111" s="39">
        <v>167.83333333333337</v>
      </c>
      <c r="H111" s="39">
        <v>165.96666666666667</v>
      </c>
      <c r="I111" s="39">
        <v>162.98333333333335</v>
      </c>
      <c r="J111" s="39">
        <v>172.68333333333339</v>
      </c>
      <c r="K111" s="39">
        <v>175.66666666666669</v>
      </c>
      <c r="L111" s="39">
        <v>177.53333333333342</v>
      </c>
      <c r="M111" s="31">
        <v>173.8</v>
      </c>
      <c r="N111" s="31">
        <v>168.95</v>
      </c>
      <c r="O111" s="260">
        <v>76863800</v>
      </c>
      <c r="P111" s="261">
        <v>-1.6188694024979328E-2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1393.5</v>
      </c>
      <c r="F112" s="38">
        <v>1396.1166666666668</v>
      </c>
      <c r="G112" s="39">
        <v>1387.4333333333336</v>
      </c>
      <c r="H112" s="39">
        <v>1381.3666666666668</v>
      </c>
      <c r="I112" s="39">
        <v>1372.6833333333336</v>
      </c>
      <c r="J112" s="39">
        <v>1402.1833333333336</v>
      </c>
      <c r="K112" s="39">
        <v>1410.866666666667</v>
      </c>
      <c r="L112" s="39">
        <v>1416.9333333333336</v>
      </c>
      <c r="M112" s="31">
        <v>1404.8</v>
      </c>
      <c r="N112" s="31">
        <v>1390.05</v>
      </c>
      <c r="O112" s="260">
        <v>31129600</v>
      </c>
      <c r="P112" s="261">
        <v>-2.0416383455428844E-2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94.1</v>
      </c>
      <c r="F113" s="38">
        <v>94.149999999999991</v>
      </c>
      <c r="G113" s="39">
        <v>93.699999999999989</v>
      </c>
      <c r="H113" s="39">
        <v>93.3</v>
      </c>
      <c r="I113" s="39">
        <v>92.85</v>
      </c>
      <c r="J113" s="39">
        <v>94.549999999999983</v>
      </c>
      <c r="K113" s="39">
        <v>95</v>
      </c>
      <c r="L113" s="39">
        <v>95.399999999999977</v>
      </c>
      <c r="M113" s="31">
        <v>94.6</v>
      </c>
      <c r="N113" s="31">
        <v>93.75</v>
      </c>
      <c r="O113" s="260">
        <v>101741250</v>
      </c>
      <c r="P113" s="261">
        <v>-2.866698518872432E-3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900.05</v>
      </c>
      <c r="F114" s="38">
        <v>905.23333333333323</v>
      </c>
      <c r="G114" s="39">
        <v>876.71666666666647</v>
      </c>
      <c r="H114" s="39">
        <v>853.38333333333321</v>
      </c>
      <c r="I114" s="39">
        <v>824.86666666666645</v>
      </c>
      <c r="J114" s="39">
        <v>928.56666666666649</v>
      </c>
      <c r="K114" s="39">
        <v>957.08333333333314</v>
      </c>
      <c r="L114" s="39">
        <v>980.41666666666652</v>
      </c>
      <c r="M114" s="31">
        <v>933.75</v>
      </c>
      <c r="N114" s="31">
        <v>881.9</v>
      </c>
      <c r="O114" s="260">
        <v>2501850</v>
      </c>
      <c r="P114" s="261">
        <v>0.11436016213086277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646.75</v>
      </c>
      <c r="F115" s="38">
        <v>644.48333333333323</v>
      </c>
      <c r="G115" s="39">
        <v>637.91666666666652</v>
      </c>
      <c r="H115" s="39">
        <v>629.08333333333326</v>
      </c>
      <c r="I115" s="39">
        <v>622.51666666666654</v>
      </c>
      <c r="J115" s="39">
        <v>653.31666666666649</v>
      </c>
      <c r="K115" s="39">
        <v>659.88333333333333</v>
      </c>
      <c r="L115" s="39">
        <v>668.71666666666647</v>
      </c>
      <c r="M115" s="31">
        <v>651.04999999999995</v>
      </c>
      <c r="N115" s="31">
        <v>635.65</v>
      </c>
      <c r="O115" s="260">
        <v>13279000</v>
      </c>
      <c r="P115" s="261">
        <v>1.1868249099879984E-2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452.6</v>
      </c>
      <c r="F116" s="38">
        <v>454.7833333333333</v>
      </c>
      <c r="G116" s="39">
        <v>448.16666666666663</v>
      </c>
      <c r="H116" s="39">
        <v>443.73333333333335</v>
      </c>
      <c r="I116" s="39">
        <v>437.11666666666667</v>
      </c>
      <c r="J116" s="39">
        <v>459.21666666666658</v>
      </c>
      <c r="K116" s="39">
        <v>465.83333333333326</v>
      </c>
      <c r="L116" s="39">
        <v>470.26666666666654</v>
      </c>
      <c r="M116" s="31">
        <v>461.4</v>
      </c>
      <c r="N116" s="31">
        <v>450.35</v>
      </c>
      <c r="O116" s="260">
        <v>78814400</v>
      </c>
      <c r="P116" s="261">
        <v>7.506340505604189E-3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677.75</v>
      </c>
      <c r="F117" s="38">
        <v>678.25</v>
      </c>
      <c r="G117" s="39">
        <v>673.05</v>
      </c>
      <c r="H117" s="39">
        <v>668.34999999999991</v>
      </c>
      <c r="I117" s="39">
        <v>663.14999999999986</v>
      </c>
      <c r="J117" s="39">
        <v>682.95</v>
      </c>
      <c r="K117" s="39">
        <v>688.15000000000009</v>
      </c>
      <c r="L117" s="39">
        <v>692.85000000000014</v>
      </c>
      <c r="M117" s="31">
        <v>683.45</v>
      </c>
      <c r="N117" s="31">
        <v>673.55</v>
      </c>
      <c r="O117" s="260">
        <v>26671250</v>
      </c>
      <c r="P117" s="261">
        <v>1.2047621306265712E-2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3352.55</v>
      </c>
      <c r="F118" s="38">
        <v>3363.1833333333329</v>
      </c>
      <c r="G118" s="39">
        <v>3321.3666666666659</v>
      </c>
      <c r="H118" s="39">
        <v>3290.1833333333329</v>
      </c>
      <c r="I118" s="39">
        <v>3248.3666666666659</v>
      </c>
      <c r="J118" s="39">
        <v>3394.3666666666659</v>
      </c>
      <c r="K118" s="39">
        <v>3436.1833333333325</v>
      </c>
      <c r="L118" s="39">
        <v>3467.3666666666659</v>
      </c>
      <c r="M118" s="31">
        <v>3405</v>
      </c>
      <c r="N118" s="31">
        <v>3332</v>
      </c>
      <c r="O118" s="260">
        <v>494250</v>
      </c>
      <c r="P118" s="261">
        <v>2.4352331606217616E-2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831.75</v>
      </c>
      <c r="F119" s="38">
        <v>829.08333333333337</v>
      </c>
      <c r="G119" s="39">
        <v>823.16666666666674</v>
      </c>
      <c r="H119" s="39">
        <v>814.58333333333337</v>
      </c>
      <c r="I119" s="39">
        <v>808.66666666666674</v>
      </c>
      <c r="J119" s="39">
        <v>837.66666666666674</v>
      </c>
      <c r="K119" s="39">
        <v>843.58333333333348</v>
      </c>
      <c r="L119" s="39">
        <v>852.16666666666674</v>
      </c>
      <c r="M119" s="31">
        <v>835</v>
      </c>
      <c r="N119" s="31">
        <v>820.5</v>
      </c>
      <c r="O119" s="260">
        <v>19538550</v>
      </c>
      <c r="P119" s="261">
        <v>2.0732550103662751E-4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492.15</v>
      </c>
      <c r="F120" s="38">
        <v>495.06666666666666</v>
      </c>
      <c r="G120" s="39">
        <v>487.08333333333331</v>
      </c>
      <c r="H120" s="39">
        <v>482.01666666666665</v>
      </c>
      <c r="I120" s="39">
        <v>474.0333333333333</v>
      </c>
      <c r="J120" s="39">
        <v>500.13333333333333</v>
      </c>
      <c r="K120" s="39">
        <v>508.11666666666667</v>
      </c>
      <c r="L120" s="39">
        <v>513.18333333333339</v>
      </c>
      <c r="M120" s="31">
        <v>503.05</v>
      </c>
      <c r="N120" s="31">
        <v>490</v>
      </c>
      <c r="O120" s="260">
        <v>19841250</v>
      </c>
      <c r="P120" s="261">
        <v>5.2586206896551725E-2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1810.95</v>
      </c>
      <c r="F121" s="38">
        <v>1818.9166666666667</v>
      </c>
      <c r="G121" s="39">
        <v>1798.4833333333336</v>
      </c>
      <c r="H121" s="39">
        <v>1786.0166666666669</v>
      </c>
      <c r="I121" s="39">
        <v>1765.5833333333337</v>
      </c>
      <c r="J121" s="39">
        <v>1831.3833333333334</v>
      </c>
      <c r="K121" s="39">
        <v>1851.8166666666664</v>
      </c>
      <c r="L121" s="39">
        <v>1864.2833333333333</v>
      </c>
      <c r="M121" s="31">
        <v>1839.35</v>
      </c>
      <c r="N121" s="31">
        <v>1806.45</v>
      </c>
      <c r="O121" s="260">
        <v>28184000</v>
      </c>
      <c r="P121" s="261">
        <v>8.3466601057940709E-2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126.05</v>
      </c>
      <c r="F122" s="38">
        <v>126.3</v>
      </c>
      <c r="G122" s="39">
        <v>124.89999999999999</v>
      </c>
      <c r="H122" s="39">
        <v>123.75</v>
      </c>
      <c r="I122" s="39">
        <v>122.35</v>
      </c>
      <c r="J122" s="39">
        <v>127.44999999999999</v>
      </c>
      <c r="K122" s="39">
        <v>128.85</v>
      </c>
      <c r="L122" s="39">
        <v>130</v>
      </c>
      <c r="M122" s="31">
        <v>127.7</v>
      </c>
      <c r="N122" s="31">
        <v>125.15</v>
      </c>
      <c r="O122" s="260">
        <v>75327484</v>
      </c>
      <c r="P122" s="261">
        <v>-1.4362447454460532E-2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2358.0500000000002</v>
      </c>
      <c r="F123" s="38">
        <v>2366.3666666666663</v>
      </c>
      <c r="G123" s="39">
        <v>2340.1333333333328</v>
      </c>
      <c r="H123" s="39">
        <v>2322.2166666666662</v>
      </c>
      <c r="I123" s="39">
        <v>2295.9833333333327</v>
      </c>
      <c r="J123" s="39">
        <v>2384.2833333333328</v>
      </c>
      <c r="K123" s="39">
        <v>2410.5166666666664</v>
      </c>
      <c r="L123" s="39">
        <v>2428.4333333333329</v>
      </c>
      <c r="M123" s="31">
        <v>2392.6</v>
      </c>
      <c r="N123" s="31">
        <v>2348.4499999999998</v>
      </c>
      <c r="O123" s="260">
        <v>694500</v>
      </c>
      <c r="P123" s="261">
        <v>-2.7310924369747899E-2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397.95</v>
      </c>
      <c r="F124" s="38">
        <v>401.2</v>
      </c>
      <c r="G124" s="39">
        <v>390.4</v>
      </c>
      <c r="H124" s="39">
        <v>382.84999999999997</v>
      </c>
      <c r="I124" s="39">
        <v>372.04999999999995</v>
      </c>
      <c r="J124" s="39">
        <v>408.75</v>
      </c>
      <c r="K124" s="39">
        <v>419.55000000000007</v>
      </c>
      <c r="L124" s="39">
        <v>427.1</v>
      </c>
      <c r="M124" s="31">
        <v>412</v>
      </c>
      <c r="N124" s="31">
        <v>393.65</v>
      </c>
      <c r="O124" s="260">
        <v>12051300</v>
      </c>
      <c r="P124" s="261">
        <v>-4.2415237066054302E-2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429.5</v>
      </c>
      <c r="F125" s="38">
        <v>430.2833333333333</v>
      </c>
      <c r="G125" s="39">
        <v>422.16666666666663</v>
      </c>
      <c r="H125" s="39">
        <v>414.83333333333331</v>
      </c>
      <c r="I125" s="39">
        <v>406.71666666666664</v>
      </c>
      <c r="J125" s="39">
        <v>437.61666666666662</v>
      </c>
      <c r="K125" s="39">
        <v>445.73333333333329</v>
      </c>
      <c r="L125" s="39">
        <v>453.06666666666661</v>
      </c>
      <c r="M125" s="31">
        <v>438.4</v>
      </c>
      <c r="N125" s="31">
        <v>422.95</v>
      </c>
      <c r="O125" s="260">
        <v>22810000</v>
      </c>
      <c r="P125" s="261">
        <v>-8.7604029785370125E-4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2651.3</v>
      </c>
      <c r="F126" s="38">
        <v>2651.0833333333335</v>
      </c>
      <c r="G126" s="39">
        <v>2632.8666666666668</v>
      </c>
      <c r="H126" s="39">
        <v>2614.4333333333334</v>
      </c>
      <c r="I126" s="39">
        <v>2596.2166666666667</v>
      </c>
      <c r="J126" s="39">
        <v>2669.5166666666669</v>
      </c>
      <c r="K126" s="39">
        <v>2687.7333333333331</v>
      </c>
      <c r="L126" s="39">
        <v>2706.166666666667</v>
      </c>
      <c r="M126" s="31">
        <v>2669.3</v>
      </c>
      <c r="N126" s="31">
        <v>2632.65</v>
      </c>
      <c r="O126" s="260">
        <v>8070600</v>
      </c>
      <c r="P126" s="261">
        <v>-3.6012469989608345E-2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5122.1499999999996</v>
      </c>
      <c r="F127" s="38">
        <v>5123.3666666666659</v>
      </c>
      <c r="G127" s="39">
        <v>5087.2333333333318</v>
      </c>
      <c r="H127" s="39">
        <v>5052.3166666666657</v>
      </c>
      <c r="I127" s="39">
        <v>5016.1833333333316</v>
      </c>
      <c r="J127" s="39">
        <v>5158.2833333333319</v>
      </c>
      <c r="K127" s="39">
        <v>5194.4166666666652</v>
      </c>
      <c r="L127" s="39">
        <v>5229.3333333333321</v>
      </c>
      <c r="M127" s="31">
        <v>5159.5</v>
      </c>
      <c r="N127" s="31">
        <v>5088.45</v>
      </c>
      <c r="O127" s="260">
        <v>1703250</v>
      </c>
      <c r="P127" s="261">
        <v>-2.3225806451612905E-2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4263.95</v>
      </c>
      <c r="F128" s="38">
        <v>4279.6333333333332</v>
      </c>
      <c r="G128" s="39">
        <v>4224.3166666666666</v>
      </c>
      <c r="H128" s="39">
        <v>4184.6833333333334</v>
      </c>
      <c r="I128" s="39">
        <v>4129.3666666666668</v>
      </c>
      <c r="J128" s="39">
        <v>4319.2666666666664</v>
      </c>
      <c r="K128" s="39">
        <v>4374.5833333333321</v>
      </c>
      <c r="L128" s="39">
        <v>4414.2166666666662</v>
      </c>
      <c r="M128" s="31">
        <v>4334.95</v>
      </c>
      <c r="N128" s="31">
        <v>4240</v>
      </c>
      <c r="O128" s="260">
        <v>1051000</v>
      </c>
      <c r="P128" s="261">
        <v>3.4652490647765308E-2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1088.4000000000001</v>
      </c>
      <c r="F129" s="38">
        <v>1093.8</v>
      </c>
      <c r="G129" s="39">
        <v>1078.5</v>
      </c>
      <c r="H129" s="39">
        <v>1068.6000000000001</v>
      </c>
      <c r="I129" s="39">
        <v>1053.3000000000002</v>
      </c>
      <c r="J129" s="39">
        <v>1103.6999999999998</v>
      </c>
      <c r="K129" s="39">
        <v>1118.9999999999995</v>
      </c>
      <c r="L129" s="39">
        <v>1128.8999999999996</v>
      </c>
      <c r="M129" s="31">
        <v>1109.0999999999999</v>
      </c>
      <c r="N129" s="31">
        <v>1083.9000000000001</v>
      </c>
      <c r="O129" s="260">
        <v>5757050</v>
      </c>
      <c r="P129" s="261">
        <v>-4.3091268719977392E-2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1549.8</v>
      </c>
      <c r="F130" s="38">
        <v>1548.7333333333336</v>
      </c>
      <c r="G130" s="39">
        <v>1537.4666666666672</v>
      </c>
      <c r="H130" s="39">
        <v>1525.1333333333337</v>
      </c>
      <c r="I130" s="39">
        <v>1513.8666666666672</v>
      </c>
      <c r="J130" s="39">
        <v>1561.0666666666671</v>
      </c>
      <c r="K130" s="39">
        <v>1572.3333333333335</v>
      </c>
      <c r="L130" s="39">
        <v>1584.666666666667</v>
      </c>
      <c r="M130" s="31">
        <v>1560</v>
      </c>
      <c r="N130" s="31">
        <v>1536.4</v>
      </c>
      <c r="O130" s="260">
        <v>16725100</v>
      </c>
      <c r="P130" s="261">
        <v>-4.3706223734240546E-2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286.95</v>
      </c>
      <c r="F131" s="38">
        <v>287.41666666666669</v>
      </c>
      <c r="G131" s="39">
        <v>283.53333333333336</v>
      </c>
      <c r="H131" s="39">
        <v>280.11666666666667</v>
      </c>
      <c r="I131" s="39">
        <v>276.23333333333335</v>
      </c>
      <c r="J131" s="39">
        <v>290.83333333333337</v>
      </c>
      <c r="K131" s="39">
        <v>294.7166666666667</v>
      </c>
      <c r="L131" s="39">
        <v>298.13333333333338</v>
      </c>
      <c r="M131" s="31">
        <v>291.3</v>
      </c>
      <c r="N131" s="31">
        <v>284</v>
      </c>
      <c r="O131" s="260">
        <v>38976000</v>
      </c>
      <c r="P131" s="261">
        <v>-1.0761421319796955E-2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146.55000000000001</v>
      </c>
      <c r="F132" s="38">
        <v>145.43333333333337</v>
      </c>
      <c r="G132" s="39">
        <v>142.96666666666673</v>
      </c>
      <c r="H132" s="39">
        <v>139.38333333333335</v>
      </c>
      <c r="I132" s="39">
        <v>136.91666666666671</v>
      </c>
      <c r="J132" s="39">
        <v>149.01666666666674</v>
      </c>
      <c r="K132" s="39">
        <v>151.48333333333338</v>
      </c>
      <c r="L132" s="39">
        <v>155.06666666666675</v>
      </c>
      <c r="M132" s="31">
        <v>147.9</v>
      </c>
      <c r="N132" s="31">
        <v>141.85</v>
      </c>
      <c r="O132" s="260">
        <v>78750000</v>
      </c>
      <c r="P132" s="261">
        <v>0.12323491655969192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576.75</v>
      </c>
      <c r="F133" s="38">
        <v>579.21666666666658</v>
      </c>
      <c r="G133" s="39">
        <v>571.83333333333314</v>
      </c>
      <c r="H133" s="39">
        <v>566.91666666666652</v>
      </c>
      <c r="I133" s="39">
        <v>559.53333333333308</v>
      </c>
      <c r="J133" s="39">
        <v>584.13333333333321</v>
      </c>
      <c r="K133" s="39">
        <v>591.51666666666665</v>
      </c>
      <c r="L133" s="39">
        <v>596.43333333333328</v>
      </c>
      <c r="M133" s="31">
        <v>586.6</v>
      </c>
      <c r="N133" s="31">
        <v>574.29999999999995</v>
      </c>
      <c r="O133" s="260">
        <v>9247200</v>
      </c>
      <c r="P133" s="261">
        <v>0.14213724618348897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9426.4</v>
      </c>
      <c r="F134" s="38">
        <v>9449.8166666666675</v>
      </c>
      <c r="G134" s="39">
        <v>9370.633333333335</v>
      </c>
      <c r="H134" s="39">
        <v>9314.8666666666668</v>
      </c>
      <c r="I134" s="39">
        <v>9235.6833333333343</v>
      </c>
      <c r="J134" s="39">
        <v>9505.5833333333358</v>
      </c>
      <c r="K134" s="39">
        <v>9584.7666666666664</v>
      </c>
      <c r="L134" s="39">
        <v>9640.5333333333365</v>
      </c>
      <c r="M134" s="31">
        <v>9529</v>
      </c>
      <c r="N134" s="31">
        <v>9394.0499999999993</v>
      </c>
      <c r="O134" s="260">
        <v>3128500</v>
      </c>
      <c r="P134" s="261">
        <v>2.4864050317761909E-2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1013.75</v>
      </c>
      <c r="F135" s="38">
        <v>1015.8666666666667</v>
      </c>
      <c r="G135" s="39">
        <v>1008.4333333333334</v>
      </c>
      <c r="H135" s="39">
        <v>1003.1166666666667</v>
      </c>
      <c r="I135" s="39">
        <v>995.68333333333339</v>
      </c>
      <c r="J135" s="39">
        <v>1021.1833333333334</v>
      </c>
      <c r="K135" s="39">
        <v>1028.6166666666666</v>
      </c>
      <c r="L135" s="39">
        <v>1033.9333333333334</v>
      </c>
      <c r="M135" s="31">
        <v>1023.3</v>
      </c>
      <c r="N135" s="31">
        <v>1010.55</v>
      </c>
      <c r="O135" s="260">
        <v>9790200</v>
      </c>
      <c r="P135" s="261">
        <v>-2.2116001997574374E-3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1587.05</v>
      </c>
      <c r="F136" s="38">
        <v>1596.6666666666667</v>
      </c>
      <c r="G136" s="39">
        <v>1568.2833333333335</v>
      </c>
      <c r="H136" s="39">
        <v>1549.5166666666669</v>
      </c>
      <c r="I136" s="39">
        <v>1521.1333333333337</v>
      </c>
      <c r="J136" s="39">
        <v>1615.4333333333334</v>
      </c>
      <c r="K136" s="39">
        <v>1643.8166666666666</v>
      </c>
      <c r="L136" s="39">
        <v>1662.5833333333333</v>
      </c>
      <c r="M136" s="31">
        <v>1625.05</v>
      </c>
      <c r="N136" s="31">
        <v>1577.9</v>
      </c>
      <c r="O136" s="260">
        <v>2928000</v>
      </c>
      <c r="P136" s="261">
        <v>2.4492652204338699E-2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1415.7</v>
      </c>
      <c r="F137" s="38">
        <v>1424.1333333333332</v>
      </c>
      <c r="G137" s="39">
        <v>1402.5666666666664</v>
      </c>
      <c r="H137" s="39">
        <v>1389.4333333333332</v>
      </c>
      <c r="I137" s="39">
        <v>1367.8666666666663</v>
      </c>
      <c r="J137" s="39">
        <v>1437.2666666666664</v>
      </c>
      <c r="K137" s="39">
        <v>1458.833333333333</v>
      </c>
      <c r="L137" s="39">
        <v>1471.9666666666665</v>
      </c>
      <c r="M137" s="31">
        <v>1445.7</v>
      </c>
      <c r="N137" s="31">
        <v>1411</v>
      </c>
      <c r="O137" s="260">
        <v>1735600</v>
      </c>
      <c r="P137" s="261">
        <v>4.3279634527530655E-2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860.35</v>
      </c>
      <c r="F138" s="38">
        <v>857.23333333333323</v>
      </c>
      <c r="G138" s="39">
        <v>826.11666666666645</v>
      </c>
      <c r="H138" s="39">
        <v>791.88333333333321</v>
      </c>
      <c r="I138" s="39">
        <v>760.76666666666642</v>
      </c>
      <c r="J138" s="39">
        <v>891.46666666666647</v>
      </c>
      <c r="K138" s="39">
        <v>922.58333333333326</v>
      </c>
      <c r="L138" s="39">
        <v>956.81666666666649</v>
      </c>
      <c r="M138" s="31">
        <v>888.35</v>
      </c>
      <c r="N138" s="31">
        <v>823</v>
      </c>
      <c r="O138" s="260">
        <v>5984800</v>
      </c>
      <c r="P138" s="261">
        <v>0.16309079601990051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1014.05</v>
      </c>
      <c r="F139" s="38">
        <v>1024.1833333333334</v>
      </c>
      <c r="G139" s="39">
        <v>998.36666666666679</v>
      </c>
      <c r="H139" s="39">
        <v>982.68333333333339</v>
      </c>
      <c r="I139" s="39">
        <v>956.86666666666679</v>
      </c>
      <c r="J139" s="39">
        <v>1039.8666666666668</v>
      </c>
      <c r="K139" s="39">
        <v>1065.6833333333334</v>
      </c>
      <c r="L139" s="39">
        <v>1081.3666666666668</v>
      </c>
      <c r="M139" s="31">
        <v>1050</v>
      </c>
      <c r="N139" s="31">
        <v>1008.5</v>
      </c>
      <c r="O139" s="260">
        <v>3192000</v>
      </c>
      <c r="P139" s="261">
        <v>0.1393489434608795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95.45</v>
      </c>
      <c r="F140" s="38">
        <v>96.59999999999998</v>
      </c>
      <c r="G140" s="39">
        <v>93.69999999999996</v>
      </c>
      <c r="H140" s="39">
        <v>91.949999999999974</v>
      </c>
      <c r="I140" s="39">
        <v>89.049999999999955</v>
      </c>
      <c r="J140" s="39">
        <v>98.349999999999966</v>
      </c>
      <c r="K140" s="39">
        <v>101.24999999999997</v>
      </c>
      <c r="L140" s="39">
        <v>102.99999999999997</v>
      </c>
      <c r="M140" s="31">
        <v>99.5</v>
      </c>
      <c r="N140" s="31">
        <v>94.85</v>
      </c>
      <c r="O140" s="260">
        <v>69004900</v>
      </c>
      <c r="P140" s="261">
        <v>9.3619894227523343E-2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2349.6999999999998</v>
      </c>
      <c r="F141" s="38">
        <v>2351.85</v>
      </c>
      <c r="G141" s="39">
        <v>2324.6999999999998</v>
      </c>
      <c r="H141" s="39">
        <v>2299.6999999999998</v>
      </c>
      <c r="I141" s="39">
        <v>2272.5499999999997</v>
      </c>
      <c r="J141" s="39">
        <v>2376.85</v>
      </c>
      <c r="K141" s="39">
        <v>2404.0000000000005</v>
      </c>
      <c r="L141" s="39">
        <v>2429</v>
      </c>
      <c r="M141" s="31">
        <v>2379</v>
      </c>
      <c r="N141" s="31">
        <v>2326.85</v>
      </c>
      <c r="O141" s="260">
        <v>2259675</v>
      </c>
      <c r="P141" s="261">
        <v>-1.1667067596824633E-2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106769.7</v>
      </c>
      <c r="F142" s="38">
        <v>106665.71666666667</v>
      </c>
      <c r="G142" s="39">
        <v>106194.08333333334</v>
      </c>
      <c r="H142" s="39">
        <v>105618.46666666667</v>
      </c>
      <c r="I142" s="39">
        <v>105146.83333333334</v>
      </c>
      <c r="J142" s="39">
        <v>107241.33333333334</v>
      </c>
      <c r="K142" s="39">
        <v>107712.96666666667</v>
      </c>
      <c r="L142" s="39">
        <v>108288.58333333334</v>
      </c>
      <c r="M142" s="31">
        <v>107137.35</v>
      </c>
      <c r="N142" s="31">
        <v>106090.1</v>
      </c>
      <c r="O142" s="260">
        <v>44380</v>
      </c>
      <c r="P142" s="261">
        <v>-5.089820359281437E-2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1362.55</v>
      </c>
      <c r="F143" s="38">
        <v>1363.25</v>
      </c>
      <c r="G143" s="39">
        <v>1353</v>
      </c>
      <c r="H143" s="39">
        <v>1343.45</v>
      </c>
      <c r="I143" s="39">
        <v>1333.2</v>
      </c>
      <c r="J143" s="39">
        <v>1372.8</v>
      </c>
      <c r="K143" s="39">
        <v>1383.05</v>
      </c>
      <c r="L143" s="39">
        <v>1392.6</v>
      </c>
      <c r="M143" s="31">
        <v>1373.5</v>
      </c>
      <c r="N143" s="31">
        <v>1353.7</v>
      </c>
      <c r="O143" s="260">
        <v>4770700</v>
      </c>
      <c r="P143" s="261">
        <v>4.4001852709587772E-3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95.45</v>
      </c>
      <c r="F144" s="38">
        <v>95.766666666666666</v>
      </c>
      <c r="G144" s="39">
        <v>94.483333333333334</v>
      </c>
      <c r="H144" s="39">
        <v>93.516666666666666</v>
      </c>
      <c r="I144" s="39">
        <v>92.233333333333334</v>
      </c>
      <c r="J144" s="39">
        <v>96.733333333333334</v>
      </c>
      <c r="K144" s="39">
        <v>98.016666666666666</v>
      </c>
      <c r="L144" s="39">
        <v>98.983333333333334</v>
      </c>
      <c r="M144" s="31">
        <v>97.05</v>
      </c>
      <c r="N144" s="31">
        <v>94.8</v>
      </c>
      <c r="O144" s="260">
        <v>57697500</v>
      </c>
      <c r="P144" s="261">
        <v>2.4776874916744372E-2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4676.1499999999996</v>
      </c>
      <c r="F145" s="38">
        <v>4689.5333333333338</v>
      </c>
      <c r="G145" s="39">
        <v>4630.7666666666673</v>
      </c>
      <c r="H145" s="39">
        <v>4585.3833333333332</v>
      </c>
      <c r="I145" s="39">
        <v>4526.6166666666668</v>
      </c>
      <c r="J145" s="39">
        <v>4734.9166666666679</v>
      </c>
      <c r="K145" s="39">
        <v>4793.6833333333343</v>
      </c>
      <c r="L145" s="39">
        <v>4839.0666666666684</v>
      </c>
      <c r="M145" s="31">
        <v>4748.3</v>
      </c>
      <c r="N145" s="31">
        <v>4644.1499999999996</v>
      </c>
      <c r="O145" s="260">
        <v>1306050</v>
      </c>
      <c r="P145" s="261">
        <v>1.0796377989319712E-2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4423.45</v>
      </c>
      <c r="F146" s="38">
        <v>4439.4666666666672</v>
      </c>
      <c r="G146" s="39">
        <v>4396.4333333333343</v>
      </c>
      <c r="H146" s="39">
        <v>4369.416666666667</v>
      </c>
      <c r="I146" s="39">
        <v>4326.3833333333341</v>
      </c>
      <c r="J146" s="39">
        <v>4466.4833333333345</v>
      </c>
      <c r="K146" s="39">
        <v>4509.5166666666673</v>
      </c>
      <c r="L146" s="39">
        <v>4536.5333333333347</v>
      </c>
      <c r="M146" s="31">
        <v>4482.5</v>
      </c>
      <c r="N146" s="31">
        <v>4412.45</v>
      </c>
      <c r="O146" s="260">
        <v>883800</v>
      </c>
      <c r="P146" s="261">
        <v>-1.1077542799597181E-2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22071.25</v>
      </c>
      <c r="F147" s="38">
        <v>22133.399999999998</v>
      </c>
      <c r="G147" s="39">
        <v>21914.799999999996</v>
      </c>
      <c r="H147" s="39">
        <v>21758.35</v>
      </c>
      <c r="I147" s="39">
        <v>21539.749999999996</v>
      </c>
      <c r="J147" s="39">
        <v>22289.849999999995</v>
      </c>
      <c r="K147" s="39">
        <v>22508.449999999993</v>
      </c>
      <c r="L147" s="39">
        <v>22664.899999999994</v>
      </c>
      <c r="M147" s="31">
        <v>22352</v>
      </c>
      <c r="N147" s="31">
        <v>21976.95</v>
      </c>
      <c r="O147" s="260">
        <v>295480</v>
      </c>
      <c r="P147" s="261">
        <v>5.7181756296800544E-3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114.3</v>
      </c>
      <c r="F148" s="38">
        <v>114.28333333333335</v>
      </c>
      <c r="G148" s="39">
        <v>113.31666666666669</v>
      </c>
      <c r="H148" s="39">
        <v>112.33333333333334</v>
      </c>
      <c r="I148" s="39">
        <v>111.36666666666669</v>
      </c>
      <c r="J148" s="39">
        <v>115.26666666666669</v>
      </c>
      <c r="K148" s="39">
        <v>116.23333333333336</v>
      </c>
      <c r="L148" s="39">
        <v>117.2166666666667</v>
      </c>
      <c r="M148" s="31">
        <v>115.25</v>
      </c>
      <c r="N148" s="31">
        <v>113.3</v>
      </c>
      <c r="O148" s="260">
        <v>84267000</v>
      </c>
      <c r="P148" s="261">
        <v>1.5510509707439696E-3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215.1</v>
      </c>
      <c r="F149" s="38">
        <v>216</v>
      </c>
      <c r="G149" s="39">
        <v>213.25</v>
      </c>
      <c r="H149" s="39">
        <v>211.4</v>
      </c>
      <c r="I149" s="39">
        <v>208.65</v>
      </c>
      <c r="J149" s="39">
        <v>217.85</v>
      </c>
      <c r="K149" s="39">
        <v>220.6</v>
      </c>
      <c r="L149" s="39">
        <v>222.45</v>
      </c>
      <c r="M149" s="31">
        <v>218.75</v>
      </c>
      <c r="N149" s="31">
        <v>214.15</v>
      </c>
      <c r="O149" s="260">
        <v>65121000</v>
      </c>
      <c r="P149" s="261">
        <v>-3.8364417667124444E-2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1099.9000000000001</v>
      </c>
      <c r="F150" s="38">
        <v>1097.5166666666667</v>
      </c>
      <c r="G150" s="39">
        <v>1088.0333333333333</v>
      </c>
      <c r="H150" s="39">
        <v>1076.1666666666667</v>
      </c>
      <c r="I150" s="39">
        <v>1066.6833333333334</v>
      </c>
      <c r="J150" s="39">
        <v>1109.3833333333332</v>
      </c>
      <c r="K150" s="39">
        <v>1118.8666666666663</v>
      </c>
      <c r="L150" s="39">
        <v>1130.7333333333331</v>
      </c>
      <c r="M150" s="31">
        <v>1107</v>
      </c>
      <c r="N150" s="31">
        <v>1085.6500000000001</v>
      </c>
      <c r="O150" s="260">
        <v>5777100</v>
      </c>
      <c r="P150" s="261">
        <v>-5.6626506024096386E-3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3982.75</v>
      </c>
      <c r="F151" s="38">
        <v>3979.6</v>
      </c>
      <c r="G151" s="39">
        <v>3957.95</v>
      </c>
      <c r="H151" s="39">
        <v>3933.15</v>
      </c>
      <c r="I151" s="39">
        <v>3911.5</v>
      </c>
      <c r="J151" s="39">
        <v>4004.3999999999996</v>
      </c>
      <c r="K151" s="39">
        <v>4026.05</v>
      </c>
      <c r="L151" s="39">
        <v>4050.8499999999995</v>
      </c>
      <c r="M151" s="31">
        <v>4001.25</v>
      </c>
      <c r="N151" s="31">
        <v>3954.8</v>
      </c>
      <c r="O151" s="260">
        <v>226000</v>
      </c>
      <c r="P151" s="261">
        <v>-2.4179620034542316E-2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178.5</v>
      </c>
      <c r="F152" s="38">
        <v>178.35</v>
      </c>
      <c r="G152" s="39">
        <v>177</v>
      </c>
      <c r="H152" s="39">
        <v>175.5</v>
      </c>
      <c r="I152" s="39">
        <v>174.15</v>
      </c>
      <c r="J152" s="39">
        <v>179.85</v>
      </c>
      <c r="K152" s="39">
        <v>181.19999999999996</v>
      </c>
      <c r="L152" s="39">
        <v>182.7</v>
      </c>
      <c r="M152" s="31">
        <v>179.7</v>
      </c>
      <c r="N152" s="31">
        <v>176.85</v>
      </c>
      <c r="O152" s="260">
        <v>36113000</v>
      </c>
      <c r="P152" s="261">
        <v>3.2812155912794537E-2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40152.449999999997</v>
      </c>
      <c r="F153" s="38">
        <v>39748.26666666667</v>
      </c>
      <c r="G153" s="39">
        <v>39009.233333333337</v>
      </c>
      <c r="H153" s="39">
        <v>37866.01666666667</v>
      </c>
      <c r="I153" s="39">
        <v>37126.983333333337</v>
      </c>
      <c r="J153" s="39">
        <v>40891.483333333337</v>
      </c>
      <c r="K153" s="39">
        <v>41630.516666666677</v>
      </c>
      <c r="L153" s="39">
        <v>42773.733333333337</v>
      </c>
      <c r="M153" s="31">
        <v>40487.300000000003</v>
      </c>
      <c r="N153" s="31">
        <v>38605.050000000003</v>
      </c>
      <c r="O153" s="260">
        <v>192945</v>
      </c>
      <c r="P153" s="261">
        <v>7.2826938136256849E-3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1031.9000000000001</v>
      </c>
      <c r="F154" s="38">
        <v>1032.5</v>
      </c>
      <c r="G154" s="39">
        <v>1023</v>
      </c>
      <c r="H154" s="39">
        <v>1014.1</v>
      </c>
      <c r="I154" s="39">
        <v>1004.6</v>
      </c>
      <c r="J154" s="39">
        <v>1041.4000000000001</v>
      </c>
      <c r="K154" s="39">
        <v>1050.9000000000001</v>
      </c>
      <c r="L154" s="39">
        <v>1059.8</v>
      </c>
      <c r="M154" s="31">
        <v>1042</v>
      </c>
      <c r="N154" s="31">
        <v>1023.6</v>
      </c>
      <c r="O154" s="260">
        <v>11305500</v>
      </c>
      <c r="P154" s="261">
        <v>-5.082172793874992E-3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4871.25</v>
      </c>
      <c r="F155" s="38">
        <v>4873.8</v>
      </c>
      <c r="G155" s="39">
        <v>4848.6000000000004</v>
      </c>
      <c r="H155" s="39">
        <v>4825.95</v>
      </c>
      <c r="I155" s="39">
        <v>4800.75</v>
      </c>
      <c r="J155" s="39">
        <v>4896.4500000000007</v>
      </c>
      <c r="K155" s="39">
        <v>4921.6499999999996</v>
      </c>
      <c r="L155" s="39">
        <v>4944.3000000000011</v>
      </c>
      <c r="M155" s="31">
        <v>4899</v>
      </c>
      <c r="N155" s="31">
        <v>4851.1499999999996</v>
      </c>
      <c r="O155" s="260">
        <v>1147300</v>
      </c>
      <c r="P155" s="261">
        <v>-7.719085818071742E-3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224.65</v>
      </c>
      <c r="F156" s="38">
        <v>226.28333333333333</v>
      </c>
      <c r="G156" s="39">
        <v>222.46666666666667</v>
      </c>
      <c r="H156" s="39">
        <v>220.28333333333333</v>
      </c>
      <c r="I156" s="39">
        <v>216.46666666666667</v>
      </c>
      <c r="J156" s="39">
        <v>228.46666666666667</v>
      </c>
      <c r="K156" s="39">
        <v>232.28333333333333</v>
      </c>
      <c r="L156" s="39">
        <v>234.46666666666667</v>
      </c>
      <c r="M156" s="31">
        <v>230.1</v>
      </c>
      <c r="N156" s="31">
        <v>224.1</v>
      </c>
      <c r="O156" s="260">
        <v>18930000</v>
      </c>
      <c r="P156" s="261">
        <v>0.11780336581045173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266.35000000000002</v>
      </c>
      <c r="F157" s="38">
        <v>266.45000000000005</v>
      </c>
      <c r="G157" s="39">
        <v>262.60000000000008</v>
      </c>
      <c r="H157" s="39">
        <v>258.85000000000002</v>
      </c>
      <c r="I157" s="39">
        <v>255.00000000000006</v>
      </c>
      <c r="J157" s="39">
        <v>270.2000000000001</v>
      </c>
      <c r="K157" s="39">
        <v>274.05</v>
      </c>
      <c r="L157" s="39">
        <v>277.80000000000013</v>
      </c>
      <c r="M157" s="31">
        <v>270.3</v>
      </c>
      <c r="N157" s="31">
        <v>262.7</v>
      </c>
      <c r="O157" s="260">
        <v>53871800</v>
      </c>
      <c r="P157" s="261">
        <v>-1.0815118397085609E-2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2527.3000000000002</v>
      </c>
      <c r="F158" s="38">
        <v>2554.6666666666665</v>
      </c>
      <c r="G158" s="39">
        <v>2489.6333333333332</v>
      </c>
      <c r="H158" s="39">
        <v>2451.9666666666667</v>
      </c>
      <c r="I158" s="39">
        <v>2386.9333333333334</v>
      </c>
      <c r="J158" s="39">
        <v>2592.333333333333</v>
      </c>
      <c r="K158" s="39">
        <v>2657.3666666666668</v>
      </c>
      <c r="L158" s="39">
        <v>2695.0333333333328</v>
      </c>
      <c r="M158" s="31">
        <v>2619.6999999999998</v>
      </c>
      <c r="N158" s="31">
        <v>2517</v>
      </c>
      <c r="O158" s="260">
        <v>3118000</v>
      </c>
      <c r="P158" s="261">
        <v>9.1641137855579868E-2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3883.75</v>
      </c>
      <c r="F159" s="38">
        <v>3898.75</v>
      </c>
      <c r="G159" s="39">
        <v>3822.5</v>
      </c>
      <c r="H159" s="39">
        <v>3761.25</v>
      </c>
      <c r="I159" s="39">
        <v>3685</v>
      </c>
      <c r="J159" s="39">
        <v>3960</v>
      </c>
      <c r="K159" s="39">
        <v>4036.25</v>
      </c>
      <c r="L159" s="39">
        <v>4097.5</v>
      </c>
      <c r="M159" s="31">
        <v>3975</v>
      </c>
      <c r="N159" s="31">
        <v>3837.5</v>
      </c>
      <c r="O159" s="260">
        <v>2566750</v>
      </c>
      <c r="P159" s="261">
        <v>-8.8026292414283183E-2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61.5</v>
      </c>
      <c r="F160" s="38">
        <v>61.566666666666663</v>
      </c>
      <c r="G160" s="39">
        <v>60.733333333333327</v>
      </c>
      <c r="H160" s="39">
        <v>59.966666666666661</v>
      </c>
      <c r="I160" s="39">
        <v>59.133333333333326</v>
      </c>
      <c r="J160" s="39">
        <v>62.333333333333329</v>
      </c>
      <c r="K160" s="39">
        <v>63.166666666666671</v>
      </c>
      <c r="L160" s="39">
        <v>63.93333333333333</v>
      </c>
      <c r="M160" s="31">
        <v>62.4</v>
      </c>
      <c r="N160" s="31">
        <v>60.8</v>
      </c>
      <c r="O160" s="260">
        <v>285456000</v>
      </c>
      <c r="P160" s="261">
        <v>4.8607029505113433E-2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4576.75</v>
      </c>
      <c r="F161" s="38">
        <v>4606.1500000000005</v>
      </c>
      <c r="G161" s="39">
        <v>4534.3000000000011</v>
      </c>
      <c r="H161" s="39">
        <v>4491.8500000000004</v>
      </c>
      <c r="I161" s="39">
        <v>4420.0000000000009</v>
      </c>
      <c r="J161" s="39">
        <v>4648.6000000000013</v>
      </c>
      <c r="K161" s="39">
        <v>4720.4500000000016</v>
      </c>
      <c r="L161" s="39">
        <v>4762.9000000000015</v>
      </c>
      <c r="M161" s="31">
        <v>4678</v>
      </c>
      <c r="N161" s="31">
        <v>4563.7</v>
      </c>
      <c r="O161" s="260">
        <v>2071200</v>
      </c>
      <c r="P161" s="261">
        <v>1.57422392231867E-2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242.55</v>
      </c>
      <c r="F162" s="38">
        <v>242.51666666666665</v>
      </c>
      <c r="G162" s="39">
        <v>241.0333333333333</v>
      </c>
      <c r="H162" s="39">
        <v>239.51666666666665</v>
      </c>
      <c r="I162" s="39">
        <v>238.0333333333333</v>
      </c>
      <c r="J162" s="39">
        <v>244.0333333333333</v>
      </c>
      <c r="K162" s="39">
        <v>245.51666666666665</v>
      </c>
      <c r="L162" s="39">
        <v>247.0333333333333</v>
      </c>
      <c r="M162" s="31">
        <v>244</v>
      </c>
      <c r="N162" s="31">
        <v>241</v>
      </c>
      <c r="O162" s="260">
        <v>48232800</v>
      </c>
      <c r="P162" s="261">
        <v>3.6796285548461982E-2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1638.75</v>
      </c>
      <c r="F163" s="38">
        <v>1641.75</v>
      </c>
      <c r="G163" s="39">
        <v>1618.4</v>
      </c>
      <c r="H163" s="39">
        <v>1598.0500000000002</v>
      </c>
      <c r="I163" s="39">
        <v>1574.7000000000003</v>
      </c>
      <c r="J163" s="39">
        <v>1662.1</v>
      </c>
      <c r="K163" s="39">
        <v>1685.4499999999998</v>
      </c>
      <c r="L163" s="39">
        <v>1705.7999999999997</v>
      </c>
      <c r="M163" s="31">
        <v>1665.1</v>
      </c>
      <c r="N163" s="31">
        <v>1621.4</v>
      </c>
      <c r="O163" s="260">
        <v>3541714</v>
      </c>
      <c r="P163" s="261">
        <v>3.3368958555990973E-2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857.1</v>
      </c>
      <c r="F164" s="38">
        <v>861.0333333333333</v>
      </c>
      <c r="G164" s="39">
        <v>851.06666666666661</v>
      </c>
      <c r="H164" s="39">
        <v>845.0333333333333</v>
      </c>
      <c r="I164" s="39">
        <v>835.06666666666661</v>
      </c>
      <c r="J164" s="39">
        <v>867.06666666666661</v>
      </c>
      <c r="K164" s="39">
        <v>877.0333333333333</v>
      </c>
      <c r="L164" s="39">
        <v>883.06666666666661</v>
      </c>
      <c r="M164" s="31">
        <v>871</v>
      </c>
      <c r="N164" s="31">
        <v>855</v>
      </c>
      <c r="O164" s="260">
        <v>3549600</v>
      </c>
      <c r="P164" s="261">
        <v>1.7048222113979543E-2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223.85</v>
      </c>
      <c r="F165" s="38">
        <v>222.55000000000004</v>
      </c>
      <c r="G165" s="39">
        <v>220.35000000000008</v>
      </c>
      <c r="H165" s="39">
        <v>216.85000000000005</v>
      </c>
      <c r="I165" s="39">
        <v>214.65000000000009</v>
      </c>
      <c r="J165" s="39">
        <v>226.05000000000007</v>
      </c>
      <c r="K165" s="39">
        <v>228.25000000000006</v>
      </c>
      <c r="L165" s="39">
        <v>231.75000000000006</v>
      </c>
      <c r="M165" s="31">
        <v>224.75</v>
      </c>
      <c r="N165" s="31">
        <v>219.05</v>
      </c>
      <c r="O165" s="260">
        <v>45325000</v>
      </c>
      <c r="P165" s="261">
        <v>1.2622877569258267E-2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214.9</v>
      </c>
      <c r="F166" s="38">
        <v>214.06666666666669</v>
      </c>
      <c r="G166" s="39">
        <v>211.78333333333339</v>
      </c>
      <c r="H166" s="39">
        <v>208.66666666666669</v>
      </c>
      <c r="I166" s="39">
        <v>206.38333333333338</v>
      </c>
      <c r="J166" s="39">
        <v>217.18333333333339</v>
      </c>
      <c r="K166" s="39">
        <v>219.4666666666667</v>
      </c>
      <c r="L166" s="39">
        <v>222.5833333333334</v>
      </c>
      <c r="M166" s="31">
        <v>216.35</v>
      </c>
      <c r="N166" s="31">
        <v>210.95</v>
      </c>
      <c r="O166" s="260">
        <v>75584000</v>
      </c>
      <c r="P166" s="261">
        <v>-9.5397840444491032E-3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2540.6</v>
      </c>
      <c r="F167" s="38">
        <v>2534.5333333333333</v>
      </c>
      <c r="G167" s="39">
        <v>2516.0666666666666</v>
      </c>
      <c r="H167" s="39">
        <v>2491.5333333333333</v>
      </c>
      <c r="I167" s="39">
        <v>2473.0666666666666</v>
      </c>
      <c r="J167" s="39">
        <v>2559.0666666666666</v>
      </c>
      <c r="K167" s="39">
        <v>2577.5333333333328</v>
      </c>
      <c r="L167" s="39">
        <v>2602.0666666666666</v>
      </c>
      <c r="M167" s="31">
        <v>2553</v>
      </c>
      <c r="N167" s="31">
        <v>2510</v>
      </c>
      <c r="O167" s="260">
        <v>21270750</v>
      </c>
      <c r="P167" s="261">
        <v>1.7337653796946181E-2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</v>
      </c>
      <c r="F168" s="38">
        <v>93.25</v>
      </c>
      <c r="G168" s="39">
        <v>92.3</v>
      </c>
      <c r="H168" s="39">
        <v>91.6</v>
      </c>
      <c r="I168" s="39">
        <v>90.649999999999991</v>
      </c>
      <c r="J168" s="39">
        <v>93.95</v>
      </c>
      <c r="K168" s="39">
        <v>94.899999999999991</v>
      </c>
      <c r="L168" s="39">
        <v>95.600000000000009</v>
      </c>
      <c r="M168" s="31">
        <v>94.2</v>
      </c>
      <c r="N168" s="31">
        <v>92.55</v>
      </c>
      <c r="O168" s="260">
        <v>117384000</v>
      </c>
      <c r="P168" s="261">
        <v>1.159934497816594E-3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870.15</v>
      </c>
      <c r="F169" s="38">
        <v>868.79999999999984</v>
      </c>
      <c r="G169" s="39">
        <v>859.79999999999973</v>
      </c>
      <c r="H169" s="39">
        <v>849.44999999999993</v>
      </c>
      <c r="I169" s="39">
        <v>840.44999999999982</v>
      </c>
      <c r="J169" s="39">
        <v>879.14999999999964</v>
      </c>
      <c r="K169" s="39">
        <v>888.14999999999986</v>
      </c>
      <c r="L169" s="39">
        <v>898.49999999999955</v>
      </c>
      <c r="M169" s="31">
        <v>877.8</v>
      </c>
      <c r="N169" s="31">
        <v>858.45</v>
      </c>
      <c r="O169" s="260">
        <v>9138400</v>
      </c>
      <c r="P169" s="261">
        <v>5.3687731033268795E-3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1341.85</v>
      </c>
      <c r="F170" s="38">
        <v>1347.7166666666665</v>
      </c>
      <c r="G170" s="39">
        <v>1332.333333333333</v>
      </c>
      <c r="H170" s="39">
        <v>1322.8166666666666</v>
      </c>
      <c r="I170" s="39">
        <v>1307.4333333333332</v>
      </c>
      <c r="J170" s="39">
        <v>1357.2333333333329</v>
      </c>
      <c r="K170" s="39">
        <v>1372.6166666666666</v>
      </c>
      <c r="L170" s="39">
        <v>1382.1333333333328</v>
      </c>
      <c r="M170" s="31">
        <v>1363.1</v>
      </c>
      <c r="N170" s="31">
        <v>1338.2</v>
      </c>
      <c r="O170" s="260">
        <v>8802000</v>
      </c>
      <c r="P170" s="261">
        <v>4.3645699614890884E-3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576.20000000000005</v>
      </c>
      <c r="F171" s="38">
        <v>575.81666666666672</v>
      </c>
      <c r="G171" s="39">
        <v>572.13333333333344</v>
      </c>
      <c r="H171" s="39">
        <v>568.06666666666672</v>
      </c>
      <c r="I171" s="39">
        <v>564.38333333333344</v>
      </c>
      <c r="J171" s="39">
        <v>579.88333333333344</v>
      </c>
      <c r="K171" s="39">
        <v>583.56666666666661</v>
      </c>
      <c r="L171" s="39">
        <v>587.63333333333344</v>
      </c>
      <c r="M171" s="31">
        <v>579.5</v>
      </c>
      <c r="N171" s="31">
        <v>571.75</v>
      </c>
      <c r="O171" s="260">
        <v>108079500</v>
      </c>
      <c r="P171" s="261">
        <v>2.5665480427046264E-2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24231.4</v>
      </c>
      <c r="F172" s="38">
        <v>24218.816666666669</v>
      </c>
      <c r="G172" s="39">
        <v>24018.183333333338</v>
      </c>
      <c r="H172" s="39">
        <v>23804.966666666667</v>
      </c>
      <c r="I172" s="39">
        <v>23604.333333333336</v>
      </c>
      <c r="J172" s="39">
        <v>24432.03333333334</v>
      </c>
      <c r="K172" s="39">
        <v>24632.666666666672</v>
      </c>
      <c r="L172" s="39">
        <v>24845.883333333342</v>
      </c>
      <c r="M172" s="31">
        <v>24419.45</v>
      </c>
      <c r="N172" s="31">
        <v>24005.599999999999</v>
      </c>
      <c r="O172" s="260">
        <v>200650</v>
      </c>
      <c r="P172" s="261">
        <v>-2.0622330689444784E-2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3677.95</v>
      </c>
      <c r="F173" s="38">
        <v>3700.2000000000003</v>
      </c>
      <c r="G173" s="39">
        <v>3640.6000000000004</v>
      </c>
      <c r="H173" s="39">
        <v>3603.25</v>
      </c>
      <c r="I173" s="39">
        <v>3543.65</v>
      </c>
      <c r="J173" s="39">
        <v>3737.5500000000006</v>
      </c>
      <c r="K173" s="39">
        <v>3797.15</v>
      </c>
      <c r="L173" s="39">
        <v>3834.5000000000009</v>
      </c>
      <c r="M173" s="31">
        <v>3759.8</v>
      </c>
      <c r="N173" s="31">
        <v>3662.85</v>
      </c>
      <c r="O173" s="260">
        <v>2092475</v>
      </c>
      <c r="P173" s="261">
        <v>1.9153495847843559E-2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2299.6999999999998</v>
      </c>
      <c r="F174" s="38">
        <v>2304.5666666666666</v>
      </c>
      <c r="G174" s="39">
        <v>2290.1333333333332</v>
      </c>
      <c r="H174" s="39">
        <v>2280.5666666666666</v>
      </c>
      <c r="I174" s="39">
        <v>2266.1333333333332</v>
      </c>
      <c r="J174" s="39">
        <v>2314.1333333333332</v>
      </c>
      <c r="K174" s="39">
        <v>2328.5666666666666</v>
      </c>
      <c r="L174" s="39">
        <v>2338.1333333333332</v>
      </c>
      <c r="M174" s="31">
        <v>2319</v>
      </c>
      <c r="N174" s="31">
        <v>2295</v>
      </c>
      <c r="O174" s="260">
        <v>4380375</v>
      </c>
      <c r="P174" s="261">
        <v>7.8515962036238129E-3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1856.05</v>
      </c>
      <c r="F175" s="38">
        <v>1861.2166666666665</v>
      </c>
      <c r="G175" s="39">
        <v>1839.633333333333</v>
      </c>
      <c r="H175" s="39">
        <v>1823.2166666666665</v>
      </c>
      <c r="I175" s="39">
        <v>1801.633333333333</v>
      </c>
      <c r="J175" s="39">
        <v>1877.633333333333</v>
      </c>
      <c r="K175" s="39">
        <v>1899.2166666666665</v>
      </c>
      <c r="L175" s="39">
        <v>1915.633333333333</v>
      </c>
      <c r="M175" s="31">
        <v>1882.8</v>
      </c>
      <c r="N175" s="31">
        <v>1844.8</v>
      </c>
      <c r="O175" s="260">
        <v>6666600</v>
      </c>
      <c r="P175" s="261">
        <v>-1.3933262335818247E-2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1153.3</v>
      </c>
      <c r="F176" s="38">
        <v>1155.05</v>
      </c>
      <c r="G176" s="39">
        <v>1146.55</v>
      </c>
      <c r="H176" s="39">
        <v>1139.8</v>
      </c>
      <c r="I176" s="39">
        <v>1131.3</v>
      </c>
      <c r="J176" s="39">
        <v>1161.8</v>
      </c>
      <c r="K176" s="39">
        <v>1170.3</v>
      </c>
      <c r="L176" s="39">
        <v>1177.05</v>
      </c>
      <c r="M176" s="31">
        <v>1163.55</v>
      </c>
      <c r="N176" s="31">
        <v>1148.3</v>
      </c>
      <c r="O176" s="260">
        <v>22505700</v>
      </c>
      <c r="P176" s="261">
        <v>-7.9301407059985188E-3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549.95000000000005</v>
      </c>
      <c r="F177" s="38">
        <v>546.11666666666667</v>
      </c>
      <c r="G177" s="39">
        <v>538.83333333333337</v>
      </c>
      <c r="H177" s="39">
        <v>527.7166666666667</v>
      </c>
      <c r="I177" s="39">
        <v>520.43333333333339</v>
      </c>
      <c r="J177" s="39">
        <v>557.23333333333335</v>
      </c>
      <c r="K177" s="39">
        <v>564.51666666666665</v>
      </c>
      <c r="L177" s="39">
        <v>575.63333333333333</v>
      </c>
      <c r="M177" s="31">
        <v>553.4</v>
      </c>
      <c r="N177" s="31">
        <v>535</v>
      </c>
      <c r="O177" s="260">
        <v>8839500</v>
      </c>
      <c r="P177" s="261">
        <v>2.4513212795549372E-2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818.75</v>
      </c>
      <c r="F178" s="38">
        <v>816.01666666666677</v>
      </c>
      <c r="G178" s="39">
        <v>809.33333333333348</v>
      </c>
      <c r="H178" s="39">
        <v>799.91666666666674</v>
      </c>
      <c r="I178" s="39">
        <v>793.23333333333346</v>
      </c>
      <c r="J178" s="39">
        <v>825.43333333333351</v>
      </c>
      <c r="K178" s="39">
        <v>832.11666666666667</v>
      </c>
      <c r="L178" s="39">
        <v>841.53333333333353</v>
      </c>
      <c r="M178" s="31">
        <v>822.7</v>
      </c>
      <c r="N178" s="31">
        <v>806.6</v>
      </c>
      <c r="O178" s="260">
        <v>3164000</v>
      </c>
      <c r="P178" s="261">
        <v>-1.6474976686353747E-2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1004.45</v>
      </c>
      <c r="F179" s="38">
        <v>1003.3166666666667</v>
      </c>
      <c r="G179" s="39">
        <v>996.78333333333342</v>
      </c>
      <c r="H179" s="39">
        <v>989.11666666666667</v>
      </c>
      <c r="I179" s="39">
        <v>982.58333333333337</v>
      </c>
      <c r="J179" s="39">
        <v>1010.9833333333335</v>
      </c>
      <c r="K179" s="39">
        <v>1017.5166666666668</v>
      </c>
      <c r="L179" s="39">
        <v>1025.1833333333334</v>
      </c>
      <c r="M179" s="31">
        <v>1009.85</v>
      </c>
      <c r="N179" s="31">
        <v>995.65</v>
      </c>
      <c r="O179" s="260">
        <v>10770100</v>
      </c>
      <c r="P179" s="261">
        <v>-1.5386162510056315E-2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1680.45</v>
      </c>
      <c r="F180" s="38">
        <v>1682.75</v>
      </c>
      <c r="G180" s="39">
        <v>1656.75</v>
      </c>
      <c r="H180" s="39">
        <v>1633.05</v>
      </c>
      <c r="I180" s="39">
        <v>1607.05</v>
      </c>
      <c r="J180" s="39">
        <v>1706.45</v>
      </c>
      <c r="K180" s="39">
        <v>1732.45</v>
      </c>
      <c r="L180" s="39">
        <v>1756.15</v>
      </c>
      <c r="M180" s="31">
        <v>1708.75</v>
      </c>
      <c r="N180" s="31">
        <v>1659.05</v>
      </c>
      <c r="O180" s="260">
        <v>4329000</v>
      </c>
      <c r="P180" s="261">
        <v>-1.0174917114439236E-2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853.2</v>
      </c>
      <c r="F181" s="38">
        <v>855.94999999999993</v>
      </c>
      <c r="G181" s="39">
        <v>848.24999999999989</v>
      </c>
      <c r="H181" s="39">
        <v>843.3</v>
      </c>
      <c r="I181" s="39">
        <v>835.59999999999991</v>
      </c>
      <c r="J181" s="39">
        <v>860.89999999999986</v>
      </c>
      <c r="K181" s="39">
        <v>868.59999999999991</v>
      </c>
      <c r="L181" s="39">
        <v>873.54999999999984</v>
      </c>
      <c r="M181" s="31">
        <v>863.65</v>
      </c>
      <c r="N181" s="31">
        <v>851</v>
      </c>
      <c r="O181" s="260">
        <v>11222100</v>
      </c>
      <c r="P181" s="261">
        <v>-1.6252465483234713E-2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621.25</v>
      </c>
      <c r="F182" s="38">
        <v>621.51666666666665</v>
      </c>
      <c r="G182" s="39">
        <v>610.93333333333328</v>
      </c>
      <c r="H182" s="39">
        <v>600.61666666666667</v>
      </c>
      <c r="I182" s="39">
        <v>590.0333333333333</v>
      </c>
      <c r="J182" s="39">
        <v>631.83333333333326</v>
      </c>
      <c r="K182" s="39">
        <v>642.41666666666674</v>
      </c>
      <c r="L182" s="39">
        <v>652.73333333333323</v>
      </c>
      <c r="M182" s="31">
        <v>632.1</v>
      </c>
      <c r="N182" s="31">
        <v>611.20000000000005</v>
      </c>
      <c r="O182" s="260">
        <v>67734525</v>
      </c>
      <c r="P182" s="261">
        <v>8.9506738791601717E-2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238.45</v>
      </c>
      <c r="F183" s="38">
        <v>237.88333333333335</v>
      </c>
      <c r="G183" s="39">
        <v>232.8666666666667</v>
      </c>
      <c r="H183" s="39">
        <v>227.28333333333336</v>
      </c>
      <c r="I183" s="39">
        <v>222.26666666666671</v>
      </c>
      <c r="J183" s="39">
        <v>243.4666666666667</v>
      </c>
      <c r="K183" s="39">
        <v>248.48333333333335</v>
      </c>
      <c r="L183" s="39">
        <v>254.06666666666669</v>
      </c>
      <c r="M183" s="31">
        <v>242.9</v>
      </c>
      <c r="N183" s="31">
        <v>232.3</v>
      </c>
      <c r="O183" s="260">
        <v>92100375</v>
      </c>
      <c r="P183" s="261">
        <v>1.0853459771818046E-2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120.35</v>
      </c>
      <c r="F184" s="38">
        <v>120.38333333333333</v>
      </c>
      <c r="G184" s="39">
        <v>119.56666666666665</v>
      </c>
      <c r="H184" s="39">
        <v>118.78333333333332</v>
      </c>
      <c r="I184" s="39">
        <v>117.96666666666664</v>
      </c>
      <c r="J184" s="39">
        <v>121.16666666666666</v>
      </c>
      <c r="K184" s="39">
        <v>121.98333333333332</v>
      </c>
      <c r="L184" s="39">
        <v>122.76666666666667</v>
      </c>
      <c r="M184" s="31">
        <v>121.2</v>
      </c>
      <c r="N184" s="31">
        <v>119.6</v>
      </c>
      <c r="O184" s="260">
        <v>225588000</v>
      </c>
      <c r="P184" s="261">
        <v>-1.5316656263504105E-2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3453.25</v>
      </c>
      <c r="F185" s="38">
        <v>3455.9333333333329</v>
      </c>
      <c r="G185" s="39">
        <v>3437.3166666666657</v>
      </c>
      <c r="H185" s="39">
        <v>3421.3833333333328</v>
      </c>
      <c r="I185" s="39">
        <v>3402.7666666666655</v>
      </c>
      <c r="J185" s="39">
        <v>3471.8666666666659</v>
      </c>
      <c r="K185" s="39">
        <v>3490.4833333333336</v>
      </c>
      <c r="L185" s="39">
        <v>3506.4166666666661</v>
      </c>
      <c r="M185" s="31">
        <v>3474.55</v>
      </c>
      <c r="N185" s="31">
        <v>3440</v>
      </c>
      <c r="O185" s="260">
        <v>10658550</v>
      </c>
      <c r="P185" s="261">
        <v>-2.6037828543355439E-3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1238.5999999999999</v>
      </c>
      <c r="F186" s="38">
        <v>1233.6333333333332</v>
      </c>
      <c r="G186" s="39">
        <v>1224.6666666666665</v>
      </c>
      <c r="H186" s="39">
        <v>1210.7333333333333</v>
      </c>
      <c r="I186" s="39">
        <v>1201.7666666666667</v>
      </c>
      <c r="J186" s="39">
        <v>1247.5666666666664</v>
      </c>
      <c r="K186" s="39">
        <v>1256.5333333333331</v>
      </c>
      <c r="L186" s="39">
        <v>1270.4666666666662</v>
      </c>
      <c r="M186" s="31">
        <v>1242.5999999999999</v>
      </c>
      <c r="N186" s="31">
        <v>1219.7</v>
      </c>
      <c r="O186" s="260">
        <v>14829600</v>
      </c>
      <c r="P186" s="261">
        <v>-4.4127315620528289E-2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2996.25</v>
      </c>
      <c r="F187" s="38">
        <v>2974.6833333333329</v>
      </c>
      <c r="G187" s="39">
        <v>2945.6666666666661</v>
      </c>
      <c r="H187" s="39">
        <v>2895.083333333333</v>
      </c>
      <c r="I187" s="39">
        <v>2866.0666666666662</v>
      </c>
      <c r="J187" s="39">
        <v>3025.266666666666</v>
      </c>
      <c r="K187" s="39">
        <v>3054.2833333333333</v>
      </c>
      <c r="L187" s="39">
        <v>3104.8666666666659</v>
      </c>
      <c r="M187" s="31">
        <v>3003.7</v>
      </c>
      <c r="N187" s="31">
        <v>2924.1</v>
      </c>
      <c r="O187" s="260">
        <v>5910750</v>
      </c>
      <c r="P187" s="261">
        <v>1.3568259275930809E-2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2039</v>
      </c>
      <c r="F188" s="38">
        <v>2051.0666666666666</v>
      </c>
      <c r="G188" s="39">
        <v>2020.1333333333332</v>
      </c>
      <c r="H188" s="39">
        <v>2001.2666666666667</v>
      </c>
      <c r="I188" s="39">
        <v>1970.3333333333333</v>
      </c>
      <c r="J188" s="39">
        <v>2069.9333333333334</v>
      </c>
      <c r="K188" s="39">
        <v>2100.8666666666668</v>
      </c>
      <c r="L188" s="39">
        <v>2119.7333333333331</v>
      </c>
      <c r="M188" s="31">
        <v>2082</v>
      </c>
      <c r="N188" s="31">
        <v>2032.2</v>
      </c>
      <c r="O188" s="260">
        <v>1744500</v>
      </c>
      <c r="P188" s="261">
        <v>1.5129473377945884E-2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1901.4</v>
      </c>
      <c r="F189" s="38">
        <v>1873.2666666666667</v>
      </c>
      <c r="G189" s="39">
        <v>1825.1333333333332</v>
      </c>
      <c r="H189" s="39">
        <v>1748.8666666666666</v>
      </c>
      <c r="I189" s="39">
        <v>1700.7333333333331</v>
      </c>
      <c r="J189" s="39">
        <v>1949.5333333333333</v>
      </c>
      <c r="K189" s="39">
        <v>1997.666666666667</v>
      </c>
      <c r="L189" s="39">
        <v>2073.9333333333334</v>
      </c>
      <c r="M189" s="31">
        <v>1921.4</v>
      </c>
      <c r="N189" s="31">
        <v>1797</v>
      </c>
      <c r="O189" s="260">
        <v>4240800</v>
      </c>
      <c r="P189" s="261">
        <v>-3.862894450489663E-2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1356.75</v>
      </c>
      <c r="F190" s="38">
        <v>1353.2166666666667</v>
      </c>
      <c r="G190" s="39">
        <v>1342.9333333333334</v>
      </c>
      <c r="H190" s="39">
        <v>1329.1166666666668</v>
      </c>
      <c r="I190" s="39">
        <v>1318.8333333333335</v>
      </c>
      <c r="J190" s="39">
        <v>1367.0333333333333</v>
      </c>
      <c r="K190" s="39">
        <v>1377.3166666666666</v>
      </c>
      <c r="L190" s="39">
        <v>1391.1333333333332</v>
      </c>
      <c r="M190" s="31">
        <v>1363.5</v>
      </c>
      <c r="N190" s="31">
        <v>1339.4</v>
      </c>
      <c r="O190" s="260">
        <v>6525400</v>
      </c>
      <c r="P190" s="261">
        <v>3.1206284300010763E-3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1543.6</v>
      </c>
      <c r="F191" s="38">
        <v>1548.0833333333333</v>
      </c>
      <c r="G191" s="39">
        <v>1531.8666666666666</v>
      </c>
      <c r="H191" s="39">
        <v>1520.1333333333332</v>
      </c>
      <c r="I191" s="39">
        <v>1503.9166666666665</v>
      </c>
      <c r="J191" s="39">
        <v>1559.8166666666666</v>
      </c>
      <c r="K191" s="39">
        <v>1576.0333333333333</v>
      </c>
      <c r="L191" s="39">
        <v>1587.7666666666667</v>
      </c>
      <c r="M191" s="31">
        <v>1564.3</v>
      </c>
      <c r="N191" s="31">
        <v>1536.35</v>
      </c>
      <c r="O191" s="260">
        <v>2258000</v>
      </c>
      <c r="P191" s="261">
        <v>6.0595259312065585E-3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8145.8</v>
      </c>
      <c r="F192" s="38">
        <v>8163.8666666666659</v>
      </c>
      <c r="G192" s="39">
        <v>8092.0833333333321</v>
      </c>
      <c r="H192" s="39">
        <v>8038.3666666666659</v>
      </c>
      <c r="I192" s="39">
        <v>7966.5833333333321</v>
      </c>
      <c r="J192" s="39">
        <v>8217.5833333333321</v>
      </c>
      <c r="K192" s="39">
        <v>8289.3666666666668</v>
      </c>
      <c r="L192" s="39">
        <v>8343.0833333333321</v>
      </c>
      <c r="M192" s="31">
        <v>8235.65</v>
      </c>
      <c r="N192" s="31">
        <v>8110.15</v>
      </c>
      <c r="O192" s="260">
        <v>1640300</v>
      </c>
      <c r="P192" s="261">
        <v>-1.7549113560134163E-2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611.6</v>
      </c>
      <c r="F193" s="38">
        <v>613.81666666666661</v>
      </c>
      <c r="G193" s="39">
        <v>605.88333333333321</v>
      </c>
      <c r="H193" s="39">
        <v>600.16666666666663</v>
      </c>
      <c r="I193" s="39">
        <v>592.23333333333323</v>
      </c>
      <c r="J193" s="39">
        <v>619.53333333333319</v>
      </c>
      <c r="K193" s="39">
        <v>627.46666666666658</v>
      </c>
      <c r="L193" s="39">
        <v>633.18333333333317</v>
      </c>
      <c r="M193" s="31">
        <v>621.75</v>
      </c>
      <c r="N193" s="31">
        <v>608.1</v>
      </c>
      <c r="O193" s="260">
        <v>34912800</v>
      </c>
      <c r="P193" s="261">
        <v>9.8138747884940775E-3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242.95</v>
      </c>
      <c r="F194" s="38">
        <v>242.86666666666667</v>
      </c>
      <c r="G194" s="39">
        <v>241.23333333333335</v>
      </c>
      <c r="H194" s="39">
        <v>239.51666666666668</v>
      </c>
      <c r="I194" s="39">
        <v>237.88333333333335</v>
      </c>
      <c r="J194" s="39">
        <v>244.58333333333334</v>
      </c>
      <c r="K194" s="39">
        <v>246.21666666666667</v>
      </c>
      <c r="L194" s="39">
        <v>247.93333333333334</v>
      </c>
      <c r="M194" s="31">
        <v>244.5</v>
      </c>
      <c r="N194" s="31">
        <v>241.15</v>
      </c>
      <c r="O194" s="260">
        <v>86972000</v>
      </c>
      <c r="P194" s="261">
        <v>9.4008959866298362E-3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841.75</v>
      </c>
      <c r="F195" s="38">
        <v>846.6</v>
      </c>
      <c r="G195" s="39">
        <v>832.45</v>
      </c>
      <c r="H195" s="39">
        <v>823.15</v>
      </c>
      <c r="I195" s="39">
        <v>809</v>
      </c>
      <c r="J195" s="39">
        <v>855.90000000000009</v>
      </c>
      <c r="K195" s="39">
        <v>870.05</v>
      </c>
      <c r="L195" s="39">
        <v>879.35000000000014</v>
      </c>
      <c r="M195" s="31">
        <v>860.75</v>
      </c>
      <c r="N195" s="31">
        <v>837.3</v>
      </c>
      <c r="O195" s="260">
        <v>8708400</v>
      </c>
      <c r="P195" s="261">
        <v>-4.11574288168065E-2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419.6</v>
      </c>
      <c r="F196" s="38">
        <v>419.59999999999997</v>
      </c>
      <c r="G196" s="39">
        <v>416.79999999999995</v>
      </c>
      <c r="H196" s="39">
        <v>414</v>
      </c>
      <c r="I196" s="39">
        <v>411.2</v>
      </c>
      <c r="J196" s="39">
        <v>422.39999999999992</v>
      </c>
      <c r="K196" s="39">
        <v>425.2</v>
      </c>
      <c r="L196" s="39">
        <v>427.99999999999989</v>
      </c>
      <c r="M196" s="31">
        <v>422.4</v>
      </c>
      <c r="N196" s="31">
        <v>416.8</v>
      </c>
      <c r="O196" s="260">
        <v>36198000</v>
      </c>
      <c r="P196" s="261">
        <v>-8.8306567544255959E-3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282.3</v>
      </c>
      <c r="F197" s="38">
        <v>271.76666666666665</v>
      </c>
      <c r="G197" s="39">
        <v>250.5333333333333</v>
      </c>
      <c r="H197" s="39">
        <v>218.76666666666665</v>
      </c>
      <c r="I197" s="39">
        <v>197.5333333333333</v>
      </c>
      <c r="J197" s="39">
        <v>303.5333333333333</v>
      </c>
      <c r="K197" s="39">
        <v>324.76666666666665</v>
      </c>
      <c r="L197" s="39">
        <v>356.5333333333333</v>
      </c>
      <c r="M197" s="31">
        <v>293</v>
      </c>
      <c r="N197" s="31">
        <v>240</v>
      </c>
      <c r="O197" s="260">
        <v>116511000</v>
      </c>
      <c r="P197" s="261">
        <v>4.7525286581254211E-2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660.2</v>
      </c>
      <c r="F198" s="38">
        <v>662.75</v>
      </c>
      <c r="G198" s="39">
        <v>653.45000000000005</v>
      </c>
      <c r="H198" s="39">
        <v>646.70000000000005</v>
      </c>
      <c r="I198" s="39">
        <v>637.40000000000009</v>
      </c>
      <c r="J198" s="39">
        <v>669.5</v>
      </c>
      <c r="K198" s="39">
        <v>678.8</v>
      </c>
      <c r="L198" s="39">
        <v>685.55</v>
      </c>
      <c r="M198" s="31">
        <v>672.05</v>
      </c>
      <c r="N198" s="31">
        <v>656</v>
      </c>
      <c r="O198" s="260">
        <v>7601400</v>
      </c>
      <c r="P198" s="261">
        <v>-8.9180943440506921E-3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53"/>
      <c r="M8" s="53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19632.55</v>
      </c>
      <c r="D10" s="35">
        <v>19581.850000000002</v>
      </c>
      <c r="E10" s="35">
        <v>19518.200000000004</v>
      </c>
      <c r="F10" s="35">
        <v>19403.850000000002</v>
      </c>
      <c r="G10" s="35">
        <v>19340.200000000004</v>
      </c>
      <c r="H10" s="35">
        <v>19696.200000000004</v>
      </c>
      <c r="I10" s="35">
        <v>19759.850000000006</v>
      </c>
      <c r="J10" s="35">
        <v>19874.200000000004</v>
      </c>
      <c r="K10" s="35">
        <v>19645.5</v>
      </c>
      <c r="L10" s="35">
        <v>19467.5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44880.7</v>
      </c>
      <c r="D11" s="35">
        <v>44796.483333333337</v>
      </c>
      <c r="E11" s="35">
        <v>44617.966666666674</v>
      </c>
      <c r="F11" s="35">
        <v>44355.233333333337</v>
      </c>
      <c r="G11" s="35">
        <v>44176.716666666674</v>
      </c>
      <c r="H11" s="35">
        <v>45059.216666666674</v>
      </c>
      <c r="I11" s="35">
        <v>45237.733333333337</v>
      </c>
      <c r="J11" s="35">
        <v>45500.466666666674</v>
      </c>
      <c r="K11" s="35">
        <v>44975</v>
      </c>
      <c r="L11" s="35">
        <v>44533.75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3474.95</v>
      </c>
      <c r="D12" s="38">
        <v>3462.0166666666664</v>
      </c>
      <c r="E12" s="38">
        <v>3445.4333333333329</v>
      </c>
      <c r="F12" s="38">
        <v>3415.9166666666665</v>
      </c>
      <c r="G12" s="38">
        <v>3399.333333333333</v>
      </c>
      <c r="H12" s="38">
        <v>3491.5333333333328</v>
      </c>
      <c r="I12" s="38">
        <v>3508.1166666666668</v>
      </c>
      <c r="J12" s="38">
        <v>3537.6333333333328</v>
      </c>
      <c r="K12" s="38">
        <v>3478.6</v>
      </c>
      <c r="L12" s="38">
        <v>3432.5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6026.4</v>
      </c>
      <c r="D13" s="38">
        <v>6013.3833333333341</v>
      </c>
      <c r="E13" s="38">
        <v>5995.6166666666686</v>
      </c>
      <c r="F13" s="38">
        <v>5964.8333333333348</v>
      </c>
      <c r="G13" s="38">
        <v>5947.0666666666693</v>
      </c>
      <c r="H13" s="38">
        <v>6044.1666666666679</v>
      </c>
      <c r="I13" s="38">
        <v>6061.9333333333325</v>
      </c>
      <c r="J13" s="38">
        <v>6092.7166666666672</v>
      </c>
      <c r="K13" s="38">
        <v>6031.15</v>
      </c>
      <c r="L13" s="38">
        <v>5982.6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30940.05</v>
      </c>
      <c r="D14" s="38">
        <v>30831.766666666666</v>
      </c>
      <c r="E14" s="38">
        <v>30698.833333333332</v>
      </c>
      <c r="F14" s="38">
        <v>30457.616666666665</v>
      </c>
      <c r="G14" s="38">
        <v>30324.683333333331</v>
      </c>
      <c r="H14" s="38">
        <v>31072.983333333334</v>
      </c>
      <c r="I14" s="38">
        <v>31205.916666666668</v>
      </c>
      <c r="J14" s="38">
        <v>31447.133333333335</v>
      </c>
      <c r="K14" s="38">
        <v>30964.7</v>
      </c>
      <c r="L14" s="38">
        <v>30590.55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5449.6</v>
      </c>
      <c r="D15" s="38">
        <v>5431.25</v>
      </c>
      <c r="E15" s="38">
        <v>5407.75</v>
      </c>
      <c r="F15" s="38">
        <v>5365.9</v>
      </c>
      <c r="G15" s="38">
        <v>5342.4</v>
      </c>
      <c r="H15" s="38">
        <v>5473.1</v>
      </c>
      <c r="I15" s="38">
        <v>5496.6</v>
      </c>
      <c r="J15" s="38">
        <v>5538.4500000000007</v>
      </c>
      <c r="K15" s="38">
        <v>5454.75</v>
      </c>
      <c r="L15" s="38">
        <v>5389.4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10855.9</v>
      </c>
      <c r="D16" s="38">
        <v>10822.116666666667</v>
      </c>
      <c r="E16" s="38">
        <v>10778.283333333333</v>
      </c>
      <c r="F16" s="38">
        <v>10700.666666666666</v>
      </c>
      <c r="G16" s="38">
        <v>10656.833333333332</v>
      </c>
      <c r="H16" s="38">
        <v>10899.733333333334</v>
      </c>
      <c r="I16" s="38">
        <v>10943.566666666666</v>
      </c>
      <c r="J16" s="38">
        <v>11021.183333333334</v>
      </c>
      <c r="K16" s="38">
        <v>10865.95</v>
      </c>
      <c r="L16" s="38">
        <v>10744.5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4520.95</v>
      </c>
      <c r="D17" s="38">
        <v>4497.833333333333</v>
      </c>
      <c r="E17" s="38">
        <v>4438.6666666666661</v>
      </c>
      <c r="F17" s="38">
        <v>4356.3833333333332</v>
      </c>
      <c r="G17" s="38">
        <v>4297.2166666666662</v>
      </c>
      <c r="H17" s="38">
        <v>4580.1166666666659</v>
      </c>
      <c r="I17" s="38">
        <v>4639.2833333333319</v>
      </c>
      <c r="J17" s="38">
        <v>4721.5666666666657</v>
      </c>
      <c r="K17" s="31">
        <v>4557</v>
      </c>
      <c r="L17" s="31">
        <v>4415.55</v>
      </c>
      <c r="M17" s="31">
        <v>3.9232200000000002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23749.1</v>
      </c>
      <c r="D18" s="38">
        <v>23836.366666666669</v>
      </c>
      <c r="E18" s="38">
        <v>23572.733333333337</v>
      </c>
      <c r="F18" s="38">
        <v>23396.366666666669</v>
      </c>
      <c r="G18" s="38">
        <v>23132.733333333337</v>
      </c>
      <c r="H18" s="38">
        <v>24012.733333333337</v>
      </c>
      <c r="I18" s="38">
        <v>24276.366666666669</v>
      </c>
      <c r="J18" s="38">
        <v>24452.733333333337</v>
      </c>
      <c r="K18" s="31">
        <v>24100</v>
      </c>
      <c r="L18" s="31">
        <v>23660</v>
      </c>
      <c r="M18" s="31">
        <v>0.23572000000000001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186.65</v>
      </c>
      <c r="D19" s="38">
        <v>186.04999999999998</v>
      </c>
      <c r="E19" s="38">
        <v>184.99999999999997</v>
      </c>
      <c r="F19" s="38">
        <v>183.35</v>
      </c>
      <c r="G19" s="38">
        <v>182.29999999999998</v>
      </c>
      <c r="H19" s="38">
        <v>187.69999999999996</v>
      </c>
      <c r="I19" s="38">
        <v>188.74999999999997</v>
      </c>
      <c r="J19" s="38">
        <v>190.39999999999995</v>
      </c>
      <c r="K19" s="31">
        <v>187.1</v>
      </c>
      <c r="L19" s="31">
        <v>184.4</v>
      </c>
      <c r="M19" s="31">
        <v>25.438569999999999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216.1</v>
      </c>
      <c r="D20" s="38">
        <v>211.73333333333332</v>
      </c>
      <c r="E20" s="38">
        <v>206.51666666666665</v>
      </c>
      <c r="F20" s="38">
        <v>196.93333333333334</v>
      </c>
      <c r="G20" s="38">
        <v>191.71666666666667</v>
      </c>
      <c r="H20" s="38">
        <v>221.31666666666663</v>
      </c>
      <c r="I20" s="38">
        <v>226.53333333333327</v>
      </c>
      <c r="J20" s="38">
        <v>236.11666666666662</v>
      </c>
      <c r="K20" s="31">
        <v>216.95</v>
      </c>
      <c r="L20" s="31">
        <v>202.15</v>
      </c>
      <c r="M20" s="31">
        <v>162.03133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1987.15</v>
      </c>
      <c r="D21" s="38">
        <v>1990.6833333333334</v>
      </c>
      <c r="E21" s="38">
        <v>1972.3666666666668</v>
      </c>
      <c r="F21" s="38">
        <v>1957.5833333333335</v>
      </c>
      <c r="G21" s="38">
        <v>1939.2666666666669</v>
      </c>
      <c r="H21" s="38">
        <v>2005.4666666666667</v>
      </c>
      <c r="I21" s="38">
        <v>2023.7833333333333</v>
      </c>
      <c r="J21" s="38">
        <v>2038.5666666666666</v>
      </c>
      <c r="K21" s="31">
        <v>2009</v>
      </c>
      <c r="L21" s="31">
        <v>1975.9</v>
      </c>
      <c r="M21" s="31">
        <v>1.8761399999999999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2507.1</v>
      </c>
      <c r="D22" s="38">
        <v>2498.6666666666665</v>
      </c>
      <c r="E22" s="38">
        <v>2480.4333333333329</v>
      </c>
      <c r="F22" s="38">
        <v>2453.7666666666664</v>
      </c>
      <c r="G22" s="38">
        <v>2435.5333333333328</v>
      </c>
      <c r="H22" s="38">
        <v>2525.333333333333</v>
      </c>
      <c r="I22" s="38">
        <v>2543.5666666666666</v>
      </c>
      <c r="J22" s="38">
        <v>2570.2333333333331</v>
      </c>
      <c r="K22" s="31">
        <v>2516.9</v>
      </c>
      <c r="L22" s="31">
        <v>2472</v>
      </c>
      <c r="M22" s="31">
        <v>57.814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971.3</v>
      </c>
      <c r="D23" s="38">
        <v>978.13333333333333</v>
      </c>
      <c r="E23" s="38">
        <v>953.26666666666665</v>
      </c>
      <c r="F23" s="38">
        <v>935.23333333333335</v>
      </c>
      <c r="G23" s="38">
        <v>910.36666666666667</v>
      </c>
      <c r="H23" s="38">
        <v>996.16666666666663</v>
      </c>
      <c r="I23" s="38">
        <v>1021.0333333333332</v>
      </c>
      <c r="J23" s="38">
        <v>1039.0666666666666</v>
      </c>
      <c r="K23" s="31">
        <v>1003</v>
      </c>
      <c r="L23" s="31">
        <v>960.1</v>
      </c>
      <c r="M23" s="31">
        <v>16.929210000000001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791.1</v>
      </c>
      <c r="D24" s="38">
        <v>793.98333333333323</v>
      </c>
      <c r="E24" s="38">
        <v>781.11666666666645</v>
      </c>
      <c r="F24" s="38">
        <v>771.13333333333321</v>
      </c>
      <c r="G24" s="38">
        <v>758.26666666666642</v>
      </c>
      <c r="H24" s="38">
        <v>803.96666666666647</v>
      </c>
      <c r="I24" s="38">
        <v>816.83333333333326</v>
      </c>
      <c r="J24" s="38">
        <v>826.81666666666649</v>
      </c>
      <c r="K24" s="31">
        <v>806.85</v>
      </c>
      <c r="L24" s="31">
        <v>784</v>
      </c>
      <c r="M24" s="31">
        <v>70.076480000000004</v>
      </c>
      <c r="N24" s="1"/>
      <c r="O24" s="1"/>
    </row>
    <row r="25" spans="1:15" ht="12.75" customHeight="1">
      <c r="A25" s="56">
        <v>16</v>
      </c>
      <c r="B25" s="58" t="s">
        <v>859</v>
      </c>
      <c r="C25" s="31">
        <v>277.14999999999998</v>
      </c>
      <c r="D25" s="38">
        <v>279.08333333333331</v>
      </c>
      <c r="E25" s="38">
        <v>274.16666666666663</v>
      </c>
      <c r="F25" s="38">
        <v>271.18333333333334</v>
      </c>
      <c r="G25" s="38">
        <v>266.26666666666665</v>
      </c>
      <c r="H25" s="38">
        <v>282.06666666666661</v>
      </c>
      <c r="I25" s="38">
        <v>286.98333333333323</v>
      </c>
      <c r="J25" s="38">
        <v>289.96666666666658</v>
      </c>
      <c r="K25" s="31">
        <v>284</v>
      </c>
      <c r="L25" s="31">
        <v>276.10000000000002</v>
      </c>
      <c r="M25" s="31">
        <v>74.332369999999997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811.95</v>
      </c>
      <c r="D26" s="38">
        <v>815.73333333333323</v>
      </c>
      <c r="E26" s="38">
        <v>806.21666666666647</v>
      </c>
      <c r="F26" s="38">
        <v>800.48333333333323</v>
      </c>
      <c r="G26" s="38">
        <v>790.96666666666647</v>
      </c>
      <c r="H26" s="38">
        <v>821.46666666666647</v>
      </c>
      <c r="I26" s="38">
        <v>830.98333333333312</v>
      </c>
      <c r="J26" s="38">
        <v>836.71666666666647</v>
      </c>
      <c r="K26" s="31">
        <v>825.25</v>
      </c>
      <c r="L26" s="31">
        <v>810</v>
      </c>
      <c r="M26" s="31">
        <v>69.119429999999994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4227.25</v>
      </c>
      <c r="D27" s="38">
        <v>4197.583333333333</v>
      </c>
      <c r="E27" s="38">
        <v>4160.2666666666664</v>
      </c>
      <c r="F27" s="38">
        <v>4093.2833333333338</v>
      </c>
      <c r="G27" s="38">
        <v>4055.9666666666672</v>
      </c>
      <c r="H27" s="38">
        <v>4264.5666666666657</v>
      </c>
      <c r="I27" s="38">
        <v>4301.8833333333332</v>
      </c>
      <c r="J27" s="38">
        <v>4368.866666666665</v>
      </c>
      <c r="K27" s="31">
        <v>4234.8999999999996</v>
      </c>
      <c r="L27" s="31">
        <v>4130.6000000000004</v>
      </c>
      <c r="M27" s="31">
        <v>3.3328500000000001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462.65</v>
      </c>
      <c r="D28" s="38">
        <v>463.3</v>
      </c>
      <c r="E28" s="38">
        <v>459.85</v>
      </c>
      <c r="F28" s="38">
        <v>457.05</v>
      </c>
      <c r="G28" s="38">
        <v>453.6</v>
      </c>
      <c r="H28" s="38">
        <v>466.1</v>
      </c>
      <c r="I28" s="38">
        <v>469.54999999999995</v>
      </c>
      <c r="J28" s="38">
        <v>472.35</v>
      </c>
      <c r="K28" s="31">
        <v>466.75</v>
      </c>
      <c r="L28" s="31">
        <v>460.5</v>
      </c>
      <c r="M28" s="31">
        <v>24.839189999999999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4981.3500000000004</v>
      </c>
      <c r="D29" s="38">
        <v>4988.45</v>
      </c>
      <c r="E29" s="38">
        <v>4950.8999999999996</v>
      </c>
      <c r="F29" s="38">
        <v>4920.45</v>
      </c>
      <c r="G29" s="38">
        <v>4882.8999999999996</v>
      </c>
      <c r="H29" s="38">
        <v>5018.8999999999996</v>
      </c>
      <c r="I29" s="38">
        <v>5056.4500000000007</v>
      </c>
      <c r="J29" s="38">
        <v>5086.8999999999996</v>
      </c>
      <c r="K29" s="31">
        <v>5026</v>
      </c>
      <c r="L29" s="31">
        <v>4958</v>
      </c>
      <c r="M29" s="31">
        <v>2.68668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438.55</v>
      </c>
      <c r="D30" s="38">
        <v>437.51666666666671</v>
      </c>
      <c r="E30" s="38">
        <v>435.18333333333339</v>
      </c>
      <c r="F30" s="38">
        <v>431.81666666666666</v>
      </c>
      <c r="G30" s="38">
        <v>429.48333333333335</v>
      </c>
      <c r="H30" s="38">
        <v>440.88333333333344</v>
      </c>
      <c r="I30" s="38">
        <v>443.21666666666681</v>
      </c>
      <c r="J30" s="38">
        <v>446.58333333333348</v>
      </c>
      <c r="K30" s="31">
        <v>439.85</v>
      </c>
      <c r="L30" s="31">
        <v>434.15</v>
      </c>
      <c r="M30" s="31">
        <v>5.8604500000000002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187.55</v>
      </c>
      <c r="D31" s="38">
        <v>186.05000000000004</v>
      </c>
      <c r="E31" s="38">
        <v>183.80000000000007</v>
      </c>
      <c r="F31" s="38">
        <v>180.05000000000004</v>
      </c>
      <c r="G31" s="38">
        <v>177.80000000000007</v>
      </c>
      <c r="H31" s="38">
        <v>189.80000000000007</v>
      </c>
      <c r="I31" s="38">
        <v>192.05</v>
      </c>
      <c r="J31" s="38">
        <v>195.80000000000007</v>
      </c>
      <c r="K31" s="31">
        <v>188.3</v>
      </c>
      <c r="L31" s="31">
        <v>182.3</v>
      </c>
      <c r="M31" s="31">
        <v>170.38237000000001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3331</v>
      </c>
      <c r="D32" s="38">
        <v>3330.3166666666671</v>
      </c>
      <c r="E32" s="38">
        <v>3303.6833333333343</v>
      </c>
      <c r="F32" s="38">
        <v>3276.3666666666672</v>
      </c>
      <c r="G32" s="38">
        <v>3249.7333333333345</v>
      </c>
      <c r="H32" s="38">
        <v>3357.6333333333341</v>
      </c>
      <c r="I32" s="38">
        <v>3384.2666666666664</v>
      </c>
      <c r="J32" s="38">
        <v>3411.5833333333339</v>
      </c>
      <c r="K32" s="31">
        <v>3356.95</v>
      </c>
      <c r="L32" s="31">
        <v>3303</v>
      </c>
      <c r="M32" s="31">
        <v>6.43222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1977.3</v>
      </c>
      <c r="D33" s="38">
        <v>1977.5333333333335</v>
      </c>
      <c r="E33" s="38">
        <v>1955.166666666667</v>
      </c>
      <c r="F33" s="38">
        <v>1933.0333333333335</v>
      </c>
      <c r="G33" s="38">
        <v>1910.666666666667</v>
      </c>
      <c r="H33" s="38">
        <v>1999.666666666667</v>
      </c>
      <c r="I33" s="38">
        <v>2022.0333333333333</v>
      </c>
      <c r="J33" s="38">
        <v>2044.166666666667</v>
      </c>
      <c r="K33" s="31">
        <v>1999.9</v>
      </c>
      <c r="L33" s="31">
        <v>1955.4</v>
      </c>
      <c r="M33" s="31">
        <v>6.2662000000000004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646.85</v>
      </c>
      <c r="D34" s="38">
        <v>649.51666666666677</v>
      </c>
      <c r="E34" s="38">
        <v>641.18333333333351</v>
      </c>
      <c r="F34" s="38">
        <v>635.51666666666677</v>
      </c>
      <c r="G34" s="38">
        <v>627.18333333333351</v>
      </c>
      <c r="H34" s="38">
        <v>655.18333333333351</v>
      </c>
      <c r="I34" s="38">
        <v>663.51666666666677</v>
      </c>
      <c r="J34" s="38">
        <v>669.18333333333351</v>
      </c>
      <c r="K34" s="31">
        <v>657.85</v>
      </c>
      <c r="L34" s="31">
        <v>643.85</v>
      </c>
      <c r="M34" s="31">
        <v>4.7129799999999999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717.4</v>
      </c>
      <c r="D35" s="38">
        <v>719.81666666666661</v>
      </c>
      <c r="E35" s="38">
        <v>709.68333333333317</v>
      </c>
      <c r="F35" s="38">
        <v>701.96666666666658</v>
      </c>
      <c r="G35" s="38">
        <v>691.83333333333314</v>
      </c>
      <c r="H35" s="38">
        <v>727.53333333333319</v>
      </c>
      <c r="I35" s="38">
        <v>737.66666666666663</v>
      </c>
      <c r="J35" s="38">
        <v>745.38333333333321</v>
      </c>
      <c r="K35" s="31">
        <v>729.95</v>
      </c>
      <c r="L35" s="31">
        <v>712.1</v>
      </c>
      <c r="M35" s="31">
        <v>17.730080000000001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879.25</v>
      </c>
      <c r="D36" s="38">
        <v>876.41666666666663</v>
      </c>
      <c r="E36" s="38">
        <v>867.83333333333326</v>
      </c>
      <c r="F36" s="38">
        <v>856.41666666666663</v>
      </c>
      <c r="G36" s="38">
        <v>847.83333333333326</v>
      </c>
      <c r="H36" s="38">
        <v>887.83333333333326</v>
      </c>
      <c r="I36" s="38">
        <v>896.41666666666652</v>
      </c>
      <c r="J36" s="38">
        <v>907.83333333333326</v>
      </c>
      <c r="K36" s="31">
        <v>885</v>
      </c>
      <c r="L36" s="31">
        <v>865</v>
      </c>
      <c r="M36" s="31">
        <v>31.198989999999998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378.15</v>
      </c>
      <c r="D37" s="38">
        <v>379.40000000000003</v>
      </c>
      <c r="E37" s="38">
        <v>374.00000000000006</v>
      </c>
      <c r="F37" s="38">
        <v>369.85</v>
      </c>
      <c r="G37" s="38">
        <v>364.45000000000005</v>
      </c>
      <c r="H37" s="38">
        <v>383.55000000000007</v>
      </c>
      <c r="I37" s="38">
        <v>388.95000000000005</v>
      </c>
      <c r="J37" s="38">
        <v>393.10000000000008</v>
      </c>
      <c r="K37" s="31">
        <v>384.8</v>
      </c>
      <c r="L37" s="31">
        <v>375.25</v>
      </c>
      <c r="M37" s="31">
        <v>55.3506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950</v>
      </c>
      <c r="D38" s="38">
        <v>949.19999999999993</v>
      </c>
      <c r="E38" s="38">
        <v>945.09999999999991</v>
      </c>
      <c r="F38" s="38">
        <v>940.19999999999993</v>
      </c>
      <c r="G38" s="38">
        <v>936.09999999999991</v>
      </c>
      <c r="H38" s="38">
        <v>954.09999999999991</v>
      </c>
      <c r="I38" s="38">
        <v>958.2</v>
      </c>
      <c r="J38" s="38">
        <v>963.09999999999991</v>
      </c>
      <c r="K38" s="31">
        <v>953.3</v>
      </c>
      <c r="L38" s="31">
        <v>944.3</v>
      </c>
      <c r="M38" s="31">
        <v>77.01831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4666.55</v>
      </c>
      <c r="D39" s="38">
        <v>4657.4833333333336</v>
      </c>
      <c r="E39" s="38">
        <v>4625.166666666667</v>
      </c>
      <c r="F39" s="38">
        <v>4583.7833333333338</v>
      </c>
      <c r="G39" s="38">
        <v>4551.4666666666672</v>
      </c>
      <c r="H39" s="38">
        <v>4698.8666666666668</v>
      </c>
      <c r="I39" s="38">
        <v>4731.1833333333325</v>
      </c>
      <c r="J39" s="38">
        <v>4772.5666666666666</v>
      </c>
      <c r="K39" s="31">
        <v>4689.8</v>
      </c>
      <c r="L39" s="31">
        <v>4616.1000000000004</v>
      </c>
      <c r="M39" s="31">
        <v>2.8203399999999998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1516.6</v>
      </c>
      <c r="D40" s="38">
        <v>1517.1166666666668</v>
      </c>
      <c r="E40" s="38">
        <v>1504.4833333333336</v>
      </c>
      <c r="F40" s="38">
        <v>1492.3666666666668</v>
      </c>
      <c r="G40" s="38">
        <v>1479.7333333333336</v>
      </c>
      <c r="H40" s="38">
        <v>1529.2333333333336</v>
      </c>
      <c r="I40" s="38">
        <v>1541.8666666666668</v>
      </c>
      <c r="J40" s="38">
        <v>1553.9833333333336</v>
      </c>
      <c r="K40" s="31">
        <v>1529.75</v>
      </c>
      <c r="L40" s="31">
        <v>1505</v>
      </c>
      <c r="M40" s="31">
        <v>10.65831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7453.2</v>
      </c>
      <c r="D41" s="38">
        <v>7468.3166666666666</v>
      </c>
      <c r="E41" s="38">
        <v>7386.6333333333332</v>
      </c>
      <c r="F41" s="38">
        <v>7320.0666666666666</v>
      </c>
      <c r="G41" s="38">
        <v>7238.3833333333332</v>
      </c>
      <c r="H41" s="38">
        <v>7534.8833333333332</v>
      </c>
      <c r="I41" s="38">
        <v>7616.5666666666657</v>
      </c>
      <c r="J41" s="38">
        <v>7683.1333333333332</v>
      </c>
      <c r="K41" s="31">
        <v>7550</v>
      </c>
      <c r="L41" s="31">
        <v>7401.75</v>
      </c>
      <c r="M41" s="31">
        <v>0.31574999999999998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7125.35</v>
      </c>
      <c r="D42" s="38">
        <v>7143.1166666666659</v>
      </c>
      <c r="E42" s="38">
        <v>7072.2333333333318</v>
      </c>
      <c r="F42" s="38">
        <v>7019.1166666666659</v>
      </c>
      <c r="G42" s="38">
        <v>6948.2333333333318</v>
      </c>
      <c r="H42" s="38">
        <v>7196.2333333333318</v>
      </c>
      <c r="I42" s="38">
        <v>7267.116666666665</v>
      </c>
      <c r="J42" s="38">
        <v>7320.2333333333318</v>
      </c>
      <c r="K42" s="31">
        <v>7214</v>
      </c>
      <c r="L42" s="31">
        <v>7090</v>
      </c>
      <c r="M42" s="31">
        <v>5.1157199999999996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2355</v>
      </c>
      <c r="D43" s="38">
        <v>2353.3333333333335</v>
      </c>
      <c r="E43" s="38">
        <v>2321.666666666667</v>
      </c>
      <c r="F43" s="38">
        <v>2288.3333333333335</v>
      </c>
      <c r="G43" s="38">
        <v>2256.666666666667</v>
      </c>
      <c r="H43" s="38">
        <v>2386.666666666667</v>
      </c>
      <c r="I43" s="38">
        <v>2418.3333333333339</v>
      </c>
      <c r="J43" s="38">
        <v>2451.666666666667</v>
      </c>
      <c r="K43" s="31">
        <v>2385</v>
      </c>
      <c r="L43" s="31">
        <v>2320</v>
      </c>
      <c r="M43" s="31">
        <v>3.0659000000000001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232.3</v>
      </c>
      <c r="D44" s="38">
        <v>232.25</v>
      </c>
      <c r="E44" s="38">
        <v>230.15</v>
      </c>
      <c r="F44" s="38">
        <v>228</v>
      </c>
      <c r="G44" s="38">
        <v>225.9</v>
      </c>
      <c r="H44" s="38">
        <v>234.4</v>
      </c>
      <c r="I44" s="38">
        <v>236.50000000000003</v>
      </c>
      <c r="J44" s="38">
        <v>238.65</v>
      </c>
      <c r="K44" s="31">
        <v>234.35</v>
      </c>
      <c r="L44" s="31">
        <v>230.1</v>
      </c>
      <c r="M44" s="31">
        <v>86.15043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194.05</v>
      </c>
      <c r="D45" s="38">
        <v>193.98333333333335</v>
      </c>
      <c r="E45" s="38">
        <v>192.41666666666669</v>
      </c>
      <c r="F45" s="38">
        <v>190.78333333333333</v>
      </c>
      <c r="G45" s="38">
        <v>189.21666666666667</v>
      </c>
      <c r="H45" s="38">
        <v>195.6166666666667</v>
      </c>
      <c r="I45" s="38">
        <v>197.18333333333337</v>
      </c>
      <c r="J45" s="38">
        <v>198.81666666666672</v>
      </c>
      <c r="K45" s="31">
        <v>195.55</v>
      </c>
      <c r="L45" s="31">
        <v>192.35</v>
      </c>
      <c r="M45" s="31">
        <v>182.58446000000001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87.75</v>
      </c>
      <c r="D46" s="38">
        <v>87</v>
      </c>
      <c r="E46" s="38">
        <v>86.05</v>
      </c>
      <c r="F46" s="38">
        <v>84.35</v>
      </c>
      <c r="G46" s="38">
        <v>83.399999999999991</v>
      </c>
      <c r="H46" s="38">
        <v>88.7</v>
      </c>
      <c r="I46" s="38">
        <v>89.649999999999991</v>
      </c>
      <c r="J46" s="38">
        <v>91.350000000000009</v>
      </c>
      <c r="K46" s="31">
        <v>87.95</v>
      </c>
      <c r="L46" s="31">
        <v>85.3</v>
      </c>
      <c r="M46" s="31">
        <v>140.66381000000001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1700.3</v>
      </c>
      <c r="D47" s="38">
        <v>1720.8166666666666</v>
      </c>
      <c r="E47" s="38">
        <v>1675.4833333333331</v>
      </c>
      <c r="F47" s="38">
        <v>1650.6666666666665</v>
      </c>
      <c r="G47" s="38">
        <v>1605.333333333333</v>
      </c>
      <c r="H47" s="38">
        <v>1745.6333333333332</v>
      </c>
      <c r="I47" s="38">
        <v>1790.9666666666667</v>
      </c>
      <c r="J47" s="38">
        <v>1815.7833333333333</v>
      </c>
      <c r="K47" s="31">
        <v>1766.15</v>
      </c>
      <c r="L47" s="31">
        <v>1696</v>
      </c>
      <c r="M47" s="31">
        <v>3.94387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131.69999999999999</v>
      </c>
      <c r="D48" s="38">
        <v>131.03333333333333</v>
      </c>
      <c r="E48" s="38">
        <v>129.66666666666666</v>
      </c>
      <c r="F48" s="38">
        <v>127.63333333333333</v>
      </c>
      <c r="G48" s="38">
        <v>126.26666666666665</v>
      </c>
      <c r="H48" s="38">
        <v>133.06666666666666</v>
      </c>
      <c r="I48" s="38">
        <v>134.43333333333334</v>
      </c>
      <c r="J48" s="38">
        <v>136.46666666666667</v>
      </c>
      <c r="K48" s="31">
        <v>132.4</v>
      </c>
      <c r="L48" s="31">
        <v>129</v>
      </c>
      <c r="M48" s="31">
        <v>131.11006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698.6</v>
      </c>
      <c r="D49" s="38">
        <v>702.2166666666667</v>
      </c>
      <c r="E49" s="38">
        <v>683.13333333333344</v>
      </c>
      <c r="F49" s="38">
        <v>667.66666666666674</v>
      </c>
      <c r="G49" s="38">
        <v>648.58333333333348</v>
      </c>
      <c r="H49" s="38">
        <v>717.68333333333339</v>
      </c>
      <c r="I49" s="38">
        <v>736.76666666666665</v>
      </c>
      <c r="J49" s="38">
        <v>752.23333333333335</v>
      </c>
      <c r="K49" s="31">
        <v>721.3</v>
      </c>
      <c r="L49" s="31">
        <v>686.75</v>
      </c>
      <c r="M49" s="31">
        <v>26.623989999999999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963.1</v>
      </c>
      <c r="D50" s="38">
        <v>941.76666666666677</v>
      </c>
      <c r="E50" s="38">
        <v>908.53333333333353</v>
      </c>
      <c r="F50" s="38">
        <v>853.96666666666681</v>
      </c>
      <c r="G50" s="38">
        <v>820.73333333333358</v>
      </c>
      <c r="H50" s="38">
        <v>996.33333333333348</v>
      </c>
      <c r="I50" s="38">
        <v>1029.5666666666668</v>
      </c>
      <c r="J50" s="38">
        <v>1084.1333333333334</v>
      </c>
      <c r="K50" s="31">
        <v>975</v>
      </c>
      <c r="L50" s="31">
        <v>887.2</v>
      </c>
      <c r="M50" s="31">
        <v>62.708730000000003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883.7</v>
      </c>
      <c r="D51" s="38">
        <v>886.65</v>
      </c>
      <c r="E51" s="38">
        <v>875.84999999999991</v>
      </c>
      <c r="F51" s="38">
        <v>867.99999999999989</v>
      </c>
      <c r="G51" s="38">
        <v>857.19999999999982</v>
      </c>
      <c r="H51" s="38">
        <v>894.5</v>
      </c>
      <c r="I51" s="38">
        <v>905.3</v>
      </c>
      <c r="J51" s="38">
        <v>913.15000000000009</v>
      </c>
      <c r="K51" s="31">
        <v>897.45</v>
      </c>
      <c r="L51" s="31">
        <v>878.8</v>
      </c>
      <c r="M51" s="31">
        <v>31.851590000000002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101.25</v>
      </c>
      <c r="D52" s="38">
        <v>100.59999999999998</v>
      </c>
      <c r="E52" s="38">
        <v>99.249999999999957</v>
      </c>
      <c r="F52" s="38">
        <v>97.249999999999972</v>
      </c>
      <c r="G52" s="38">
        <v>95.899999999999949</v>
      </c>
      <c r="H52" s="38">
        <v>102.59999999999997</v>
      </c>
      <c r="I52" s="38">
        <v>103.94999999999999</v>
      </c>
      <c r="J52" s="38">
        <v>105.94999999999997</v>
      </c>
      <c r="K52" s="31">
        <v>101.95</v>
      </c>
      <c r="L52" s="31">
        <v>98.6</v>
      </c>
      <c r="M52" s="31">
        <v>204.54065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270.05</v>
      </c>
      <c r="D53" s="38">
        <v>270.43333333333334</v>
      </c>
      <c r="E53" s="38">
        <v>264.36666666666667</v>
      </c>
      <c r="F53" s="38">
        <v>258.68333333333334</v>
      </c>
      <c r="G53" s="38">
        <v>252.61666666666667</v>
      </c>
      <c r="H53" s="38">
        <v>276.11666666666667</v>
      </c>
      <c r="I53" s="38">
        <v>282.18333333333339</v>
      </c>
      <c r="J53" s="38">
        <v>287.86666666666667</v>
      </c>
      <c r="K53" s="31">
        <v>276.5</v>
      </c>
      <c r="L53" s="31">
        <v>264.75</v>
      </c>
      <c r="M53" s="31">
        <v>100.18397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18310.3</v>
      </c>
      <c r="D54" s="38">
        <v>18263.066666666666</v>
      </c>
      <c r="E54" s="38">
        <v>18137.23333333333</v>
      </c>
      <c r="F54" s="38">
        <v>17964.166666666664</v>
      </c>
      <c r="G54" s="38">
        <v>17838.333333333328</v>
      </c>
      <c r="H54" s="38">
        <v>18436.133333333331</v>
      </c>
      <c r="I54" s="38">
        <v>18561.966666666667</v>
      </c>
      <c r="J54" s="38">
        <v>18735.033333333333</v>
      </c>
      <c r="K54" s="31">
        <v>18388.900000000001</v>
      </c>
      <c r="L54" s="31">
        <v>18090</v>
      </c>
      <c r="M54" s="31">
        <v>0.23710000000000001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360.35</v>
      </c>
      <c r="D55" s="38">
        <v>360.0333333333333</v>
      </c>
      <c r="E55" s="38">
        <v>358.36666666666662</v>
      </c>
      <c r="F55" s="38">
        <v>356.38333333333333</v>
      </c>
      <c r="G55" s="38">
        <v>354.71666666666664</v>
      </c>
      <c r="H55" s="38">
        <v>362.01666666666659</v>
      </c>
      <c r="I55" s="38">
        <v>363.68333333333334</v>
      </c>
      <c r="J55" s="38">
        <v>365.66666666666657</v>
      </c>
      <c r="K55" s="31">
        <v>361.7</v>
      </c>
      <c r="L55" s="31">
        <v>358.05</v>
      </c>
      <c r="M55" s="31">
        <v>32.218580000000003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4600.8999999999996</v>
      </c>
      <c r="D56" s="38">
        <v>4603.083333333333</v>
      </c>
      <c r="E56" s="38">
        <v>4572.8166666666657</v>
      </c>
      <c r="F56" s="38">
        <v>4544.7333333333327</v>
      </c>
      <c r="G56" s="38">
        <v>4514.4666666666653</v>
      </c>
      <c r="H56" s="38">
        <v>4631.1666666666661</v>
      </c>
      <c r="I56" s="38">
        <v>4661.4333333333343</v>
      </c>
      <c r="J56" s="38">
        <v>4689.5166666666664</v>
      </c>
      <c r="K56" s="31">
        <v>4633.3500000000004</v>
      </c>
      <c r="L56" s="31">
        <v>4575</v>
      </c>
      <c r="M56" s="31">
        <v>9.1265800000000006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336.1</v>
      </c>
      <c r="D57" s="38">
        <v>335.81666666666666</v>
      </c>
      <c r="E57" s="38">
        <v>332.2833333333333</v>
      </c>
      <c r="F57" s="38">
        <v>328.46666666666664</v>
      </c>
      <c r="G57" s="38">
        <v>324.93333333333328</v>
      </c>
      <c r="H57" s="38">
        <v>339.63333333333333</v>
      </c>
      <c r="I57" s="38">
        <v>343.16666666666674</v>
      </c>
      <c r="J57" s="38">
        <v>346.98333333333335</v>
      </c>
      <c r="K57" s="31">
        <v>339.35</v>
      </c>
      <c r="L57" s="31">
        <v>332</v>
      </c>
      <c r="M57" s="31">
        <v>72.947680000000005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403.85</v>
      </c>
      <c r="D58" s="38">
        <v>405.25</v>
      </c>
      <c r="E58" s="38">
        <v>400.8</v>
      </c>
      <c r="F58" s="38">
        <v>397.75</v>
      </c>
      <c r="G58" s="38">
        <v>393.3</v>
      </c>
      <c r="H58" s="38">
        <v>408.3</v>
      </c>
      <c r="I58" s="38">
        <v>412.75000000000006</v>
      </c>
      <c r="J58" s="38">
        <v>415.8</v>
      </c>
      <c r="K58" s="31">
        <v>409.7</v>
      </c>
      <c r="L58" s="31">
        <v>402.2</v>
      </c>
      <c r="M58" s="31">
        <v>7.25021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1055.6500000000001</v>
      </c>
      <c r="D59" s="38">
        <v>1057.1333333333334</v>
      </c>
      <c r="E59" s="38">
        <v>1048.3666666666668</v>
      </c>
      <c r="F59" s="38">
        <v>1041.0833333333333</v>
      </c>
      <c r="G59" s="38">
        <v>1032.3166666666666</v>
      </c>
      <c r="H59" s="38">
        <v>1064.416666666667</v>
      </c>
      <c r="I59" s="38">
        <v>1073.1833333333338</v>
      </c>
      <c r="J59" s="38">
        <v>1080.4666666666672</v>
      </c>
      <c r="K59" s="31">
        <v>1065.9000000000001</v>
      </c>
      <c r="L59" s="31">
        <v>1049.8499999999999</v>
      </c>
      <c r="M59" s="31">
        <v>8.4725400000000004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1266.05</v>
      </c>
      <c r="D60" s="38">
        <v>1263.3166666666666</v>
      </c>
      <c r="E60" s="38">
        <v>1254.9833333333331</v>
      </c>
      <c r="F60" s="38">
        <v>1243.9166666666665</v>
      </c>
      <c r="G60" s="38">
        <v>1235.583333333333</v>
      </c>
      <c r="H60" s="38">
        <v>1274.3833333333332</v>
      </c>
      <c r="I60" s="38">
        <v>1282.7166666666667</v>
      </c>
      <c r="J60" s="38">
        <v>1293.7833333333333</v>
      </c>
      <c r="K60" s="31">
        <v>1271.6500000000001</v>
      </c>
      <c r="L60" s="31">
        <v>1252.25</v>
      </c>
      <c r="M60" s="31">
        <v>21.051780000000001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234.75</v>
      </c>
      <c r="D61" s="38">
        <v>233.68333333333331</v>
      </c>
      <c r="E61" s="38">
        <v>231.66666666666663</v>
      </c>
      <c r="F61" s="38">
        <v>228.58333333333331</v>
      </c>
      <c r="G61" s="38">
        <v>226.56666666666663</v>
      </c>
      <c r="H61" s="38">
        <v>236.76666666666662</v>
      </c>
      <c r="I61" s="38">
        <v>238.78333333333333</v>
      </c>
      <c r="J61" s="38">
        <v>241.86666666666662</v>
      </c>
      <c r="K61" s="31">
        <v>235.7</v>
      </c>
      <c r="L61" s="31">
        <v>230.6</v>
      </c>
      <c r="M61" s="31">
        <v>352.71301999999997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5067.95</v>
      </c>
      <c r="D62" s="38">
        <v>5038.95</v>
      </c>
      <c r="E62" s="38">
        <v>4987.8999999999996</v>
      </c>
      <c r="F62" s="38">
        <v>4907.8499999999995</v>
      </c>
      <c r="G62" s="38">
        <v>4856.7999999999993</v>
      </c>
      <c r="H62" s="38">
        <v>5119</v>
      </c>
      <c r="I62" s="38">
        <v>5170.0500000000011</v>
      </c>
      <c r="J62" s="38">
        <v>5250.1</v>
      </c>
      <c r="K62" s="31">
        <v>5090</v>
      </c>
      <c r="L62" s="31">
        <v>4958.8999999999996</v>
      </c>
      <c r="M62" s="31">
        <v>3.4386399999999999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1968.6</v>
      </c>
      <c r="D63" s="38">
        <v>1975</v>
      </c>
      <c r="E63" s="38">
        <v>1955.65</v>
      </c>
      <c r="F63" s="38">
        <v>1942.7</v>
      </c>
      <c r="G63" s="38">
        <v>1923.3500000000001</v>
      </c>
      <c r="H63" s="38">
        <v>1987.95</v>
      </c>
      <c r="I63" s="38">
        <v>2007.3</v>
      </c>
      <c r="J63" s="38">
        <v>2020.25</v>
      </c>
      <c r="K63" s="31">
        <v>1994.35</v>
      </c>
      <c r="L63" s="31">
        <v>1962.05</v>
      </c>
      <c r="M63" s="31">
        <v>2.5710999999999999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709.35</v>
      </c>
      <c r="D64" s="38">
        <v>707.18333333333339</v>
      </c>
      <c r="E64" s="38">
        <v>699.91666666666674</v>
      </c>
      <c r="F64" s="38">
        <v>690.48333333333335</v>
      </c>
      <c r="G64" s="38">
        <v>683.2166666666667</v>
      </c>
      <c r="H64" s="38">
        <v>716.61666666666679</v>
      </c>
      <c r="I64" s="38">
        <v>723.88333333333344</v>
      </c>
      <c r="J64" s="38">
        <v>733.31666666666683</v>
      </c>
      <c r="K64" s="31">
        <v>714.45</v>
      </c>
      <c r="L64" s="31">
        <v>697.75</v>
      </c>
      <c r="M64" s="31">
        <v>12.005789999999999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1062.8</v>
      </c>
      <c r="D65" s="38">
        <v>1063.7833333333335</v>
      </c>
      <c r="E65" s="38">
        <v>1057.5666666666671</v>
      </c>
      <c r="F65" s="38">
        <v>1052.3333333333335</v>
      </c>
      <c r="G65" s="38">
        <v>1046.116666666667</v>
      </c>
      <c r="H65" s="38">
        <v>1069.0166666666671</v>
      </c>
      <c r="I65" s="38">
        <v>1075.2333333333338</v>
      </c>
      <c r="J65" s="38">
        <v>1080.4666666666672</v>
      </c>
      <c r="K65" s="31">
        <v>1070</v>
      </c>
      <c r="L65" s="31">
        <v>1058.55</v>
      </c>
      <c r="M65" s="31">
        <v>2.9351799999999999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305.75</v>
      </c>
      <c r="D66" s="38">
        <v>305.21666666666664</v>
      </c>
      <c r="E66" s="38">
        <v>302.5333333333333</v>
      </c>
      <c r="F66" s="38">
        <v>299.31666666666666</v>
      </c>
      <c r="G66" s="38">
        <v>296.63333333333333</v>
      </c>
      <c r="H66" s="38">
        <v>308.43333333333328</v>
      </c>
      <c r="I66" s="38">
        <v>311.11666666666656</v>
      </c>
      <c r="J66" s="38">
        <v>314.33333333333326</v>
      </c>
      <c r="K66" s="31">
        <v>307.89999999999998</v>
      </c>
      <c r="L66" s="31">
        <v>302</v>
      </c>
      <c r="M66" s="31">
        <v>50.411490000000001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1748.6</v>
      </c>
      <c r="D67" s="38">
        <v>1742.8500000000001</v>
      </c>
      <c r="E67" s="38">
        <v>1730.7500000000002</v>
      </c>
      <c r="F67" s="38">
        <v>1712.9</v>
      </c>
      <c r="G67" s="38">
        <v>1700.8000000000002</v>
      </c>
      <c r="H67" s="38">
        <v>1760.7000000000003</v>
      </c>
      <c r="I67" s="38">
        <v>1772.8000000000002</v>
      </c>
      <c r="J67" s="38">
        <v>1790.6500000000003</v>
      </c>
      <c r="K67" s="31">
        <v>1754.95</v>
      </c>
      <c r="L67" s="31">
        <v>1725</v>
      </c>
      <c r="M67" s="31">
        <v>6.4590399999999999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572.15</v>
      </c>
      <c r="D68" s="38">
        <v>568.69999999999993</v>
      </c>
      <c r="E68" s="38">
        <v>564.44999999999982</v>
      </c>
      <c r="F68" s="38">
        <v>556.74999999999989</v>
      </c>
      <c r="G68" s="38">
        <v>552.49999999999977</v>
      </c>
      <c r="H68" s="38">
        <v>576.39999999999986</v>
      </c>
      <c r="I68" s="38">
        <v>580.65000000000009</v>
      </c>
      <c r="J68" s="38">
        <v>588.34999999999991</v>
      </c>
      <c r="K68" s="31">
        <v>572.95000000000005</v>
      </c>
      <c r="L68" s="31">
        <v>561</v>
      </c>
      <c r="M68" s="31">
        <v>11.30663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2012.85</v>
      </c>
      <c r="D69" s="38">
        <v>2008.1833333333334</v>
      </c>
      <c r="E69" s="38">
        <v>1997.4166666666667</v>
      </c>
      <c r="F69" s="38">
        <v>1981.9833333333333</v>
      </c>
      <c r="G69" s="38">
        <v>1971.2166666666667</v>
      </c>
      <c r="H69" s="38">
        <v>2023.6166666666668</v>
      </c>
      <c r="I69" s="38">
        <v>2034.3833333333332</v>
      </c>
      <c r="J69" s="38">
        <v>2049.8166666666666</v>
      </c>
      <c r="K69" s="31">
        <v>2018.95</v>
      </c>
      <c r="L69" s="31">
        <v>1992.75</v>
      </c>
      <c r="M69" s="31">
        <v>0.93150999999999995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2065.4499999999998</v>
      </c>
      <c r="D70" s="38">
        <v>2081.1833333333329</v>
      </c>
      <c r="E70" s="38">
        <v>2038.3666666666659</v>
      </c>
      <c r="F70" s="38">
        <v>2011.2833333333328</v>
      </c>
      <c r="G70" s="38">
        <v>1968.4666666666658</v>
      </c>
      <c r="H70" s="38">
        <v>2108.266666666666</v>
      </c>
      <c r="I70" s="38">
        <v>2151.0833333333326</v>
      </c>
      <c r="J70" s="38">
        <v>2178.1666666666661</v>
      </c>
      <c r="K70" s="31">
        <v>2124</v>
      </c>
      <c r="L70" s="31">
        <v>2054.1</v>
      </c>
      <c r="M70" s="31">
        <v>5.2972099999999998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422.5</v>
      </c>
      <c r="D71" s="38">
        <v>419.55</v>
      </c>
      <c r="E71" s="38">
        <v>414.70000000000005</v>
      </c>
      <c r="F71" s="38">
        <v>406.90000000000003</v>
      </c>
      <c r="G71" s="38">
        <v>402.05000000000007</v>
      </c>
      <c r="H71" s="38">
        <v>427.35</v>
      </c>
      <c r="I71" s="38">
        <v>432.20000000000005</v>
      </c>
      <c r="J71" s="38">
        <v>440</v>
      </c>
      <c r="K71" s="31">
        <v>424.4</v>
      </c>
      <c r="L71" s="31">
        <v>411.75</v>
      </c>
      <c r="M71" s="31">
        <v>18.364840000000001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193.6</v>
      </c>
      <c r="D72" s="38">
        <v>193.0333333333333</v>
      </c>
      <c r="E72" s="38">
        <v>191.11666666666662</v>
      </c>
      <c r="F72" s="38">
        <v>188.63333333333333</v>
      </c>
      <c r="G72" s="38">
        <v>186.71666666666664</v>
      </c>
      <c r="H72" s="38">
        <v>195.51666666666659</v>
      </c>
      <c r="I72" s="38">
        <v>197.43333333333328</v>
      </c>
      <c r="J72" s="38">
        <v>199.91666666666657</v>
      </c>
      <c r="K72" s="31">
        <v>194.95</v>
      </c>
      <c r="L72" s="31">
        <v>190.55</v>
      </c>
      <c r="M72" s="31">
        <v>9.6461500000000004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3737.7</v>
      </c>
      <c r="D73" s="38">
        <v>3770.9</v>
      </c>
      <c r="E73" s="38">
        <v>3681.8</v>
      </c>
      <c r="F73" s="38">
        <v>3625.9</v>
      </c>
      <c r="G73" s="38">
        <v>3536.8</v>
      </c>
      <c r="H73" s="38">
        <v>3826.8</v>
      </c>
      <c r="I73" s="38">
        <v>3915.8999999999996</v>
      </c>
      <c r="J73" s="38">
        <v>3971.8</v>
      </c>
      <c r="K73" s="31">
        <v>3860</v>
      </c>
      <c r="L73" s="31">
        <v>3715</v>
      </c>
      <c r="M73" s="31">
        <v>7.4956100000000001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4901.3500000000004</v>
      </c>
      <c r="D74" s="38">
        <v>4895.0999999999995</v>
      </c>
      <c r="E74" s="38">
        <v>4822.4499999999989</v>
      </c>
      <c r="F74" s="38">
        <v>4743.5499999999993</v>
      </c>
      <c r="G74" s="38">
        <v>4670.8999999999987</v>
      </c>
      <c r="H74" s="38">
        <v>4973.9999999999991</v>
      </c>
      <c r="I74" s="38">
        <v>5046.6499999999987</v>
      </c>
      <c r="J74" s="38">
        <v>5125.5499999999993</v>
      </c>
      <c r="K74" s="31">
        <v>4967.75</v>
      </c>
      <c r="L74" s="31">
        <v>4816.2</v>
      </c>
      <c r="M74" s="31">
        <v>13.94021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485.7</v>
      </c>
      <c r="D75" s="38">
        <v>486.16666666666669</v>
      </c>
      <c r="E75" s="38">
        <v>482.63333333333338</v>
      </c>
      <c r="F75" s="38">
        <v>479.56666666666672</v>
      </c>
      <c r="G75" s="38">
        <v>476.03333333333342</v>
      </c>
      <c r="H75" s="38">
        <v>489.23333333333335</v>
      </c>
      <c r="I75" s="38">
        <v>492.76666666666665</v>
      </c>
      <c r="J75" s="38">
        <v>495.83333333333331</v>
      </c>
      <c r="K75" s="31">
        <v>489.7</v>
      </c>
      <c r="L75" s="31">
        <v>483.1</v>
      </c>
      <c r="M75" s="31">
        <v>29.449210000000001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3628.75</v>
      </c>
      <c r="D76" s="38">
        <v>3634.6833333333329</v>
      </c>
      <c r="E76" s="38">
        <v>3609.4166666666661</v>
      </c>
      <c r="F76" s="38">
        <v>3590.083333333333</v>
      </c>
      <c r="G76" s="38">
        <v>3564.8166666666662</v>
      </c>
      <c r="H76" s="38">
        <v>3654.016666666666</v>
      </c>
      <c r="I76" s="38">
        <v>3679.2833333333333</v>
      </c>
      <c r="J76" s="38">
        <v>3698.6166666666659</v>
      </c>
      <c r="K76" s="31">
        <v>3659.95</v>
      </c>
      <c r="L76" s="31">
        <v>3615.35</v>
      </c>
      <c r="M76" s="31">
        <v>2.5737800000000002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5871</v>
      </c>
      <c r="D77" s="38">
        <v>5808.6166666666659</v>
      </c>
      <c r="E77" s="38">
        <v>5733.4833333333318</v>
      </c>
      <c r="F77" s="38">
        <v>5595.9666666666662</v>
      </c>
      <c r="G77" s="38">
        <v>5520.8333333333321</v>
      </c>
      <c r="H77" s="38">
        <v>5946.1333333333314</v>
      </c>
      <c r="I77" s="38">
        <v>6021.2666666666646</v>
      </c>
      <c r="J77" s="38">
        <v>6158.783333333331</v>
      </c>
      <c r="K77" s="31">
        <v>5883.75</v>
      </c>
      <c r="L77" s="31">
        <v>5671.1</v>
      </c>
      <c r="M77" s="31">
        <v>20.134029999999999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3412.6</v>
      </c>
      <c r="D78" s="38">
        <v>3386.5333333333333</v>
      </c>
      <c r="E78" s="38">
        <v>3358.0666666666666</v>
      </c>
      <c r="F78" s="38">
        <v>3303.5333333333333</v>
      </c>
      <c r="G78" s="38">
        <v>3275.0666666666666</v>
      </c>
      <c r="H78" s="38">
        <v>3441.0666666666666</v>
      </c>
      <c r="I78" s="38">
        <v>3469.5333333333328</v>
      </c>
      <c r="J78" s="38">
        <v>3524.0666666666666</v>
      </c>
      <c r="K78" s="31">
        <v>3415</v>
      </c>
      <c r="L78" s="31">
        <v>3332</v>
      </c>
      <c r="M78" s="31">
        <v>10.96303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2588.5500000000002</v>
      </c>
      <c r="D79" s="38">
        <v>2586.6833333333334</v>
      </c>
      <c r="E79" s="38">
        <v>2562.3666666666668</v>
      </c>
      <c r="F79" s="38">
        <v>2536.1833333333334</v>
      </c>
      <c r="G79" s="38">
        <v>2511.8666666666668</v>
      </c>
      <c r="H79" s="38">
        <v>2612.8666666666668</v>
      </c>
      <c r="I79" s="38">
        <v>2637.1833333333334</v>
      </c>
      <c r="J79" s="38">
        <v>2663.3666666666668</v>
      </c>
      <c r="K79" s="31">
        <v>2611</v>
      </c>
      <c r="L79" s="31">
        <v>2560.5</v>
      </c>
      <c r="M79" s="31">
        <v>0.95864000000000005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134.6</v>
      </c>
      <c r="D80" s="38">
        <v>134.51666666666668</v>
      </c>
      <c r="E80" s="38">
        <v>133.28333333333336</v>
      </c>
      <c r="F80" s="38">
        <v>131.96666666666667</v>
      </c>
      <c r="G80" s="38">
        <v>130.73333333333335</v>
      </c>
      <c r="H80" s="38">
        <v>135.83333333333337</v>
      </c>
      <c r="I80" s="38">
        <v>137.06666666666666</v>
      </c>
      <c r="J80" s="38">
        <v>138.38333333333338</v>
      </c>
      <c r="K80" s="31">
        <v>135.75</v>
      </c>
      <c r="L80" s="31">
        <v>133.19999999999999</v>
      </c>
      <c r="M80" s="31">
        <v>127.7201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2766.65</v>
      </c>
      <c r="D81" s="38">
        <v>2755.2666666666664</v>
      </c>
      <c r="E81" s="38">
        <v>2735.6333333333328</v>
      </c>
      <c r="F81" s="38">
        <v>2704.6166666666663</v>
      </c>
      <c r="G81" s="38">
        <v>2684.9833333333327</v>
      </c>
      <c r="H81" s="38">
        <v>2786.2833333333328</v>
      </c>
      <c r="I81" s="38">
        <v>2805.9166666666661</v>
      </c>
      <c r="J81" s="38">
        <v>2836.9333333333329</v>
      </c>
      <c r="K81" s="31">
        <v>2774.9</v>
      </c>
      <c r="L81" s="31">
        <v>2724.25</v>
      </c>
      <c r="M81" s="31">
        <v>1.20486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328</v>
      </c>
      <c r="D82" s="38">
        <v>330.45</v>
      </c>
      <c r="E82" s="38">
        <v>322.95</v>
      </c>
      <c r="F82" s="38">
        <v>317.89999999999998</v>
      </c>
      <c r="G82" s="38">
        <v>310.39999999999998</v>
      </c>
      <c r="H82" s="38">
        <v>335.5</v>
      </c>
      <c r="I82" s="38">
        <v>343</v>
      </c>
      <c r="J82" s="38">
        <v>348.05</v>
      </c>
      <c r="K82" s="31">
        <v>337.95</v>
      </c>
      <c r="L82" s="31">
        <v>325.39999999999998</v>
      </c>
      <c r="M82" s="31">
        <v>12.41466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117.9</v>
      </c>
      <c r="D83" s="38">
        <v>117.21666666666665</v>
      </c>
      <c r="E83" s="38">
        <v>116.2833333333333</v>
      </c>
      <c r="F83" s="38">
        <v>114.66666666666664</v>
      </c>
      <c r="G83" s="38">
        <v>113.73333333333329</v>
      </c>
      <c r="H83" s="38">
        <v>118.83333333333331</v>
      </c>
      <c r="I83" s="38">
        <v>119.76666666666668</v>
      </c>
      <c r="J83" s="38">
        <v>121.38333333333333</v>
      </c>
      <c r="K83" s="31">
        <v>118.15</v>
      </c>
      <c r="L83" s="31">
        <v>115.6</v>
      </c>
      <c r="M83" s="31">
        <v>115.56650999999999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1671.65</v>
      </c>
      <c r="D84" s="38">
        <v>1686.8833333333332</v>
      </c>
      <c r="E84" s="38">
        <v>1605.7666666666664</v>
      </c>
      <c r="F84" s="38">
        <v>1539.8833333333332</v>
      </c>
      <c r="G84" s="38">
        <v>1458.7666666666664</v>
      </c>
      <c r="H84" s="38">
        <v>1752.7666666666664</v>
      </c>
      <c r="I84" s="38">
        <v>1833.8833333333332</v>
      </c>
      <c r="J84" s="38">
        <v>1899.7666666666664</v>
      </c>
      <c r="K84" s="31">
        <v>1768</v>
      </c>
      <c r="L84" s="31">
        <v>1621</v>
      </c>
      <c r="M84" s="31">
        <v>121.36886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1018.7</v>
      </c>
      <c r="D85" s="38">
        <v>1016.2333333333335</v>
      </c>
      <c r="E85" s="38">
        <v>1004.5666666666668</v>
      </c>
      <c r="F85" s="38">
        <v>990.43333333333339</v>
      </c>
      <c r="G85" s="38">
        <v>978.76666666666677</v>
      </c>
      <c r="H85" s="38">
        <v>1030.3666666666668</v>
      </c>
      <c r="I85" s="38">
        <v>1042.0333333333338</v>
      </c>
      <c r="J85" s="38">
        <v>1056.166666666667</v>
      </c>
      <c r="K85" s="31">
        <v>1027.9000000000001</v>
      </c>
      <c r="L85" s="31">
        <v>1002.1</v>
      </c>
      <c r="M85" s="31">
        <v>10.3248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1526.85</v>
      </c>
      <c r="D86" s="38">
        <v>1537.6833333333334</v>
      </c>
      <c r="E86" s="38">
        <v>1510.1666666666667</v>
      </c>
      <c r="F86" s="38">
        <v>1493.4833333333333</v>
      </c>
      <c r="G86" s="38">
        <v>1465.9666666666667</v>
      </c>
      <c r="H86" s="38">
        <v>1554.3666666666668</v>
      </c>
      <c r="I86" s="38">
        <v>1581.8833333333332</v>
      </c>
      <c r="J86" s="38">
        <v>1598.5666666666668</v>
      </c>
      <c r="K86" s="31">
        <v>1565.2</v>
      </c>
      <c r="L86" s="31">
        <v>1521</v>
      </c>
      <c r="M86" s="31">
        <v>9.5026200000000003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1845.65</v>
      </c>
      <c r="D87" s="38">
        <v>1841.0166666666667</v>
      </c>
      <c r="E87" s="38">
        <v>1832.0833333333333</v>
      </c>
      <c r="F87" s="38">
        <v>1818.5166666666667</v>
      </c>
      <c r="G87" s="38">
        <v>1809.5833333333333</v>
      </c>
      <c r="H87" s="38">
        <v>1854.5833333333333</v>
      </c>
      <c r="I87" s="38">
        <v>1863.5166666666667</v>
      </c>
      <c r="J87" s="38">
        <v>1877.0833333333333</v>
      </c>
      <c r="K87" s="31">
        <v>1849.95</v>
      </c>
      <c r="L87" s="31">
        <v>1827.45</v>
      </c>
      <c r="M87" s="31">
        <v>5.2776500000000004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472.05</v>
      </c>
      <c r="D88" s="38">
        <v>470.66666666666669</v>
      </c>
      <c r="E88" s="38">
        <v>468.03333333333336</v>
      </c>
      <c r="F88" s="38">
        <v>464.01666666666665</v>
      </c>
      <c r="G88" s="38">
        <v>461.38333333333333</v>
      </c>
      <c r="H88" s="38">
        <v>474.68333333333339</v>
      </c>
      <c r="I88" s="38">
        <v>477.31666666666672</v>
      </c>
      <c r="J88" s="38">
        <v>481.33333333333343</v>
      </c>
      <c r="K88" s="31">
        <v>473.3</v>
      </c>
      <c r="L88" s="31">
        <v>466.65</v>
      </c>
      <c r="M88" s="31">
        <v>5.3504100000000001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3824.25</v>
      </c>
      <c r="D89" s="38">
        <v>3808.5</v>
      </c>
      <c r="E89" s="38">
        <v>3777.85</v>
      </c>
      <c r="F89" s="38">
        <v>3731.45</v>
      </c>
      <c r="G89" s="38">
        <v>3700.7999999999997</v>
      </c>
      <c r="H89" s="38">
        <v>3854.9</v>
      </c>
      <c r="I89" s="38">
        <v>3885.5499999999997</v>
      </c>
      <c r="J89" s="38">
        <v>3931.9500000000003</v>
      </c>
      <c r="K89" s="31">
        <v>3839.15</v>
      </c>
      <c r="L89" s="31">
        <v>3762.1</v>
      </c>
      <c r="M89" s="31">
        <v>6.3534300000000004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1312.05</v>
      </c>
      <c r="D90" s="38">
        <v>1318.1</v>
      </c>
      <c r="E90" s="38">
        <v>1303.3499999999999</v>
      </c>
      <c r="F90" s="38">
        <v>1294.6500000000001</v>
      </c>
      <c r="G90" s="38">
        <v>1279.9000000000001</v>
      </c>
      <c r="H90" s="38">
        <v>1326.7999999999997</v>
      </c>
      <c r="I90" s="38">
        <v>1341.5499999999997</v>
      </c>
      <c r="J90" s="38">
        <v>1350.2499999999995</v>
      </c>
      <c r="K90" s="31">
        <v>1332.85</v>
      </c>
      <c r="L90" s="31">
        <v>1309.4000000000001</v>
      </c>
      <c r="M90" s="31">
        <v>5.2866499999999998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1144.1500000000001</v>
      </c>
      <c r="D91" s="38">
        <v>1138.3833333333334</v>
      </c>
      <c r="E91" s="38">
        <v>1130.7666666666669</v>
      </c>
      <c r="F91" s="38">
        <v>1117.3833333333334</v>
      </c>
      <c r="G91" s="38">
        <v>1109.7666666666669</v>
      </c>
      <c r="H91" s="38">
        <v>1151.7666666666669</v>
      </c>
      <c r="I91" s="38">
        <v>1159.3833333333332</v>
      </c>
      <c r="J91" s="38">
        <v>1172.7666666666669</v>
      </c>
      <c r="K91" s="31">
        <v>1146</v>
      </c>
      <c r="L91" s="31">
        <v>1125</v>
      </c>
      <c r="M91" s="31">
        <v>15.59337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2521.6</v>
      </c>
      <c r="D92" s="38">
        <v>2509.0666666666666</v>
      </c>
      <c r="E92" s="38">
        <v>2488.5333333333333</v>
      </c>
      <c r="F92" s="38">
        <v>2455.4666666666667</v>
      </c>
      <c r="G92" s="38">
        <v>2434.9333333333334</v>
      </c>
      <c r="H92" s="38">
        <v>2542.1333333333332</v>
      </c>
      <c r="I92" s="38">
        <v>2562.6666666666661</v>
      </c>
      <c r="J92" s="38">
        <v>2595.7333333333331</v>
      </c>
      <c r="K92" s="31">
        <v>2529.6</v>
      </c>
      <c r="L92" s="31">
        <v>2476</v>
      </c>
      <c r="M92" s="31">
        <v>4.98691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1650.5</v>
      </c>
      <c r="D93" s="38">
        <v>1645.3666666666668</v>
      </c>
      <c r="E93" s="38">
        <v>1636.2333333333336</v>
      </c>
      <c r="F93" s="38">
        <v>1621.9666666666667</v>
      </c>
      <c r="G93" s="38">
        <v>1612.8333333333335</v>
      </c>
      <c r="H93" s="38">
        <v>1659.6333333333337</v>
      </c>
      <c r="I93" s="38">
        <v>1668.7666666666669</v>
      </c>
      <c r="J93" s="38">
        <v>1683.0333333333338</v>
      </c>
      <c r="K93" s="31">
        <v>1654.5</v>
      </c>
      <c r="L93" s="31">
        <v>1631.1</v>
      </c>
      <c r="M93" s="31">
        <v>166.80618000000001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645.79999999999995</v>
      </c>
      <c r="D94" s="38">
        <v>646.98333333333323</v>
      </c>
      <c r="E94" s="38">
        <v>641.96666666666647</v>
      </c>
      <c r="F94" s="38">
        <v>638.13333333333321</v>
      </c>
      <c r="G94" s="38">
        <v>633.11666666666645</v>
      </c>
      <c r="H94" s="38">
        <v>650.81666666666649</v>
      </c>
      <c r="I94" s="38">
        <v>655.83333333333314</v>
      </c>
      <c r="J94" s="38">
        <v>659.66666666666652</v>
      </c>
      <c r="K94" s="31">
        <v>652</v>
      </c>
      <c r="L94" s="31">
        <v>643.15</v>
      </c>
      <c r="M94" s="31">
        <v>21.761679999999998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3059.7</v>
      </c>
      <c r="D95" s="38">
        <v>3048.3833333333332</v>
      </c>
      <c r="E95" s="38">
        <v>3015.4166666666665</v>
      </c>
      <c r="F95" s="38">
        <v>2971.1333333333332</v>
      </c>
      <c r="G95" s="38">
        <v>2938.1666666666665</v>
      </c>
      <c r="H95" s="38">
        <v>3092.6666666666665</v>
      </c>
      <c r="I95" s="38">
        <v>3125.6333333333337</v>
      </c>
      <c r="J95" s="38">
        <v>3169.9166666666665</v>
      </c>
      <c r="K95" s="31">
        <v>3081.35</v>
      </c>
      <c r="L95" s="31">
        <v>3004.1</v>
      </c>
      <c r="M95" s="31">
        <v>5.4871100000000004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468.9</v>
      </c>
      <c r="D96" s="38">
        <v>463.2</v>
      </c>
      <c r="E96" s="38">
        <v>456.59999999999997</v>
      </c>
      <c r="F96" s="38">
        <v>444.29999999999995</v>
      </c>
      <c r="G96" s="38">
        <v>437.69999999999993</v>
      </c>
      <c r="H96" s="38">
        <v>475.5</v>
      </c>
      <c r="I96" s="38">
        <v>482.1</v>
      </c>
      <c r="J96" s="38">
        <v>494.40000000000003</v>
      </c>
      <c r="K96" s="31">
        <v>469.8</v>
      </c>
      <c r="L96" s="31">
        <v>450.9</v>
      </c>
      <c r="M96" s="31">
        <v>61.713050000000003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266.39999999999998</v>
      </c>
      <c r="D97" s="38">
        <v>265.68333333333334</v>
      </c>
      <c r="E97" s="38">
        <v>263.86666666666667</v>
      </c>
      <c r="F97" s="38">
        <v>261.33333333333331</v>
      </c>
      <c r="G97" s="38">
        <v>259.51666666666665</v>
      </c>
      <c r="H97" s="38">
        <v>268.2166666666667</v>
      </c>
      <c r="I97" s="38">
        <v>270.03333333333342</v>
      </c>
      <c r="J97" s="38">
        <v>272.56666666666672</v>
      </c>
      <c r="K97" s="31">
        <v>267.5</v>
      </c>
      <c r="L97" s="31">
        <v>263.14999999999998</v>
      </c>
      <c r="M97" s="31">
        <v>25.280919999999998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2552.1999999999998</v>
      </c>
      <c r="D98" s="38">
        <v>2554.0499999999997</v>
      </c>
      <c r="E98" s="38">
        <v>2539.1499999999996</v>
      </c>
      <c r="F98" s="38">
        <v>2526.1</v>
      </c>
      <c r="G98" s="38">
        <v>2511.1999999999998</v>
      </c>
      <c r="H98" s="38">
        <v>2567.0999999999995</v>
      </c>
      <c r="I98" s="38">
        <v>2582</v>
      </c>
      <c r="J98" s="38">
        <v>2595.0499999999993</v>
      </c>
      <c r="K98" s="31">
        <v>2568.9499999999998</v>
      </c>
      <c r="L98" s="31">
        <v>2541</v>
      </c>
      <c r="M98" s="31">
        <v>12.125489999999999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320.60000000000002</v>
      </c>
      <c r="D99" s="38">
        <v>319.88333333333338</v>
      </c>
      <c r="E99" s="38">
        <v>318.76666666666677</v>
      </c>
      <c r="F99" s="38">
        <v>316.93333333333339</v>
      </c>
      <c r="G99" s="38">
        <v>315.81666666666678</v>
      </c>
      <c r="H99" s="38">
        <v>321.71666666666675</v>
      </c>
      <c r="I99" s="38">
        <v>322.83333333333343</v>
      </c>
      <c r="J99" s="38">
        <v>324.66666666666674</v>
      </c>
      <c r="K99" s="31">
        <v>321</v>
      </c>
      <c r="L99" s="31">
        <v>318.05</v>
      </c>
      <c r="M99" s="31">
        <v>2.3574700000000002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41844.800000000003</v>
      </c>
      <c r="D100" s="38">
        <v>42024.25</v>
      </c>
      <c r="E100" s="38">
        <v>41560.5</v>
      </c>
      <c r="F100" s="38">
        <v>41276.199999999997</v>
      </c>
      <c r="G100" s="38">
        <v>40812.449999999997</v>
      </c>
      <c r="H100" s="38">
        <v>42308.55</v>
      </c>
      <c r="I100" s="38">
        <v>42772.3</v>
      </c>
      <c r="J100" s="38">
        <v>43056.600000000006</v>
      </c>
      <c r="K100" s="31">
        <v>42488</v>
      </c>
      <c r="L100" s="31">
        <v>41739.949999999997</v>
      </c>
      <c r="M100" s="31">
        <v>2.1489999999999999E-2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972.7</v>
      </c>
      <c r="D101" s="38">
        <v>970.5333333333333</v>
      </c>
      <c r="E101" s="38">
        <v>965.76666666666665</v>
      </c>
      <c r="F101" s="38">
        <v>958.83333333333337</v>
      </c>
      <c r="G101" s="38">
        <v>954.06666666666672</v>
      </c>
      <c r="H101" s="38">
        <v>977.46666666666658</v>
      </c>
      <c r="I101" s="38">
        <v>982.23333333333323</v>
      </c>
      <c r="J101" s="38">
        <v>989.16666666666652</v>
      </c>
      <c r="K101" s="31">
        <v>975.3</v>
      </c>
      <c r="L101" s="31">
        <v>963.6</v>
      </c>
      <c r="M101" s="31">
        <v>193.17330999999999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1394</v>
      </c>
      <c r="D102" s="38">
        <v>1396.8333333333333</v>
      </c>
      <c r="E102" s="38">
        <v>1383.6666666666665</v>
      </c>
      <c r="F102" s="38">
        <v>1373.3333333333333</v>
      </c>
      <c r="G102" s="38">
        <v>1360.1666666666665</v>
      </c>
      <c r="H102" s="38">
        <v>1407.1666666666665</v>
      </c>
      <c r="I102" s="38">
        <v>1420.333333333333</v>
      </c>
      <c r="J102" s="38">
        <v>1430.6666666666665</v>
      </c>
      <c r="K102" s="31">
        <v>1410</v>
      </c>
      <c r="L102" s="31">
        <v>1386.5</v>
      </c>
      <c r="M102" s="31">
        <v>4.0404799999999996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578.25</v>
      </c>
      <c r="D103" s="38">
        <v>577.81666666666672</v>
      </c>
      <c r="E103" s="38">
        <v>569.43333333333339</v>
      </c>
      <c r="F103" s="38">
        <v>560.61666666666667</v>
      </c>
      <c r="G103" s="38">
        <v>552.23333333333335</v>
      </c>
      <c r="H103" s="38">
        <v>586.63333333333344</v>
      </c>
      <c r="I103" s="38">
        <v>595.01666666666688</v>
      </c>
      <c r="J103" s="38">
        <v>603.83333333333348</v>
      </c>
      <c r="K103" s="31">
        <v>586.20000000000005</v>
      </c>
      <c r="L103" s="31">
        <v>569</v>
      </c>
      <c r="M103" s="31">
        <v>9.07531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8.1999999999999993</v>
      </c>
      <c r="D104" s="38">
        <v>8.2333333333333325</v>
      </c>
      <c r="E104" s="38">
        <v>8.1166666666666654</v>
      </c>
      <c r="F104" s="38">
        <v>8.0333333333333332</v>
      </c>
      <c r="G104" s="38">
        <v>7.9166666666666661</v>
      </c>
      <c r="H104" s="38">
        <v>8.3166666666666647</v>
      </c>
      <c r="I104" s="38">
        <v>8.4333333333333318</v>
      </c>
      <c r="J104" s="38">
        <v>8.5166666666666639</v>
      </c>
      <c r="K104" s="31">
        <v>8.35</v>
      </c>
      <c r="L104" s="31">
        <v>8.15</v>
      </c>
      <c r="M104" s="31">
        <v>607.74896000000001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88.15</v>
      </c>
      <c r="D105" s="38">
        <v>87.84999999999998</v>
      </c>
      <c r="E105" s="38">
        <v>87.399999999999963</v>
      </c>
      <c r="F105" s="38">
        <v>86.649999999999977</v>
      </c>
      <c r="G105" s="38">
        <v>86.19999999999996</v>
      </c>
      <c r="H105" s="38">
        <v>88.599999999999966</v>
      </c>
      <c r="I105" s="38">
        <v>89.049999999999983</v>
      </c>
      <c r="J105" s="38">
        <v>89.799999999999969</v>
      </c>
      <c r="K105" s="31">
        <v>88.3</v>
      </c>
      <c r="L105" s="31">
        <v>87.1</v>
      </c>
      <c r="M105" s="31">
        <v>215.68879000000001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460.25</v>
      </c>
      <c r="D106" s="38">
        <v>458.91666666666669</v>
      </c>
      <c r="E106" s="38">
        <v>456.33333333333337</v>
      </c>
      <c r="F106" s="38">
        <v>452.41666666666669</v>
      </c>
      <c r="G106" s="38">
        <v>449.83333333333337</v>
      </c>
      <c r="H106" s="38">
        <v>462.83333333333337</v>
      </c>
      <c r="I106" s="38">
        <v>465.41666666666674</v>
      </c>
      <c r="J106" s="38">
        <v>469.33333333333337</v>
      </c>
      <c r="K106" s="31">
        <v>461.5</v>
      </c>
      <c r="L106" s="31">
        <v>455</v>
      </c>
      <c r="M106" s="31">
        <v>7.0472999999999999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386.35</v>
      </c>
      <c r="D107" s="38">
        <v>386.73333333333335</v>
      </c>
      <c r="E107" s="38">
        <v>383.4666666666667</v>
      </c>
      <c r="F107" s="38">
        <v>380.58333333333337</v>
      </c>
      <c r="G107" s="38">
        <v>377.31666666666672</v>
      </c>
      <c r="H107" s="38">
        <v>389.61666666666667</v>
      </c>
      <c r="I107" s="38">
        <v>392.88333333333333</v>
      </c>
      <c r="J107" s="38">
        <v>395.76666666666665</v>
      </c>
      <c r="K107" s="31">
        <v>390</v>
      </c>
      <c r="L107" s="31">
        <v>383.85</v>
      </c>
      <c r="M107" s="31">
        <v>26.99907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383</v>
      </c>
      <c r="D108" s="38">
        <v>382.66666666666669</v>
      </c>
      <c r="E108" s="38">
        <v>375.33333333333337</v>
      </c>
      <c r="F108" s="38">
        <v>367.66666666666669</v>
      </c>
      <c r="G108" s="38">
        <v>360.33333333333337</v>
      </c>
      <c r="H108" s="38">
        <v>390.33333333333337</v>
      </c>
      <c r="I108" s="38">
        <v>397.66666666666674</v>
      </c>
      <c r="J108" s="38">
        <v>405.33333333333337</v>
      </c>
      <c r="K108" s="31">
        <v>390</v>
      </c>
      <c r="L108" s="31">
        <v>375</v>
      </c>
      <c r="M108" s="31">
        <v>48.501269999999998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2587.5500000000002</v>
      </c>
      <c r="D109" s="38">
        <v>2577.25</v>
      </c>
      <c r="E109" s="38">
        <v>2560.5500000000002</v>
      </c>
      <c r="F109" s="38">
        <v>2533.5500000000002</v>
      </c>
      <c r="G109" s="38">
        <v>2516.8500000000004</v>
      </c>
      <c r="H109" s="38">
        <v>2604.25</v>
      </c>
      <c r="I109" s="38">
        <v>2620.9499999999998</v>
      </c>
      <c r="J109" s="38">
        <v>2647.95</v>
      </c>
      <c r="K109" s="31">
        <v>2593.9499999999998</v>
      </c>
      <c r="L109" s="31">
        <v>2550.25</v>
      </c>
      <c r="M109" s="31">
        <v>5.3773799999999996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1408.45</v>
      </c>
      <c r="D110" s="38">
        <v>1403.6333333333332</v>
      </c>
      <c r="E110" s="38">
        <v>1396.8166666666664</v>
      </c>
      <c r="F110" s="38">
        <v>1385.1833333333332</v>
      </c>
      <c r="G110" s="38">
        <v>1378.3666666666663</v>
      </c>
      <c r="H110" s="38">
        <v>1415.2666666666664</v>
      </c>
      <c r="I110" s="38">
        <v>1422.083333333333</v>
      </c>
      <c r="J110" s="38">
        <v>1433.7166666666665</v>
      </c>
      <c r="K110" s="31">
        <v>1410.45</v>
      </c>
      <c r="L110" s="31">
        <v>1392</v>
      </c>
      <c r="M110" s="31">
        <v>12.180199999999999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171.4</v>
      </c>
      <c r="D111" s="38">
        <v>171.03333333333333</v>
      </c>
      <c r="E111" s="38">
        <v>169.96666666666667</v>
      </c>
      <c r="F111" s="38">
        <v>168.53333333333333</v>
      </c>
      <c r="G111" s="38">
        <v>167.46666666666667</v>
      </c>
      <c r="H111" s="38">
        <v>172.46666666666667</v>
      </c>
      <c r="I111" s="38">
        <v>173.53333333333333</v>
      </c>
      <c r="J111" s="38">
        <v>174.96666666666667</v>
      </c>
      <c r="K111" s="31">
        <v>172.1</v>
      </c>
      <c r="L111" s="31">
        <v>169.6</v>
      </c>
      <c r="M111" s="31">
        <v>28.281549999999999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1394.4</v>
      </c>
      <c r="D112" s="38">
        <v>1390.9666666666665</v>
      </c>
      <c r="E112" s="38">
        <v>1385.9333333333329</v>
      </c>
      <c r="F112" s="38">
        <v>1377.4666666666665</v>
      </c>
      <c r="G112" s="38">
        <v>1372.4333333333329</v>
      </c>
      <c r="H112" s="38">
        <v>1399.4333333333329</v>
      </c>
      <c r="I112" s="38">
        <v>1404.4666666666662</v>
      </c>
      <c r="J112" s="38">
        <v>1412.9333333333329</v>
      </c>
      <c r="K112" s="31">
        <v>1396</v>
      </c>
      <c r="L112" s="31">
        <v>1382.5</v>
      </c>
      <c r="M112" s="31">
        <v>40.908279999999998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93.9</v>
      </c>
      <c r="D113" s="38">
        <v>93.383333333333326</v>
      </c>
      <c r="E113" s="38">
        <v>92.716666666666654</v>
      </c>
      <c r="F113" s="38">
        <v>91.533333333333331</v>
      </c>
      <c r="G113" s="38">
        <v>90.86666666666666</v>
      </c>
      <c r="H113" s="38">
        <v>94.566666666666649</v>
      </c>
      <c r="I113" s="38">
        <v>95.233333333333334</v>
      </c>
      <c r="J113" s="38">
        <v>96.416666666666643</v>
      </c>
      <c r="K113" s="31">
        <v>94.05</v>
      </c>
      <c r="L113" s="31">
        <v>92.2</v>
      </c>
      <c r="M113" s="31">
        <v>93.399609999999996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911.9</v>
      </c>
      <c r="D114" s="38">
        <v>919.41666666666663</v>
      </c>
      <c r="E114" s="38">
        <v>895.7833333333333</v>
      </c>
      <c r="F114" s="38">
        <v>879.66666666666663</v>
      </c>
      <c r="G114" s="38">
        <v>856.0333333333333</v>
      </c>
      <c r="H114" s="38">
        <v>935.5333333333333</v>
      </c>
      <c r="I114" s="38">
        <v>959.16666666666674</v>
      </c>
      <c r="J114" s="38">
        <v>975.2833333333333</v>
      </c>
      <c r="K114" s="31">
        <v>943.05</v>
      </c>
      <c r="L114" s="31">
        <v>903.3</v>
      </c>
      <c r="M114" s="31">
        <v>10.868270000000001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648.65</v>
      </c>
      <c r="D115" s="38">
        <v>647.43333333333328</v>
      </c>
      <c r="E115" s="38">
        <v>641.56666666666661</v>
      </c>
      <c r="F115" s="38">
        <v>634.48333333333335</v>
      </c>
      <c r="G115" s="38">
        <v>628.61666666666667</v>
      </c>
      <c r="H115" s="38">
        <v>654.51666666666654</v>
      </c>
      <c r="I115" s="38">
        <v>660.3833333333331</v>
      </c>
      <c r="J115" s="38">
        <v>667.46666666666647</v>
      </c>
      <c r="K115" s="31">
        <v>653.29999999999995</v>
      </c>
      <c r="L115" s="31">
        <v>640.35</v>
      </c>
      <c r="M115" s="31">
        <v>17.9299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48.95</v>
      </c>
      <c r="D116" s="38">
        <v>49.033333333333339</v>
      </c>
      <c r="E116" s="38">
        <v>47.966666666666676</v>
      </c>
      <c r="F116" s="38">
        <v>46.983333333333334</v>
      </c>
      <c r="G116" s="38">
        <v>45.916666666666671</v>
      </c>
      <c r="H116" s="38">
        <v>50.01666666666668</v>
      </c>
      <c r="I116" s="38">
        <v>51.083333333333343</v>
      </c>
      <c r="J116" s="38">
        <v>52.066666666666684</v>
      </c>
      <c r="K116" s="31">
        <v>50.1</v>
      </c>
      <c r="L116" s="31">
        <v>48.05</v>
      </c>
      <c r="M116" s="31">
        <v>1708.7426700000001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458.65</v>
      </c>
      <c r="D117" s="38">
        <v>455.14999999999992</v>
      </c>
      <c r="E117" s="38">
        <v>450.39999999999986</v>
      </c>
      <c r="F117" s="38">
        <v>442.14999999999992</v>
      </c>
      <c r="G117" s="38">
        <v>437.39999999999986</v>
      </c>
      <c r="H117" s="38">
        <v>463.39999999999986</v>
      </c>
      <c r="I117" s="38">
        <v>468.15</v>
      </c>
      <c r="J117" s="38">
        <v>476.39999999999986</v>
      </c>
      <c r="K117" s="31">
        <v>459.9</v>
      </c>
      <c r="L117" s="31">
        <v>446.9</v>
      </c>
      <c r="M117" s="31">
        <v>97.583430000000007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678.95</v>
      </c>
      <c r="D118" s="38">
        <v>672.65</v>
      </c>
      <c r="E118" s="38">
        <v>664.34999999999991</v>
      </c>
      <c r="F118" s="38">
        <v>649.74999999999989</v>
      </c>
      <c r="G118" s="38">
        <v>641.44999999999982</v>
      </c>
      <c r="H118" s="38">
        <v>687.25</v>
      </c>
      <c r="I118" s="38">
        <v>695.55</v>
      </c>
      <c r="J118" s="38">
        <v>710.15000000000009</v>
      </c>
      <c r="K118" s="31">
        <v>680.95</v>
      </c>
      <c r="L118" s="31">
        <v>658.05</v>
      </c>
      <c r="M118" s="31">
        <v>42.79101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314.25</v>
      </c>
      <c r="D119" s="38">
        <v>307.23333333333335</v>
      </c>
      <c r="E119" s="38">
        <v>297.06666666666672</v>
      </c>
      <c r="F119" s="38">
        <v>279.88333333333338</v>
      </c>
      <c r="G119" s="38">
        <v>269.71666666666675</v>
      </c>
      <c r="H119" s="38">
        <v>324.41666666666669</v>
      </c>
      <c r="I119" s="38">
        <v>334.58333333333331</v>
      </c>
      <c r="J119" s="38">
        <v>351.76666666666665</v>
      </c>
      <c r="K119" s="31">
        <v>317.39999999999998</v>
      </c>
      <c r="L119" s="31">
        <v>290.05</v>
      </c>
      <c r="M119" s="31">
        <v>158.84417999999999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823.45</v>
      </c>
      <c r="D120" s="38">
        <v>817.9</v>
      </c>
      <c r="E120" s="38">
        <v>806.9</v>
      </c>
      <c r="F120" s="38">
        <v>790.35</v>
      </c>
      <c r="G120" s="38">
        <v>779.35</v>
      </c>
      <c r="H120" s="38">
        <v>834.44999999999993</v>
      </c>
      <c r="I120" s="38">
        <v>845.44999999999993</v>
      </c>
      <c r="J120" s="38">
        <v>861.99999999999989</v>
      </c>
      <c r="K120" s="31">
        <v>828.9</v>
      </c>
      <c r="L120" s="31">
        <v>801.35</v>
      </c>
      <c r="M120" s="31">
        <v>31.333110000000001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501.05</v>
      </c>
      <c r="D121" s="38">
        <v>501.11666666666662</v>
      </c>
      <c r="E121" s="38">
        <v>496.08333333333326</v>
      </c>
      <c r="F121" s="38">
        <v>491.11666666666662</v>
      </c>
      <c r="G121" s="38">
        <v>486.08333333333326</v>
      </c>
      <c r="H121" s="38">
        <v>506.08333333333326</v>
      </c>
      <c r="I121" s="38">
        <v>511.11666666666667</v>
      </c>
      <c r="J121" s="38">
        <v>516.08333333333326</v>
      </c>
      <c r="K121" s="31">
        <v>506.15</v>
      </c>
      <c r="L121" s="31">
        <v>496.15</v>
      </c>
      <c r="M121" s="31">
        <v>20.444569999999999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1831.5</v>
      </c>
      <c r="D122" s="38">
        <v>1827.4166666666667</v>
      </c>
      <c r="E122" s="38">
        <v>1820.8333333333335</v>
      </c>
      <c r="F122" s="38">
        <v>1810.1666666666667</v>
      </c>
      <c r="G122" s="38">
        <v>1803.5833333333335</v>
      </c>
      <c r="H122" s="38">
        <v>1838.0833333333335</v>
      </c>
      <c r="I122" s="38">
        <v>1844.666666666667</v>
      </c>
      <c r="J122" s="38">
        <v>1855.3333333333335</v>
      </c>
      <c r="K122" s="31">
        <v>1834</v>
      </c>
      <c r="L122" s="31">
        <v>1816.75</v>
      </c>
      <c r="M122" s="31">
        <v>26.24324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126.2</v>
      </c>
      <c r="D123" s="38">
        <v>126.18333333333334</v>
      </c>
      <c r="E123" s="38">
        <v>124.76666666666668</v>
      </c>
      <c r="F123" s="38">
        <v>123.33333333333334</v>
      </c>
      <c r="G123" s="38">
        <v>121.91666666666669</v>
      </c>
      <c r="H123" s="38">
        <v>127.61666666666667</v>
      </c>
      <c r="I123" s="38">
        <v>129.03333333333333</v>
      </c>
      <c r="J123" s="38">
        <v>130.46666666666667</v>
      </c>
      <c r="K123" s="31">
        <v>127.6</v>
      </c>
      <c r="L123" s="31">
        <v>124.75</v>
      </c>
      <c r="M123" s="31">
        <v>50.732619999999997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2383.25</v>
      </c>
      <c r="D124" s="38">
        <v>2377.15</v>
      </c>
      <c r="E124" s="38">
        <v>2361.1000000000004</v>
      </c>
      <c r="F124" s="38">
        <v>2338.9500000000003</v>
      </c>
      <c r="G124" s="38">
        <v>2322.9000000000005</v>
      </c>
      <c r="H124" s="38">
        <v>2399.3000000000002</v>
      </c>
      <c r="I124" s="38">
        <v>2415.3500000000004</v>
      </c>
      <c r="J124" s="38">
        <v>2437.5</v>
      </c>
      <c r="K124" s="31">
        <v>2393.1999999999998</v>
      </c>
      <c r="L124" s="31">
        <v>2355</v>
      </c>
      <c r="M124" s="31">
        <v>1.1580600000000001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410.35</v>
      </c>
      <c r="D125" s="38">
        <v>411.56666666666666</v>
      </c>
      <c r="E125" s="38">
        <v>405.13333333333333</v>
      </c>
      <c r="F125" s="38">
        <v>399.91666666666669</v>
      </c>
      <c r="G125" s="38">
        <v>393.48333333333335</v>
      </c>
      <c r="H125" s="38">
        <v>416.7833333333333</v>
      </c>
      <c r="I125" s="38">
        <v>423.21666666666658</v>
      </c>
      <c r="J125" s="38">
        <v>428.43333333333328</v>
      </c>
      <c r="K125" s="31">
        <v>418</v>
      </c>
      <c r="L125" s="31">
        <v>406.35</v>
      </c>
      <c r="M125" s="31">
        <v>54.401499999999999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430.8</v>
      </c>
      <c r="D126" s="38">
        <v>429.76666666666665</v>
      </c>
      <c r="E126" s="38">
        <v>425.5333333333333</v>
      </c>
      <c r="F126" s="38">
        <v>420.26666666666665</v>
      </c>
      <c r="G126" s="38">
        <v>416.0333333333333</v>
      </c>
      <c r="H126" s="38">
        <v>435.0333333333333</v>
      </c>
      <c r="I126" s="38">
        <v>439.26666666666665</v>
      </c>
      <c r="J126" s="38">
        <v>444.5333333333333</v>
      </c>
      <c r="K126" s="31">
        <v>434</v>
      </c>
      <c r="L126" s="31">
        <v>424.5</v>
      </c>
      <c r="M126" s="31">
        <v>26.663900000000002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643.95000000000005</v>
      </c>
      <c r="D127" s="38">
        <v>643.98333333333335</v>
      </c>
      <c r="E127" s="38">
        <v>640.9666666666667</v>
      </c>
      <c r="F127" s="38">
        <v>637.98333333333335</v>
      </c>
      <c r="G127" s="38">
        <v>634.9666666666667</v>
      </c>
      <c r="H127" s="38">
        <v>646.9666666666667</v>
      </c>
      <c r="I127" s="38">
        <v>649.98333333333335</v>
      </c>
      <c r="J127" s="38">
        <v>652.9666666666667</v>
      </c>
      <c r="K127" s="31">
        <v>647</v>
      </c>
      <c r="L127" s="31">
        <v>641</v>
      </c>
      <c r="M127" s="31">
        <v>6.7274799999999999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2651.6</v>
      </c>
      <c r="D128" s="38">
        <v>2640.6166666666668</v>
      </c>
      <c r="E128" s="38">
        <v>2626.2333333333336</v>
      </c>
      <c r="F128" s="38">
        <v>2600.8666666666668</v>
      </c>
      <c r="G128" s="38">
        <v>2586.4833333333336</v>
      </c>
      <c r="H128" s="38">
        <v>2665.9833333333336</v>
      </c>
      <c r="I128" s="38">
        <v>2680.3666666666668</v>
      </c>
      <c r="J128" s="38">
        <v>2705.7333333333336</v>
      </c>
      <c r="K128" s="31">
        <v>2655</v>
      </c>
      <c r="L128" s="31">
        <v>2615.25</v>
      </c>
      <c r="M128" s="31">
        <v>9.0686499999999999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5104.2</v>
      </c>
      <c r="D129" s="38">
        <v>5083.2333333333336</v>
      </c>
      <c r="E129" s="38">
        <v>5053.9666666666672</v>
      </c>
      <c r="F129" s="38">
        <v>5003.7333333333336</v>
      </c>
      <c r="G129" s="38">
        <v>4974.4666666666672</v>
      </c>
      <c r="H129" s="38">
        <v>5133.4666666666672</v>
      </c>
      <c r="I129" s="38">
        <v>5162.7333333333336</v>
      </c>
      <c r="J129" s="38">
        <v>5212.9666666666672</v>
      </c>
      <c r="K129" s="31">
        <v>5112.5</v>
      </c>
      <c r="L129" s="31">
        <v>5033</v>
      </c>
      <c r="M129" s="31">
        <v>2.01844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4286.8</v>
      </c>
      <c r="D130" s="38">
        <v>4274.2666666666664</v>
      </c>
      <c r="E130" s="38">
        <v>4249.5333333333328</v>
      </c>
      <c r="F130" s="38">
        <v>4212.2666666666664</v>
      </c>
      <c r="G130" s="38">
        <v>4187.5333333333328</v>
      </c>
      <c r="H130" s="38">
        <v>4311.5333333333328</v>
      </c>
      <c r="I130" s="38">
        <v>4336.2666666666664</v>
      </c>
      <c r="J130" s="38">
        <v>4373.5333333333328</v>
      </c>
      <c r="K130" s="31">
        <v>4299</v>
      </c>
      <c r="L130" s="31">
        <v>4237</v>
      </c>
      <c r="M130" s="31">
        <v>1.18049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1099.45</v>
      </c>
      <c r="D131" s="38">
        <v>1098.4333333333332</v>
      </c>
      <c r="E131" s="38">
        <v>1087.8666666666663</v>
      </c>
      <c r="F131" s="38">
        <v>1076.2833333333331</v>
      </c>
      <c r="G131" s="38">
        <v>1065.7166666666662</v>
      </c>
      <c r="H131" s="38">
        <v>1110.0166666666664</v>
      </c>
      <c r="I131" s="38">
        <v>1120.5833333333335</v>
      </c>
      <c r="J131" s="38">
        <v>1132.1666666666665</v>
      </c>
      <c r="K131" s="31">
        <v>1109</v>
      </c>
      <c r="L131" s="31">
        <v>1086.8499999999999</v>
      </c>
      <c r="M131" s="31">
        <v>16.98236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1534.75</v>
      </c>
      <c r="D132" s="38">
        <v>1521.5166666666667</v>
      </c>
      <c r="E132" s="38">
        <v>1505.4833333333333</v>
      </c>
      <c r="F132" s="38">
        <v>1476.2166666666667</v>
      </c>
      <c r="G132" s="38">
        <v>1460.1833333333334</v>
      </c>
      <c r="H132" s="38">
        <v>1550.7833333333333</v>
      </c>
      <c r="I132" s="38">
        <v>1566.8166666666666</v>
      </c>
      <c r="J132" s="38">
        <v>1596.0833333333333</v>
      </c>
      <c r="K132" s="31">
        <v>1537.55</v>
      </c>
      <c r="L132" s="31">
        <v>1492.25</v>
      </c>
      <c r="M132" s="31">
        <v>37.130029999999998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288.8</v>
      </c>
      <c r="D133" s="38">
        <v>289.26666666666665</v>
      </c>
      <c r="E133" s="38">
        <v>285.83333333333331</v>
      </c>
      <c r="F133" s="38">
        <v>282.86666666666667</v>
      </c>
      <c r="G133" s="38">
        <v>279.43333333333334</v>
      </c>
      <c r="H133" s="38">
        <v>292.23333333333329</v>
      </c>
      <c r="I133" s="38">
        <v>295.66666666666669</v>
      </c>
      <c r="J133" s="38">
        <v>298.63333333333327</v>
      </c>
      <c r="K133" s="31">
        <v>292.7</v>
      </c>
      <c r="L133" s="31">
        <v>286.3</v>
      </c>
      <c r="M133" s="31">
        <v>29.92539</v>
      </c>
      <c r="N133" s="1"/>
      <c r="O133" s="1"/>
    </row>
    <row r="134" spans="1:15" ht="12.75" customHeight="1">
      <c r="A134" s="56">
        <v>125</v>
      </c>
      <c r="B134" s="58" t="s">
        <v>891</v>
      </c>
      <c r="C134" s="31">
        <v>1803.85</v>
      </c>
      <c r="D134" s="38">
        <v>1797.2333333333333</v>
      </c>
      <c r="E134" s="38">
        <v>1784.6166666666668</v>
      </c>
      <c r="F134" s="38">
        <v>1765.3833333333334</v>
      </c>
      <c r="G134" s="38">
        <v>1752.7666666666669</v>
      </c>
      <c r="H134" s="38">
        <v>1816.4666666666667</v>
      </c>
      <c r="I134" s="38">
        <v>1829.083333333333</v>
      </c>
      <c r="J134" s="38">
        <v>1848.3166666666666</v>
      </c>
      <c r="K134" s="31">
        <v>1809.85</v>
      </c>
      <c r="L134" s="31">
        <v>1778</v>
      </c>
      <c r="M134" s="31">
        <v>6.2339000000000002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585.15</v>
      </c>
      <c r="D135" s="38">
        <v>582.18333333333328</v>
      </c>
      <c r="E135" s="38">
        <v>576.46666666666658</v>
      </c>
      <c r="F135" s="38">
        <v>567.7833333333333</v>
      </c>
      <c r="G135" s="38">
        <v>562.06666666666661</v>
      </c>
      <c r="H135" s="38">
        <v>590.86666666666656</v>
      </c>
      <c r="I135" s="38">
        <v>596.58333333333326</v>
      </c>
      <c r="J135" s="38">
        <v>605.26666666666654</v>
      </c>
      <c r="K135" s="31">
        <v>587.9</v>
      </c>
      <c r="L135" s="31">
        <v>573.5</v>
      </c>
      <c r="M135" s="31">
        <v>23.94453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9463.1</v>
      </c>
      <c r="D136" s="38">
        <v>9473.5500000000011</v>
      </c>
      <c r="E136" s="38">
        <v>9407.0500000000029</v>
      </c>
      <c r="F136" s="38">
        <v>9351.0000000000018</v>
      </c>
      <c r="G136" s="38">
        <v>9284.5000000000036</v>
      </c>
      <c r="H136" s="38">
        <v>9529.6000000000022</v>
      </c>
      <c r="I136" s="38">
        <v>9596.0999999999985</v>
      </c>
      <c r="J136" s="38">
        <v>9652.1500000000015</v>
      </c>
      <c r="K136" s="31">
        <v>9540.0499999999993</v>
      </c>
      <c r="L136" s="31">
        <v>9417.5</v>
      </c>
      <c r="M136" s="31">
        <v>4.0460200000000004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549.95000000000005</v>
      </c>
      <c r="D137" s="38">
        <v>551.44999999999993</v>
      </c>
      <c r="E137" s="38">
        <v>543.89999999999986</v>
      </c>
      <c r="F137" s="38">
        <v>537.84999999999991</v>
      </c>
      <c r="G137" s="38">
        <v>530.29999999999984</v>
      </c>
      <c r="H137" s="38">
        <v>557.49999999999989</v>
      </c>
      <c r="I137" s="38">
        <v>565.04999999999984</v>
      </c>
      <c r="J137" s="38">
        <v>571.09999999999991</v>
      </c>
      <c r="K137" s="31">
        <v>559</v>
      </c>
      <c r="L137" s="31">
        <v>545.4</v>
      </c>
      <c r="M137" s="31">
        <v>22.753509999999999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1018.6</v>
      </c>
      <c r="D138" s="38">
        <v>1016.9166666666666</v>
      </c>
      <c r="E138" s="38">
        <v>1009.8333333333333</v>
      </c>
      <c r="F138" s="38">
        <v>1001.0666666666666</v>
      </c>
      <c r="G138" s="38">
        <v>993.98333333333323</v>
      </c>
      <c r="H138" s="38">
        <v>1025.6833333333334</v>
      </c>
      <c r="I138" s="38">
        <v>1032.7666666666664</v>
      </c>
      <c r="J138" s="38">
        <v>1041.5333333333333</v>
      </c>
      <c r="K138" s="31">
        <v>1024</v>
      </c>
      <c r="L138" s="31">
        <v>1008.15</v>
      </c>
      <c r="M138" s="31">
        <v>4.2825899999999999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789.7</v>
      </c>
      <c r="D139" s="38">
        <v>797.23333333333346</v>
      </c>
      <c r="E139" s="38">
        <v>777.6166666666669</v>
      </c>
      <c r="F139" s="38">
        <v>765.53333333333342</v>
      </c>
      <c r="G139" s="38">
        <v>745.91666666666686</v>
      </c>
      <c r="H139" s="38">
        <v>809.31666666666695</v>
      </c>
      <c r="I139" s="38">
        <v>828.93333333333351</v>
      </c>
      <c r="J139" s="38">
        <v>841.01666666666699</v>
      </c>
      <c r="K139" s="31">
        <v>816.85</v>
      </c>
      <c r="L139" s="31">
        <v>785.15</v>
      </c>
      <c r="M139" s="31">
        <v>6.6208200000000001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98.65</v>
      </c>
      <c r="D140" s="38">
        <v>98.416666666666671</v>
      </c>
      <c r="E140" s="38">
        <v>97.833333333333343</v>
      </c>
      <c r="F140" s="38">
        <v>97.016666666666666</v>
      </c>
      <c r="G140" s="38">
        <v>96.433333333333337</v>
      </c>
      <c r="H140" s="38">
        <v>99.233333333333348</v>
      </c>
      <c r="I140" s="38">
        <v>99.816666666666691</v>
      </c>
      <c r="J140" s="38">
        <v>100.63333333333335</v>
      </c>
      <c r="K140" s="31">
        <v>99</v>
      </c>
      <c r="L140" s="31">
        <v>97.6</v>
      </c>
      <c r="M140" s="31">
        <v>39.771000000000001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2363.3000000000002</v>
      </c>
      <c r="D141" s="38">
        <v>2344.2833333333333</v>
      </c>
      <c r="E141" s="38">
        <v>2319.8666666666668</v>
      </c>
      <c r="F141" s="38">
        <v>2276.4333333333334</v>
      </c>
      <c r="G141" s="38">
        <v>2252.0166666666669</v>
      </c>
      <c r="H141" s="38">
        <v>2387.7166666666667</v>
      </c>
      <c r="I141" s="38">
        <v>2412.1333333333337</v>
      </c>
      <c r="J141" s="38">
        <v>2455.5666666666666</v>
      </c>
      <c r="K141" s="31">
        <v>2368.6999999999998</v>
      </c>
      <c r="L141" s="31">
        <v>2300.85</v>
      </c>
      <c r="M141" s="31">
        <v>5.51091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106416.9</v>
      </c>
      <c r="D142" s="38">
        <v>106805.3</v>
      </c>
      <c r="E142" s="38">
        <v>105611.6</v>
      </c>
      <c r="F142" s="38">
        <v>104806.3</v>
      </c>
      <c r="G142" s="38">
        <v>103612.6</v>
      </c>
      <c r="H142" s="38">
        <v>107610.6</v>
      </c>
      <c r="I142" s="38">
        <v>108804.29999999999</v>
      </c>
      <c r="J142" s="38">
        <v>109609.60000000001</v>
      </c>
      <c r="K142" s="31">
        <v>107999</v>
      </c>
      <c r="L142" s="31">
        <v>106000</v>
      </c>
      <c r="M142" s="31">
        <v>8.6069999999999994E-2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60.45</v>
      </c>
      <c r="D143" s="38">
        <v>60.216666666666661</v>
      </c>
      <c r="E143" s="38">
        <v>59.783333333333324</v>
      </c>
      <c r="F143" s="38">
        <v>59.11666666666666</v>
      </c>
      <c r="G143" s="38">
        <v>58.683333333333323</v>
      </c>
      <c r="H143" s="38">
        <v>60.883333333333326</v>
      </c>
      <c r="I143" s="38">
        <v>61.316666666666663</v>
      </c>
      <c r="J143" s="38">
        <v>61.983333333333327</v>
      </c>
      <c r="K143" s="31">
        <v>60.65</v>
      </c>
      <c r="L143" s="31">
        <v>59.55</v>
      </c>
      <c r="M143" s="31">
        <v>24.641739999999999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1362.6</v>
      </c>
      <c r="D144" s="38">
        <v>1359.55</v>
      </c>
      <c r="E144" s="38">
        <v>1349.1</v>
      </c>
      <c r="F144" s="38">
        <v>1335.6</v>
      </c>
      <c r="G144" s="38">
        <v>1325.1499999999999</v>
      </c>
      <c r="H144" s="38">
        <v>1373.05</v>
      </c>
      <c r="I144" s="38">
        <v>1383.5000000000002</v>
      </c>
      <c r="J144" s="38">
        <v>1397</v>
      </c>
      <c r="K144" s="31">
        <v>1370</v>
      </c>
      <c r="L144" s="31">
        <v>1346.05</v>
      </c>
      <c r="M144" s="31">
        <v>2.2932600000000001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4690.3500000000004</v>
      </c>
      <c r="D145" s="38">
        <v>4712.2666666666664</v>
      </c>
      <c r="E145" s="38">
        <v>4658.1333333333332</v>
      </c>
      <c r="F145" s="38">
        <v>4625.916666666667</v>
      </c>
      <c r="G145" s="38">
        <v>4571.7833333333338</v>
      </c>
      <c r="H145" s="38">
        <v>4744.4833333333327</v>
      </c>
      <c r="I145" s="38">
        <v>4798.6166666666659</v>
      </c>
      <c r="J145" s="38">
        <v>4830.8333333333321</v>
      </c>
      <c r="K145" s="31">
        <v>4766.3999999999996</v>
      </c>
      <c r="L145" s="31">
        <v>4680.05</v>
      </c>
      <c r="M145" s="31">
        <v>2.21949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4461.6000000000004</v>
      </c>
      <c r="D146" s="38">
        <v>4469.2</v>
      </c>
      <c r="E146" s="38">
        <v>4437.3999999999996</v>
      </c>
      <c r="F146" s="38">
        <v>4413.2</v>
      </c>
      <c r="G146" s="38">
        <v>4381.3999999999996</v>
      </c>
      <c r="H146" s="38">
        <v>4493.3999999999996</v>
      </c>
      <c r="I146" s="38">
        <v>4525.2000000000007</v>
      </c>
      <c r="J146" s="38">
        <v>4549.3999999999996</v>
      </c>
      <c r="K146" s="31">
        <v>4501</v>
      </c>
      <c r="L146" s="31">
        <v>4445</v>
      </c>
      <c r="M146" s="31">
        <v>0.75190000000000001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22218.400000000001</v>
      </c>
      <c r="D147" s="38">
        <v>22245.75</v>
      </c>
      <c r="E147" s="38">
        <v>22135.25</v>
      </c>
      <c r="F147" s="38">
        <v>22052.1</v>
      </c>
      <c r="G147" s="38">
        <v>21941.599999999999</v>
      </c>
      <c r="H147" s="38">
        <v>22328.9</v>
      </c>
      <c r="I147" s="38">
        <v>22439.4</v>
      </c>
      <c r="J147" s="38">
        <v>22522.550000000003</v>
      </c>
      <c r="K147" s="31">
        <v>22356.25</v>
      </c>
      <c r="L147" s="31">
        <v>22162.6</v>
      </c>
      <c r="M147" s="31">
        <v>0.37285000000000001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49.5</v>
      </c>
      <c r="D148" s="38">
        <v>49.65</v>
      </c>
      <c r="E148" s="38">
        <v>49.05</v>
      </c>
      <c r="F148" s="38">
        <v>48.6</v>
      </c>
      <c r="G148" s="38">
        <v>48</v>
      </c>
      <c r="H148" s="38">
        <v>50.099999999999994</v>
      </c>
      <c r="I148" s="38">
        <v>50.7</v>
      </c>
      <c r="J148" s="38">
        <v>51.149999999999991</v>
      </c>
      <c r="K148" s="31">
        <v>50.25</v>
      </c>
      <c r="L148" s="31">
        <v>49.2</v>
      </c>
      <c r="M148" s="31">
        <v>119.73353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112.65</v>
      </c>
      <c r="D149" s="38">
        <v>112.21666666666665</v>
      </c>
      <c r="E149" s="38">
        <v>111.5333333333333</v>
      </c>
      <c r="F149" s="38">
        <v>110.41666666666664</v>
      </c>
      <c r="G149" s="38">
        <v>109.73333333333329</v>
      </c>
      <c r="H149" s="38">
        <v>113.33333333333331</v>
      </c>
      <c r="I149" s="38">
        <v>114.01666666666668</v>
      </c>
      <c r="J149" s="38">
        <v>115.13333333333333</v>
      </c>
      <c r="K149" s="31">
        <v>112.9</v>
      </c>
      <c r="L149" s="31">
        <v>111.1</v>
      </c>
      <c r="M149" s="31">
        <v>59.273890000000002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218.7</v>
      </c>
      <c r="D150" s="38">
        <v>218.2833333333333</v>
      </c>
      <c r="E150" s="38">
        <v>216.86666666666662</v>
      </c>
      <c r="F150" s="38">
        <v>215.0333333333333</v>
      </c>
      <c r="G150" s="38">
        <v>213.61666666666662</v>
      </c>
      <c r="H150" s="38">
        <v>220.11666666666662</v>
      </c>
      <c r="I150" s="38">
        <v>221.5333333333333</v>
      </c>
      <c r="J150" s="38">
        <v>223.36666666666662</v>
      </c>
      <c r="K150" s="31">
        <v>219.7</v>
      </c>
      <c r="L150" s="31">
        <v>216.45</v>
      </c>
      <c r="M150" s="31">
        <v>125.54174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146.65</v>
      </c>
      <c r="D151" s="38">
        <v>146.55000000000001</v>
      </c>
      <c r="E151" s="38">
        <v>145.55000000000001</v>
      </c>
      <c r="F151" s="38">
        <v>144.44999999999999</v>
      </c>
      <c r="G151" s="38">
        <v>143.44999999999999</v>
      </c>
      <c r="H151" s="38">
        <v>147.65000000000003</v>
      </c>
      <c r="I151" s="38">
        <v>148.65000000000003</v>
      </c>
      <c r="J151" s="38">
        <v>149.75000000000006</v>
      </c>
      <c r="K151" s="31">
        <v>147.55000000000001</v>
      </c>
      <c r="L151" s="31">
        <v>145.44999999999999</v>
      </c>
      <c r="M151" s="31">
        <v>27.677759999999999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1089.05</v>
      </c>
      <c r="D152" s="38">
        <v>1091.3333333333333</v>
      </c>
      <c r="E152" s="38">
        <v>1071.9166666666665</v>
      </c>
      <c r="F152" s="38">
        <v>1054.7833333333333</v>
      </c>
      <c r="G152" s="38">
        <v>1035.3666666666666</v>
      </c>
      <c r="H152" s="38">
        <v>1108.4666666666665</v>
      </c>
      <c r="I152" s="38">
        <v>1127.883333333333</v>
      </c>
      <c r="J152" s="38">
        <v>1145.0166666666664</v>
      </c>
      <c r="K152" s="31">
        <v>1110.75</v>
      </c>
      <c r="L152" s="31">
        <v>1074.2</v>
      </c>
      <c r="M152" s="31">
        <v>7.3276700000000003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3979.95</v>
      </c>
      <c r="D153" s="38">
        <v>3964.1666666666665</v>
      </c>
      <c r="E153" s="38">
        <v>3940.333333333333</v>
      </c>
      <c r="F153" s="38">
        <v>3900.7166666666667</v>
      </c>
      <c r="G153" s="38">
        <v>3876.8833333333332</v>
      </c>
      <c r="H153" s="38">
        <v>4003.7833333333328</v>
      </c>
      <c r="I153" s="38">
        <v>4027.6166666666659</v>
      </c>
      <c r="J153" s="38">
        <v>4067.2333333333327</v>
      </c>
      <c r="K153" s="31">
        <v>3988</v>
      </c>
      <c r="L153" s="31">
        <v>3924.55</v>
      </c>
      <c r="M153" s="31">
        <v>0.38218999999999997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276.55</v>
      </c>
      <c r="D154" s="38">
        <v>272.5</v>
      </c>
      <c r="E154" s="38">
        <v>265.60000000000002</v>
      </c>
      <c r="F154" s="38">
        <v>254.65000000000003</v>
      </c>
      <c r="G154" s="38">
        <v>247.75000000000006</v>
      </c>
      <c r="H154" s="38">
        <v>283.45</v>
      </c>
      <c r="I154" s="38">
        <v>290.34999999999997</v>
      </c>
      <c r="J154" s="38">
        <v>301.29999999999995</v>
      </c>
      <c r="K154" s="31">
        <v>279.39999999999998</v>
      </c>
      <c r="L154" s="31">
        <v>261.55</v>
      </c>
      <c r="M154" s="31">
        <v>22.780169999999998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176.9</v>
      </c>
      <c r="D155" s="38">
        <v>175.81666666666669</v>
      </c>
      <c r="E155" s="38">
        <v>174.38333333333338</v>
      </c>
      <c r="F155" s="38">
        <v>171.8666666666667</v>
      </c>
      <c r="G155" s="38">
        <v>170.43333333333339</v>
      </c>
      <c r="H155" s="38">
        <v>178.33333333333337</v>
      </c>
      <c r="I155" s="38">
        <v>179.76666666666671</v>
      </c>
      <c r="J155" s="38">
        <v>182.28333333333336</v>
      </c>
      <c r="K155" s="31">
        <v>177.25</v>
      </c>
      <c r="L155" s="31">
        <v>173.3</v>
      </c>
      <c r="M155" s="31">
        <v>48.522939999999998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39042.25</v>
      </c>
      <c r="D156" s="38">
        <v>39195.616666666669</v>
      </c>
      <c r="E156" s="38">
        <v>38741.233333333337</v>
      </c>
      <c r="F156" s="38">
        <v>38440.216666666667</v>
      </c>
      <c r="G156" s="38">
        <v>37985.833333333336</v>
      </c>
      <c r="H156" s="38">
        <v>39496.633333333339</v>
      </c>
      <c r="I156" s="38">
        <v>39951.01666666667</v>
      </c>
      <c r="J156" s="38">
        <v>40252.03333333334</v>
      </c>
      <c r="K156" s="31">
        <v>39650</v>
      </c>
      <c r="L156" s="31">
        <v>38894.6</v>
      </c>
      <c r="M156" s="31">
        <v>0.18926000000000001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1340.55</v>
      </c>
      <c r="D157" s="38">
        <v>1343.5166666666667</v>
      </c>
      <c r="E157" s="38">
        <v>1327.0333333333333</v>
      </c>
      <c r="F157" s="38">
        <v>1313.5166666666667</v>
      </c>
      <c r="G157" s="38">
        <v>1297.0333333333333</v>
      </c>
      <c r="H157" s="38">
        <v>1357.0333333333333</v>
      </c>
      <c r="I157" s="38">
        <v>1373.5166666666664</v>
      </c>
      <c r="J157" s="38">
        <v>1387.0333333333333</v>
      </c>
      <c r="K157" s="31">
        <v>1360</v>
      </c>
      <c r="L157" s="31">
        <v>1330</v>
      </c>
      <c r="M157" s="31">
        <v>1.0938000000000001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838.55</v>
      </c>
      <c r="D158" s="38">
        <v>836.5</v>
      </c>
      <c r="E158" s="38">
        <v>827.1</v>
      </c>
      <c r="F158" s="38">
        <v>815.65</v>
      </c>
      <c r="G158" s="38">
        <v>806.25</v>
      </c>
      <c r="H158" s="38">
        <v>847.95</v>
      </c>
      <c r="I158" s="38">
        <v>857.35000000000014</v>
      </c>
      <c r="J158" s="38">
        <v>868.80000000000007</v>
      </c>
      <c r="K158" s="31">
        <v>845.9</v>
      </c>
      <c r="L158" s="31">
        <v>825.05</v>
      </c>
      <c r="M158" s="31">
        <v>19.804569999999998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1039.5999999999999</v>
      </c>
      <c r="D159" s="38">
        <v>1028.8166666666666</v>
      </c>
      <c r="E159" s="38">
        <v>1013.7833333333333</v>
      </c>
      <c r="F159" s="38">
        <v>987.9666666666667</v>
      </c>
      <c r="G159" s="38">
        <v>972.93333333333339</v>
      </c>
      <c r="H159" s="38">
        <v>1054.6333333333332</v>
      </c>
      <c r="I159" s="38">
        <v>1069.6666666666665</v>
      </c>
      <c r="J159" s="38">
        <v>1095.4833333333331</v>
      </c>
      <c r="K159" s="31">
        <v>1043.8499999999999</v>
      </c>
      <c r="L159" s="31">
        <v>1003</v>
      </c>
      <c r="M159" s="31">
        <v>46.382379999999998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4849.6499999999996</v>
      </c>
      <c r="D160" s="38">
        <v>4844.6833333333334</v>
      </c>
      <c r="E160" s="38">
        <v>4801.2166666666672</v>
      </c>
      <c r="F160" s="38">
        <v>4752.7833333333338</v>
      </c>
      <c r="G160" s="38">
        <v>4709.3166666666675</v>
      </c>
      <c r="H160" s="38">
        <v>4893.1166666666668</v>
      </c>
      <c r="I160" s="38">
        <v>4936.5833333333321</v>
      </c>
      <c r="J160" s="38">
        <v>4985.0166666666664</v>
      </c>
      <c r="K160" s="31">
        <v>4888.1499999999996</v>
      </c>
      <c r="L160" s="31">
        <v>4796.25</v>
      </c>
      <c r="M160" s="31">
        <v>2.42292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231.55</v>
      </c>
      <c r="D161" s="38">
        <v>230</v>
      </c>
      <c r="E161" s="38">
        <v>226.25</v>
      </c>
      <c r="F161" s="38">
        <v>220.95</v>
      </c>
      <c r="G161" s="38">
        <v>217.2</v>
      </c>
      <c r="H161" s="38">
        <v>235.3</v>
      </c>
      <c r="I161" s="38">
        <v>239.05</v>
      </c>
      <c r="J161" s="38">
        <v>244.35000000000002</v>
      </c>
      <c r="K161" s="31">
        <v>233.75</v>
      </c>
      <c r="L161" s="31">
        <v>224.7</v>
      </c>
      <c r="M161" s="31">
        <v>63.781390000000002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270.05</v>
      </c>
      <c r="D162" s="38">
        <v>268.85000000000002</v>
      </c>
      <c r="E162" s="38">
        <v>266.55000000000007</v>
      </c>
      <c r="F162" s="38">
        <v>263.05000000000007</v>
      </c>
      <c r="G162" s="38">
        <v>260.75000000000011</v>
      </c>
      <c r="H162" s="38">
        <v>272.35000000000002</v>
      </c>
      <c r="I162" s="38">
        <v>274.64999999999998</v>
      </c>
      <c r="J162" s="38">
        <v>278.14999999999998</v>
      </c>
      <c r="K162" s="31">
        <v>271.14999999999998</v>
      </c>
      <c r="L162" s="31">
        <v>265.35000000000002</v>
      </c>
      <c r="M162" s="31">
        <v>101.87822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15486.5</v>
      </c>
      <c r="D163" s="38">
        <v>15562.949999999999</v>
      </c>
      <c r="E163" s="38">
        <v>15385.949999999997</v>
      </c>
      <c r="F163" s="38">
        <v>15285.399999999998</v>
      </c>
      <c r="G163" s="38">
        <v>15108.399999999996</v>
      </c>
      <c r="H163" s="38">
        <v>15663.499999999998</v>
      </c>
      <c r="I163" s="38">
        <v>15840.500000000002</v>
      </c>
      <c r="J163" s="38">
        <v>15941.05</v>
      </c>
      <c r="K163" s="31">
        <v>15739.95</v>
      </c>
      <c r="L163" s="31">
        <v>15462.4</v>
      </c>
      <c r="M163" s="31">
        <v>3.5549999999999998E-2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2603.6</v>
      </c>
      <c r="D164" s="38">
        <v>2607.9</v>
      </c>
      <c r="E164" s="38">
        <v>2590.8000000000002</v>
      </c>
      <c r="F164" s="38">
        <v>2578</v>
      </c>
      <c r="G164" s="38">
        <v>2560.9</v>
      </c>
      <c r="H164" s="38">
        <v>2620.7000000000003</v>
      </c>
      <c r="I164" s="38">
        <v>2637.7999999999997</v>
      </c>
      <c r="J164" s="38">
        <v>2650.6000000000004</v>
      </c>
      <c r="K164" s="31">
        <v>2625</v>
      </c>
      <c r="L164" s="31">
        <v>2595.1</v>
      </c>
      <c r="M164" s="31">
        <v>2.4430399999999999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3882.25</v>
      </c>
      <c r="D165" s="38">
        <v>3859.3833333333332</v>
      </c>
      <c r="E165" s="38">
        <v>3826.7666666666664</v>
      </c>
      <c r="F165" s="38">
        <v>3771.2833333333333</v>
      </c>
      <c r="G165" s="38">
        <v>3738.6666666666665</v>
      </c>
      <c r="H165" s="38">
        <v>3914.8666666666663</v>
      </c>
      <c r="I165" s="38">
        <v>3947.4833333333331</v>
      </c>
      <c r="J165" s="38">
        <v>4002.9666666666662</v>
      </c>
      <c r="K165" s="31">
        <v>3892</v>
      </c>
      <c r="L165" s="31">
        <v>3803.9</v>
      </c>
      <c r="M165" s="31">
        <v>3.15374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61.55</v>
      </c>
      <c r="D166" s="38">
        <v>61.583333333333336</v>
      </c>
      <c r="E166" s="38">
        <v>60.866666666666674</v>
      </c>
      <c r="F166" s="38">
        <v>60.183333333333337</v>
      </c>
      <c r="G166" s="38">
        <v>59.466666666666676</v>
      </c>
      <c r="H166" s="38">
        <v>62.266666666666673</v>
      </c>
      <c r="I166" s="38">
        <v>62.983333333333327</v>
      </c>
      <c r="J166" s="38">
        <v>63.666666666666671</v>
      </c>
      <c r="K166" s="31">
        <v>62.3</v>
      </c>
      <c r="L166" s="31">
        <v>60.9</v>
      </c>
      <c r="M166" s="31">
        <v>509.84674000000001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744.8</v>
      </c>
      <c r="D167" s="38">
        <v>739.61666666666667</v>
      </c>
      <c r="E167" s="38">
        <v>725.23333333333335</v>
      </c>
      <c r="F167" s="38">
        <v>705.66666666666663</v>
      </c>
      <c r="G167" s="38">
        <v>691.2833333333333</v>
      </c>
      <c r="H167" s="38">
        <v>759.18333333333339</v>
      </c>
      <c r="I167" s="38">
        <v>773.56666666666683</v>
      </c>
      <c r="J167" s="38">
        <v>793.13333333333344</v>
      </c>
      <c r="K167" s="31">
        <v>754</v>
      </c>
      <c r="L167" s="31">
        <v>720.05</v>
      </c>
      <c r="M167" s="31">
        <v>39.831659999999999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4683.8999999999996</v>
      </c>
      <c r="D168" s="38">
        <v>4683.6333333333332</v>
      </c>
      <c r="E168" s="38">
        <v>4650.2666666666664</v>
      </c>
      <c r="F168" s="38">
        <v>4616.6333333333332</v>
      </c>
      <c r="G168" s="38">
        <v>4583.2666666666664</v>
      </c>
      <c r="H168" s="38">
        <v>4717.2666666666664</v>
      </c>
      <c r="I168" s="38">
        <v>4750.6333333333332</v>
      </c>
      <c r="J168" s="38">
        <v>4784.2666666666664</v>
      </c>
      <c r="K168" s="31">
        <v>4717</v>
      </c>
      <c r="L168" s="31">
        <v>4650</v>
      </c>
      <c r="M168" s="31">
        <v>4.4787699999999999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438</v>
      </c>
      <c r="D169" s="38">
        <v>440.7166666666667</v>
      </c>
      <c r="E169" s="38">
        <v>430.83333333333337</v>
      </c>
      <c r="F169" s="38">
        <v>423.66666666666669</v>
      </c>
      <c r="G169" s="38">
        <v>413.78333333333336</v>
      </c>
      <c r="H169" s="38">
        <v>447.88333333333338</v>
      </c>
      <c r="I169" s="38">
        <v>457.76666666666671</v>
      </c>
      <c r="J169" s="38">
        <v>464.93333333333339</v>
      </c>
      <c r="K169" s="31">
        <v>450.6</v>
      </c>
      <c r="L169" s="31">
        <v>433.55</v>
      </c>
      <c r="M169" s="31">
        <v>26.141490000000001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240.35</v>
      </c>
      <c r="D170" s="38">
        <v>241.20000000000002</v>
      </c>
      <c r="E170" s="38">
        <v>238.90000000000003</v>
      </c>
      <c r="F170" s="38">
        <v>237.45000000000002</v>
      </c>
      <c r="G170" s="38">
        <v>235.15000000000003</v>
      </c>
      <c r="H170" s="38">
        <v>242.65000000000003</v>
      </c>
      <c r="I170" s="38">
        <v>244.95000000000005</v>
      </c>
      <c r="J170" s="38">
        <v>246.40000000000003</v>
      </c>
      <c r="K170" s="31">
        <v>243.5</v>
      </c>
      <c r="L170" s="31">
        <v>239.75</v>
      </c>
      <c r="M170" s="31">
        <v>138.31605999999999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586.4</v>
      </c>
      <c r="D171" s="38">
        <v>589.16666666666663</v>
      </c>
      <c r="E171" s="38">
        <v>579.33333333333326</v>
      </c>
      <c r="F171" s="38">
        <v>572.26666666666665</v>
      </c>
      <c r="G171" s="38">
        <v>562.43333333333328</v>
      </c>
      <c r="H171" s="38">
        <v>596.23333333333323</v>
      </c>
      <c r="I171" s="38">
        <v>606.06666666666649</v>
      </c>
      <c r="J171" s="38">
        <v>613.13333333333321</v>
      </c>
      <c r="K171" s="31">
        <v>599</v>
      </c>
      <c r="L171" s="31">
        <v>582.1</v>
      </c>
      <c r="M171" s="31">
        <v>4.3327099999999996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864.4</v>
      </c>
      <c r="D172" s="38">
        <v>857.29999999999984</v>
      </c>
      <c r="E172" s="38">
        <v>846.89999999999964</v>
      </c>
      <c r="F172" s="38">
        <v>829.39999999999975</v>
      </c>
      <c r="G172" s="38">
        <v>818.99999999999955</v>
      </c>
      <c r="H172" s="38">
        <v>874.79999999999973</v>
      </c>
      <c r="I172" s="38">
        <v>885.2</v>
      </c>
      <c r="J172" s="38">
        <v>902.69999999999982</v>
      </c>
      <c r="K172" s="31">
        <v>867.7</v>
      </c>
      <c r="L172" s="31">
        <v>839.8</v>
      </c>
      <c r="M172" s="31">
        <v>3.1173899999999999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217.85</v>
      </c>
      <c r="D173" s="38">
        <v>216.79999999999998</v>
      </c>
      <c r="E173" s="38">
        <v>214.14999999999998</v>
      </c>
      <c r="F173" s="38">
        <v>210.45</v>
      </c>
      <c r="G173" s="38">
        <v>207.79999999999998</v>
      </c>
      <c r="H173" s="38">
        <v>220.49999999999997</v>
      </c>
      <c r="I173" s="38">
        <v>223.15</v>
      </c>
      <c r="J173" s="38">
        <v>226.84999999999997</v>
      </c>
      <c r="K173" s="31">
        <v>219.45</v>
      </c>
      <c r="L173" s="31">
        <v>213.1</v>
      </c>
      <c r="M173" s="31">
        <v>217.39954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2525.1999999999998</v>
      </c>
      <c r="D174" s="38">
        <v>2511.7666666666664</v>
      </c>
      <c r="E174" s="38">
        <v>2494.5333333333328</v>
      </c>
      <c r="F174" s="38">
        <v>2463.8666666666663</v>
      </c>
      <c r="G174" s="38">
        <v>2446.6333333333328</v>
      </c>
      <c r="H174" s="38">
        <v>2542.4333333333329</v>
      </c>
      <c r="I174" s="38">
        <v>2559.6666666666665</v>
      </c>
      <c r="J174" s="38">
        <v>2590.333333333333</v>
      </c>
      <c r="K174" s="31">
        <v>2529</v>
      </c>
      <c r="L174" s="31">
        <v>2481.1</v>
      </c>
      <c r="M174" s="31">
        <v>57.432929999999999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92.95</v>
      </c>
      <c r="D175" s="38">
        <v>92.416666666666671</v>
      </c>
      <c r="E175" s="38">
        <v>91.483333333333348</v>
      </c>
      <c r="F175" s="38">
        <v>90.01666666666668</v>
      </c>
      <c r="G175" s="38">
        <v>89.083333333333357</v>
      </c>
      <c r="H175" s="38">
        <v>93.88333333333334</v>
      </c>
      <c r="I175" s="38">
        <v>94.816666666666649</v>
      </c>
      <c r="J175" s="38">
        <v>96.283333333333331</v>
      </c>
      <c r="K175" s="31">
        <v>93.35</v>
      </c>
      <c r="L175" s="31">
        <v>90.95</v>
      </c>
      <c r="M175" s="31">
        <v>139.78236999999999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871.25</v>
      </c>
      <c r="D176" s="38">
        <v>874.86666666666667</v>
      </c>
      <c r="E176" s="38">
        <v>865.73333333333335</v>
      </c>
      <c r="F176" s="38">
        <v>860.2166666666667</v>
      </c>
      <c r="G176" s="38">
        <v>851.08333333333337</v>
      </c>
      <c r="H176" s="38">
        <v>880.38333333333333</v>
      </c>
      <c r="I176" s="38">
        <v>889.51666666666677</v>
      </c>
      <c r="J176" s="38">
        <v>895.0333333333333</v>
      </c>
      <c r="K176" s="31">
        <v>884</v>
      </c>
      <c r="L176" s="31">
        <v>869.35</v>
      </c>
      <c r="M176" s="31">
        <v>4.5675600000000003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1349.35</v>
      </c>
      <c r="D177" s="38">
        <v>1355.45</v>
      </c>
      <c r="E177" s="38">
        <v>1336.9</v>
      </c>
      <c r="F177" s="38">
        <v>1324.45</v>
      </c>
      <c r="G177" s="38">
        <v>1305.9000000000001</v>
      </c>
      <c r="H177" s="38">
        <v>1367.9</v>
      </c>
      <c r="I177" s="38">
        <v>1386.4499999999998</v>
      </c>
      <c r="J177" s="38">
        <v>1398.9</v>
      </c>
      <c r="K177" s="31">
        <v>1374</v>
      </c>
      <c r="L177" s="31">
        <v>1343</v>
      </c>
      <c r="M177" s="31">
        <v>17.467639999999999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573.75</v>
      </c>
      <c r="D178" s="38">
        <v>572.36666666666667</v>
      </c>
      <c r="E178" s="38">
        <v>569.73333333333335</v>
      </c>
      <c r="F178" s="38">
        <v>565.7166666666667</v>
      </c>
      <c r="G178" s="38">
        <v>563.08333333333337</v>
      </c>
      <c r="H178" s="38">
        <v>576.38333333333333</v>
      </c>
      <c r="I178" s="38">
        <v>579.01666666666677</v>
      </c>
      <c r="J178" s="38">
        <v>583.0333333333333</v>
      </c>
      <c r="K178" s="31">
        <v>575</v>
      </c>
      <c r="L178" s="31">
        <v>568.35</v>
      </c>
      <c r="M178" s="31">
        <v>157.69111000000001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24331.05</v>
      </c>
      <c r="D179" s="38">
        <v>24238.350000000002</v>
      </c>
      <c r="E179" s="38">
        <v>24104.700000000004</v>
      </c>
      <c r="F179" s="38">
        <v>23878.350000000002</v>
      </c>
      <c r="G179" s="38">
        <v>23744.700000000004</v>
      </c>
      <c r="H179" s="38">
        <v>24464.700000000004</v>
      </c>
      <c r="I179" s="38">
        <v>24598.350000000006</v>
      </c>
      <c r="J179" s="38">
        <v>24824.700000000004</v>
      </c>
      <c r="K179" s="31">
        <v>24372</v>
      </c>
      <c r="L179" s="31">
        <v>24012</v>
      </c>
      <c r="M179" s="31">
        <v>0.30445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1848.9</v>
      </c>
      <c r="D180" s="38">
        <v>1854.9333333333334</v>
      </c>
      <c r="E180" s="38">
        <v>1833.9666666666667</v>
      </c>
      <c r="F180" s="38">
        <v>1819.0333333333333</v>
      </c>
      <c r="G180" s="38">
        <v>1798.0666666666666</v>
      </c>
      <c r="H180" s="38">
        <v>1869.8666666666668</v>
      </c>
      <c r="I180" s="38">
        <v>1890.8333333333335</v>
      </c>
      <c r="J180" s="38">
        <v>1905.7666666666669</v>
      </c>
      <c r="K180" s="31">
        <v>1875.9</v>
      </c>
      <c r="L180" s="31">
        <v>1840</v>
      </c>
      <c r="M180" s="31">
        <v>12.6806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3732.1</v>
      </c>
      <c r="D181" s="38">
        <v>3736.9166666666665</v>
      </c>
      <c r="E181" s="38">
        <v>3673.833333333333</v>
      </c>
      <c r="F181" s="38">
        <v>3615.5666666666666</v>
      </c>
      <c r="G181" s="38">
        <v>3552.4833333333331</v>
      </c>
      <c r="H181" s="38">
        <v>3795.1833333333329</v>
      </c>
      <c r="I181" s="38">
        <v>3858.266666666666</v>
      </c>
      <c r="J181" s="38">
        <v>3916.5333333333328</v>
      </c>
      <c r="K181" s="31">
        <v>3800</v>
      </c>
      <c r="L181" s="31">
        <v>3678.65</v>
      </c>
      <c r="M181" s="31">
        <v>8.5716999999999999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554.5</v>
      </c>
      <c r="D182" s="38">
        <v>556.06666666666661</v>
      </c>
      <c r="E182" s="38">
        <v>551.78333333333319</v>
      </c>
      <c r="F182" s="38">
        <v>549.06666666666661</v>
      </c>
      <c r="G182" s="38">
        <v>544.78333333333319</v>
      </c>
      <c r="H182" s="38">
        <v>558.78333333333319</v>
      </c>
      <c r="I182" s="38">
        <v>563.06666666666649</v>
      </c>
      <c r="J182" s="38">
        <v>565.78333333333319</v>
      </c>
      <c r="K182" s="31">
        <v>560.35</v>
      </c>
      <c r="L182" s="31">
        <v>553.35</v>
      </c>
      <c r="M182" s="31">
        <v>5.4096099999999998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2299.6999999999998</v>
      </c>
      <c r="D183" s="38">
        <v>2292.85</v>
      </c>
      <c r="E183" s="38">
        <v>2272.8999999999996</v>
      </c>
      <c r="F183" s="38">
        <v>2246.1</v>
      </c>
      <c r="G183" s="38">
        <v>2226.1499999999996</v>
      </c>
      <c r="H183" s="38">
        <v>2319.6499999999996</v>
      </c>
      <c r="I183" s="38">
        <v>2339.5999999999995</v>
      </c>
      <c r="J183" s="38">
        <v>2366.3999999999996</v>
      </c>
      <c r="K183" s="31">
        <v>2312.8000000000002</v>
      </c>
      <c r="L183" s="31">
        <v>2266.0500000000002</v>
      </c>
      <c r="M183" s="31">
        <v>4.04765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1152.8</v>
      </c>
      <c r="D184" s="38">
        <v>1150.8</v>
      </c>
      <c r="E184" s="38">
        <v>1142.3</v>
      </c>
      <c r="F184" s="38">
        <v>1131.8</v>
      </c>
      <c r="G184" s="38">
        <v>1123.3</v>
      </c>
      <c r="H184" s="38">
        <v>1161.3</v>
      </c>
      <c r="I184" s="38">
        <v>1169.8</v>
      </c>
      <c r="J184" s="38">
        <v>1180.3</v>
      </c>
      <c r="K184" s="31">
        <v>1159.3</v>
      </c>
      <c r="L184" s="31">
        <v>1140.3</v>
      </c>
      <c r="M184" s="31">
        <v>13.067909999999999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534.25</v>
      </c>
      <c r="D185" s="38">
        <v>536.61666666666667</v>
      </c>
      <c r="E185" s="38">
        <v>528.63333333333333</v>
      </c>
      <c r="F185" s="38">
        <v>523.01666666666665</v>
      </c>
      <c r="G185" s="38">
        <v>515.0333333333333</v>
      </c>
      <c r="H185" s="38">
        <v>542.23333333333335</v>
      </c>
      <c r="I185" s="38">
        <v>550.2166666666667</v>
      </c>
      <c r="J185" s="38">
        <v>555.83333333333337</v>
      </c>
      <c r="K185" s="31">
        <v>544.6</v>
      </c>
      <c r="L185" s="31">
        <v>531</v>
      </c>
      <c r="M185" s="31">
        <v>8.9784699999999997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802.65</v>
      </c>
      <c r="D186" s="38">
        <v>811.33333333333337</v>
      </c>
      <c r="E186" s="38">
        <v>790.4666666666667</v>
      </c>
      <c r="F186" s="38">
        <v>778.2833333333333</v>
      </c>
      <c r="G186" s="38">
        <v>757.41666666666663</v>
      </c>
      <c r="H186" s="38">
        <v>823.51666666666677</v>
      </c>
      <c r="I186" s="38">
        <v>844.38333333333333</v>
      </c>
      <c r="J186" s="38">
        <v>856.56666666666683</v>
      </c>
      <c r="K186" s="31">
        <v>832.2</v>
      </c>
      <c r="L186" s="31">
        <v>799.15</v>
      </c>
      <c r="M186" s="31">
        <v>8.2917299999999994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1010.2</v>
      </c>
      <c r="D187" s="38">
        <v>1003.9333333333334</v>
      </c>
      <c r="E187" s="38">
        <v>993.66666666666674</v>
      </c>
      <c r="F187" s="38">
        <v>977.13333333333333</v>
      </c>
      <c r="G187" s="38">
        <v>966.86666666666667</v>
      </c>
      <c r="H187" s="38">
        <v>1020.4666666666668</v>
      </c>
      <c r="I187" s="38">
        <v>1030.7333333333336</v>
      </c>
      <c r="J187" s="38">
        <v>1047.2666666666669</v>
      </c>
      <c r="K187" s="31">
        <v>1014.2</v>
      </c>
      <c r="L187" s="31">
        <v>987.4</v>
      </c>
      <c r="M187" s="31">
        <v>25.042770000000001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1690.85</v>
      </c>
      <c r="D188" s="38">
        <v>1696.0666666666666</v>
      </c>
      <c r="E188" s="38">
        <v>1677.7833333333333</v>
      </c>
      <c r="F188" s="38">
        <v>1664.7166666666667</v>
      </c>
      <c r="G188" s="38">
        <v>1646.4333333333334</v>
      </c>
      <c r="H188" s="38">
        <v>1709.1333333333332</v>
      </c>
      <c r="I188" s="38">
        <v>1727.4166666666665</v>
      </c>
      <c r="J188" s="38">
        <v>1740.4833333333331</v>
      </c>
      <c r="K188" s="31">
        <v>1714.35</v>
      </c>
      <c r="L188" s="31">
        <v>1683</v>
      </c>
      <c r="M188" s="31">
        <v>7.6743899999999998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860.2</v>
      </c>
      <c r="D189" s="38">
        <v>856.76666666666677</v>
      </c>
      <c r="E189" s="38">
        <v>851.08333333333348</v>
      </c>
      <c r="F189" s="38">
        <v>841.9666666666667</v>
      </c>
      <c r="G189" s="38">
        <v>836.28333333333342</v>
      </c>
      <c r="H189" s="38">
        <v>865.88333333333355</v>
      </c>
      <c r="I189" s="38">
        <v>871.56666666666672</v>
      </c>
      <c r="J189" s="38">
        <v>880.68333333333362</v>
      </c>
      <c r="K189" s="31">
        <v>862.45</v>
      </c>
      <c r="L189" s="31">
        <v>847.65</v>
      </c>
      <c r="M189" s="31">
        <v>17.046150000000001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7159.95</v>
      </c>
      <c r="D190" s="38">
        <v>7169.9833333333336</v>
      </c>
      <c r="E190" s="38">
        <v>7124.9666666666672</v>
      </c>
      <c r="F190" s="38">
        <v>7089.9833333333336</v>
      </c>
      <c r="G190" s="38">
        <v>7044.9666666666672</v>
      </c>
      <c r="H190" s="38">
        <v>7204.9666666666672</v>
      </c>
      <c r="I190" s="38">
        <v>7249.9833333333336</v>
      </c>
      <c r="J190" s="38">
        <v>7284.9666666666672</v>
      </c>
      <c r="K190" s="31">
        <v>7215</v>
      </c>
      <c r="L190" s="31">
        <v>7135</v>
      </c>
      <c r="M190" s="31">
        <v>0.80608999999999997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622.54999999999995</v>
      </c>
      <c r="D191" s="38">
        <v>617.30000000000007</v>
      </c>
      <c r="E191" s="38">
        <v>610.60000000000014</v>
      </c>
      <c r="F191" s="38">
        <v>598.65000000000009</v>
      </c>
      <c r="G191" s="38">
        <v>591.95000000000016</v>
      </c>
      <c r="H191" s="38">
        <v>629.25000000000011</v>
      </c>
      <c r="I191" s="38">
        <v>635.95000000000016</v>
      </c>
      <c r="J191" s="38">
        <v>647.90000000000009</v>
      </c>
      <c r="K191" s="31">
        <v>624</v>
      </c>
      <c r="L191" s="31">
        <v>605.35</v>
      </c>
      <c r="M191" s="31">
        <v>133.62350000000001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234.9</v>
      </c>
      <c r="D192" s="38">
        <v>234.63333333333333</v>
      </c>
      <c r="E192" s="38">
        <v>232.26666666666665</v>
      </c>
      <c r="F192" s="38">
        <v>229.63333333333333</v>
      </c>
      <c r="G192" s="38">
        <v>227.26666666666665</v>
      </c>
      <c r="H192" s="38">
        <v>237.26666666666665</v>
      </c>
      <c r="I192" s="38">
        <v>239.63333333333333</v>
      </c>
      <c r="J192" s="38">
        <v>242.26666666666665</v>
      </c>
      <c r="K192" s="31">
        <v>237</v>
      </c>
      <c r="L192" s="31">
        <v>232</v>
      </c>
      <c r="M192" s="31">
        <v>105.15447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120.2</v>
      </c>
      <c r="D193" s="38">
        <v>119.2</v>
      </c>
      <c r="E193" s="38">
        <v>117.9</v>
      </c>
      <c r="F193" s="38">
        <v>115.60000000000001</v>
      </c>
      <c r="G193" s="38">
        <v>114.30000000000001</v>
      </c>
      <c r="H193" s="38">
        <v>121.5</v>
      </c>
      <c r="I193" s="38">
        <v>122.79999999999998</v>
      </c>
      <c r="J193" s="38">
        <v>125.1</v>
      </c>
      <c r="K193" s="31">
        <v>120.5</v>
      </c>
      <c r="L193" s="31">
        <v>116.9</v>
      </c>
      <c r="M193" s="31">
        <v>341.54214000000002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3462.5</v>
      </c>
      <c r="D194" s="38">
        <v>3451.5166666666664</v>
      </c>
      <c r="E194" s="38">
        <v>3436.0333333333328</v>
      </c>
      <c r="F194" s="38">
        <v>3409.5666666666666</v>
      </c>
      <c r="G194" s="38">
        <v>3394.083333333333</v>
      </c>
      <c r="H194" s="38">
        <v>3477.9833333333327</v>
      </c>
      <c r="I194" s="38">
        <v>3493.4666666666662</v>
      </c>
      <c r="J194" s="38">
        <v>3519.9333333333325</v>
      </c>
      <c r="K194" s="31">
        <v>3467</v>
      </c>
      <c r="L194" s="31">
        <v>3425.05</v>
      </c>
      <c r="M194" s="31">
        <v>17.945889999999999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1228</v>
      </c>
      <c r="D195" s="38">
        <v>1221.5666666666666</v>
      </c>
      <c r="E195" s="38">
        <v>1206.6333333333332</v>
      </c>
      <c r="F195" s="38">
        <v>1185.2666666666667</v>
      </c>
      <c r="G195" s="38">
        <v>1170.3333333333333</v>
      </c>
      <c r="H195" s="38">
        <v>1242.9333333333332</v>
      </c>
      <c r="I195" s="38">
        <v>1257.8666666666666</v>
      </c>
      <c r="J195" s="38">
        <v>1279.2333333333331</v>
      </c>
      <c r="K195" s="31">
        <v>1236.5</v>
      </c>
      <c r="L195" s="31">
        <v>1200.2</v>
      </c>
      <c r="M195" s="31">
        <v>33.969839999999998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2932.85</v>
      </c>
      <c r="D196" s="38">
        <v>2961.4666666666667</v>
      </c>
      <c r="E196" s="38">
        <v>2891.3833333333332</v>
      </c>
      <c r="F196" s="38">
        <v>2849.9166666666665</v>
      </c>
      <c r="G196" s="38">
        <v>2779.833333333333</v>
      </c>
      <c r="H196" s="38">
        <v>3002.9333333333334</v>
      </c>
      <c r="I196" s="38">
        <v>3073.0166666666664</v>
      </c>
      <c r="J196" s="38">
        <v>3114.4833333333336</v>
      </c>
      <c r="K196" s="31">
        <v>3031.55</v>
      </c>
      <c r="L196" s="31">
        <v>2920</v>
      </c>
      <c r="M196" s="31">
        <v>1.3365199999999999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2955.9</v>
      </c>
      <c r="D197" s="38">
        <v>2945.35</v>
      </c>
      <c r="E197" s="38">
        <v>2928.7</v>
      </c>
      <c r="F197" s="38">
        <v>2901.5</v>
      </c>
      <c r="G197" s="38">
        <v>2884.85</v>
      </c>
      <c r="H197" s="38">
        <v>2972.5499999999997</v>
      </c>
      <c r="I197" s="38">
        <v>2989.2000000000003</v>
      </c>
      <c r="J197" s="38">
        <v>3016.3999999999996</v>
      </c>
      <c r="K197" s="31">
        <v>2962</v>
      </c>
      <c r="L197" s="31">
        <v>2918.15</v>
      </c>
      <c r="M197" s="31">
        <v>6.0008100000000004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2073.85</v>
      </c>
      <c r="D198" s="38">
        <v>2071.9499999999998</v>
      </c>
      <c r="E198" s="38">
        <v>2049.9499999999998</v>
      </c>
      <c r="F198" s="38">
        <v>2026.0500000000002</v>
      </c>
      <c r="G198" s="38">
        <v>2004.0500000000002</v>
      </c>
      <c r="H198" s="38">
        <v>2095.8499999999995</v>
      </c>
      <c r="I198" s="38">
        <v>2117.8499999999995</v>
      </c>
      <c r="J198" s="38">
        <v>2141.7499999999991</v>
      </c>
      <c r="K198" s="31">
        <v>2093.9499999999998</v>
      </c>
      <c r="L198" s="31">
        <v>2048.0500000000002</v>
      </c>
      <c r="M198" s="31">
        <v>4.02813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662.05</v>
      </c>
      <c r="D199" s="38">
        <v>662.8</v>
      </c>
      <c r="E199" s="38">
        <v>651.19999999999993</v>
      </c>
      <c r="F199" s="38">
        <v>640.35</v>
      </c>
      <c r="G199" s="38">
        <v>628.75</v>
      </c>
      <c r="H199" s="38">
        <v>673.64999999999986</v>
      </c>
      <c r="I199" s="38">
        <v>685.24999999999977</v>
      </c>
      <c r="J199" s="38">
        <v>696.0999999999998</v>
      </c>
      <c r="K199" s="31">
        <v>674.4</v>
      </c>
      <c r="L199" s="31">
        <v>651.95000000000005</v>
      </c>
      <c r="M199" s="31">
        <v>9.1406899999999993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1787.9</v>
      </c>
      <c r="D200" s="38">
        <v>1765.7833333333335</v>
      </c>
      <c r="E200" s="38">
        <v>1725.166666666667</v>
      </c>
      <c r="F200" s="38">
        <v>1662.4333333333334</v>
      </c>
      <c r="G200" s="38">
        <v>1621.8166666666668</v>
      </c>
      <c r="H200" s="38">
        <v>1828.5166666666671</v>
      </c>
      <c r="I200" s="38">
        <v>1869.1333333333334</v>
      </c>
      <c r="J200" s="38">
        <v>1931.8666666666672</v>
      </c>
      <c r="K200" s="31">
        <v>1806.4</v>
      </c>
      <c r="L200" s="31">
        <v>1703.05</v>
      </c>
      <c r="M200" s="31">
        <v>24.915420000000001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32.049999999999997</v>
      </c>
      <c r="D201" s="38">
        <v>32.033333333333331</v>
      </c>
      <c r="E201" s="38">
        <v>31.816666666666663</v>
      </c>
      <c r="F201" s="38">
        <v>31.583333333333332</v>
      </c>
      <c r="G201" s="38">
        <v>31.366666666666664</v>
      </c>
      <c r="H201" s="38">
        <v>32.266666666666666</v>
      </c>
      <c r="I201" s="38">
        <v>32.483333333333334</v>
      </c>
      <c r="J201" s="38">
        <v>32.716666666666661</v>
      </c>
      <c r="K201" s="31">
        <v>32.25</v>
      </c>
      <c r="L201" s="31">
        <v>31.8</v>
      </c>
      <c r="M201" s="31">
        <v>45.52928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78.75</v>
      </c>
      <c r="D202" s="38">
        <v>78.599999999999994</v>
      </c>
      <c r="E202" s="38">
        <v>76.499999999999986</v>
      </c>
      <c r="F202" s="38">
        <v>74.249999999999986</v>
      </c>
      <c r="G202" s="38">
        <v>72.149999999999977</v>
      </c>
      <c r="H202" s="38">
        <v>80.849999999999994</v>
      </c>
      <c r="I202" s="38">
        <v>82.950000000000017</v>
      </c>
      <c r="J202" s="38">
        <v>85.2</v>
      </c>
      <c r="K202" s="31">
        <v>80.7</v>
      </c>
      <c r="L202" s="31">
        <v>76.349999999999994</v>
      </c>
      <c r="M202" s="31">
        <v>57.262949999999996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1340</v>
      </c>
      <c r="D203" s="38">
        <v>1335.5333333333333</v>
      </c>
      <c r="E203" s="38">
        <v>1321.4666666666667</v>
      </c>
      <c r="F203" s="38">
        <v>1302.9333333333334</v>
      </c>
      <c r="G203" s="38">
        <v>1288.8666666666668</v>
      </c>
      <c r="H203" s="38">
        <v>1354.0666666666666</v>
      </c>
      <c r="I203" s="38">
        <v>1368.1333333333332</v>
      </c>
      <c r="J203" s="38">
        <v>1386.6666666666665</v>
      </c>
      <c r="K203" s="31">
        <v>1349.6</v>
      </c>
      <c r="L203" s="31">
        <v>1317</v>
      </c>
      <c r="M203" s="31">
        <v>13.33966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1549.2</v>
      </c>
      <c r="D204" s="38">
        <v>1552.7166666666665</v>
      </c>
      <c r="E204" s="38">
        <v>1539.7333333333329</v>
      </c>
      <c r="F204" s="38">
        <v>1530.2666666666664</v>
      </c>
      <c r="G204" s="38">
        <v>1517.2833333333328</v>
      </c>
      <c r="H204" s="38">
        <v>1562.1833333333329</v>
      </c>
      <c r="I204" s="38">
        <v>1575.1666666666665</v>
      </c>
      <c r="J204" s="38">
        <v>1584.633333333333</v>
      </c>
      <c r="K204" s="31">
        <v>1565.7</v>
      </c>
      <c r="L204" s="31">
        <v>1543.25</v>
      </c>
      <c r="M204" s="31">
        <v>1.4707399999999999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8111.25</v>
      </c>
      <c r="D205" s="38">
        <v>8123.7333333333336</v>
      </c>
      <c r="E205" s="38">
        <v>8073.5166666666673</v>
      </c>
      <c r="F205" s="38">
        <v>8035.7833333333338</v>
      </c>
      <c r="G205" s="38">
        <v>7985.5666666666675</v>
      </c>
      <c r="H205" s="38">
        <v>8161.4666666666672</v>
      </c>
      <c r="I205" s="38">
        <v>8211.6833333333343</v>
      </c>
      <c r="J205" s="38">
        <v>8249.4166666666679</v>
      </c>
      <c r="K205" s="31">
        <v>8173.95</v>
      </c>
      <c r="L205" s="31">
        <v>8086</v>
      </c>
      <c r="M205" s="31">
        <v>2.2233800000000001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91.1</v>
      </c>
      <c r="D206" s="38">
        <v>90.766666666666666</v>
      </c>
      <c r="E206" s="38">
        <v>89.633333333333326</v>
      </c>
      <c r="F206" s="38">
        <v>88.166666666666657</v>
      </c>
      <c r="G206" s="38">
        <v>87.033333333333317</v>
      </c>
      <c r="H206" s="38">
        <v>92.233333333333334</v>
      </c>
      <c r="I206" s="38">
        <v>93.366666666666688</v>
      </c>
      <c r="J206" s="38">
        <v>94.833333333333343</v>
      </c>
      <c r="K206" s="31">
        <v>91.9</v>
      </c>
      <c r="L206" s="31">
        <v>89.3</v>
      </c>
      <c r="M206" s="31">
        <v>172.84442000000001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615.20000000000005</v>
      </c>
      <c r="D207" s="38">
        <v>611.63333333333333</v>
      </c>
      <c r="E207" s="38">
        <v>606.36666666666667</v>
      </c>
      <c r="F207" s="38">
        <v>597.5333333333333</v>
      </c>
      <c r="G207" s="38">
        <v>592.26666666666665</v>
      </c>
      <c r="H207" s="38">
        <v>620.4666666666667</v>
      </c>
      <c r="I207" s="38">
        <v>625.73333333333335</v>
      </c>
      <c r="J207" s="38">
        <v>634.56666666666672</v>
      </c>
      <c r="K207" s="31">
        <v>616.9</v>
      </c>
      <c r="L207" s="31">
        <v>602.79999999999995</v>
      </c>
      <c r="M207" s="31">
        <v>47.013390000000001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823.2</v>
      </c>
      <c r="D208" s="38">
        <v>819.2166666666667</v>
      </c>
      <c r="E208" s="38">
        <v>806.63333333333344</v>
      </c>
      <c r="F208" s="38">
        <v>790.06666666666672</v>
      </c>
      <c r="G208" s="38">
        <v>777.48333333333346</v>
      </c>
      <c r="H208" s="38">
        <v>835.78333333333342</v>
      </c>
      <c r="I208" s="38">
        <v>848.36666666666667</v>
      </c>
      <c r="J208" s="38">
        <v>864.93333333333339</v>
      </c>
      <c r="K208" s="31">
        <v>831.8</v>
      </c>
      <c r="L208" s="31">
        <v>802.65</v>
      </c>
      <c r="M208" s="31">
        <v>27.791239999999998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244.05</v>
      </c>
      <c r="D209" s="38">
        <v>242.93333333333331</v>
      </c>
      <c r="E209" s="38">
        <v>241.36666666666662</v>
      </c>
      <c r="F209" s="38">
        <v>238.68333333333331</v>
      </c>
      <c r="G209" s="38">
        <v>237.11666666666662</v>
      </c>
      <c r="H209" s="38">
        <v>245.61666666666662</v>
      </c>
      <c r="I209" s="38">
        <v>247.18333333333328</v>
      </c>
      <c r="J209" s="38">
        <v>249.86666666666662</v>
      </c>
      <c r="K209" s="31">
        <v>244.5</v>
      </c>
      <c r="L209" s="31">
        <v>240.25</v>
      </c>
      <c r="M209" s="31">
        <v>104.27414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849.45</v>
      </c>
      <c r="D210" s="38">
        <v>840.16666666666663</v>
      </c>
      <c r="E210" s="38">
        <v>828.5333333333333</v>
      </c>
      <c r="F210" s="38">
        <v>807.61666666666667</v>
      </c>
      <c r="G210" s="38">
        <v>795.98333333333335</v>
      </c>
      <c r="H210" s="38">
        <v>861.08333333333326</v>
      </c>
      <c r="I210" s="38">
        <v>872.7166666666667</v>
      </c>
      <c r="J210" s="38">
        <v>893.63333333333321</v>
      </c>
      <c r="K210" s="31">
        <v>851.8</v>
      </c>
      <c r="L210" s="31">
        <v>819.25</v>
      </c>
      <c r="M210" s="31">
        <v>46.477359999999997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1500.95</v>
      </c>
      <c r="D211" s="38">
        <v>1490.05</v>
      </c>
      <c r="E211" s="38">
        <v>1472.8</v>
      </c>
      <c r="F211" s="38">
        <v>1444.65</v>
      </c>
      <c r="G211" s="38">
        <v>1427.4</v>
      </c>
      <c r="H211" s="38">
        <v>1518.1999999999998</v>
      </c>
      <c r="I211" s="38">
        <v>1535.4499999999998</v>
      </c>
      <c r="J211" s="38">
        <v>1563.5999999999997</v>
      </c>
      <c r="K211" s="31">
        <v>1507.3</v>
      </c>
      <c r="L211" s="31">
        <v>1461.9</v>
      </c>
      <c r="M211" s="31">
        <v>1.1375999999999999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417.8</v>
      </c>
      <c r="D212" s="38">
        <v>416.2833333333333</v>
      </c>
      <c r="E212" s="38">
        <v>414.06666666666661</v>
      </c>
      <c r="F212" s="38">
        <v>410.33333333333331</v>
      </c>
      <c r="G212" s="38">
        <v>408.11666666666662</v>
      </c>
      <c r="H212" s="38">
        <v>420.01666666666659</v>
      </c>
      <c r="I212" s="38">
        <v>422.23333333333329</v>
      </c>
      <c r="J212" s="38">
        <v>425.96666666666658</v>
      </c>
      <c r="K212" s="31">
        <v>418.5</v>
      </c>
      <c r="L212" s="31">
        <v>412.55</v>
      </c>
      <c r="M212" s="31">
        <v>46.546939999999999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16.916666666666668</v>
      </c>
      <c r="E213" s="38">
        <v>16.833333333333336</v>
      </c>
      <c r="F213" s="38">
        <v>16.716666666666669</v>
      </c>
      <c r="G213" s="38">
        <v>16.633333333333336</v>
      </c>
      <c r="H213" s="38">
        <v>17.033333333333335</v>
      </c>
      <c r="I213" s="38">
        <v>17.116666666666671</v>
      </c>
      <c r="J213" s="38">
        <v>17.233333333333334</v>
      </c>
      <c r="K213" s="31">
        <v>17</v>
      </c>
      <c r="L213" s="31">
        <v>16.8</v>
      </c>
      <c r="M213" s="31">
        <v>484.43835999999999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242.25</v>
      </c>
      <c r="D214" s="38">
        <v>239.11666666666667</v>
      </c>
      <c r="E214" s="38">
        <v>233.63333333333335</v>
      </c>
      <c r="F214" s="38">
        <v>225.01666666666668</v>
      </c>
      <c r="G214" s="38">
        <v>219.53333333333336</v>
      </c>
      <c r="H214" s="38">
        <v>247.73333333333335</v>
      </c>
      <c r="I214" s="38">
        <v>253.2166666666667</v>
      </c>
      <c r="J214" s="38">
        <v>261.83333333333337</v>
      </c>
      <c r="K214" s="31">
        <v>244.6</v>
      </c>
      <c r="L214" s="31">
        <v>230.5</v>
      </c>
      <c r="M214" s="31">
        <v>149.81099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94.1</v>
      </c>
      <c r="D215" s="38">
        <v>93.516666666666652</v>
      </c>
      <c r="E215" s="38">
        <v>92.183333333333309</v>
      </c>
      <c r="F215" s="38">
        <v>90.266666666666652</v>
      </c>
      <c r="G215" s="38">
        <v>88.933333333333309</v>
      </c>
      <c r="H215" s="38">
        <v>95.433333333333309</v>
      </c>
      <c r="I215" s="38">
        <v>96.766666666666652</v>
      </c>
      <c r="J215" s="38">
        <v>98.683333333333309</v>
      </c>
      <c r="K215" s="31">
        <v>94.85</v>
      </c>
      <c r="L215" s="31">
        <v>91.6</v>
      </c>
      <c r="M215" s="31">
        <v>1092.4094700000001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661.55</v>
      </c>
      <c r="D216" s="38">
        <v>660.30000000000007</v>
      </c>
      <c r="E216" s="38">
        <v>655.85000000000014</v>
      </c>
      <c r="F216" s="38">
        <v>650.15000000000009</v>
      </c>
      <c r="G216" s="38">
        <v>645.70000000000016</v>
      </c>
      <c r="H216" s="38">
        <v>666.00000000000011</v>
      </c>
      <c r="I216" s="38">
        <v>670.45000000000016</v>
      </c>
      <c r="J216" s="38">
        <v>676.15000000000009</v>
      </c>
      <c r="K216" s="31">
        <v>664.75</v>
      </c>
      <c r="L216" s="31">
        <v>654.6</v>
      </c>
      <c r="M216" s="31">
        <v>14.44623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45149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53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510.15</v>
      </c>
      <c r="D11" s="38">
        <v>509.61666666666673</v>
      </c>
      <c r="E11" s="38">
        <v>504.23333333333346</v>
      </c>
      <c r="F11" s="38">
        <v>498.31666666666672</v>
      </c>
      <c r="G11" s="38">
        <v>492.93333333333345</v>
      </c>
      <c r="H11" s="38">
        <v>515.53333333333353</v>
      </c>
      <c r="I11" s="38">
        <v>520.91666666666674</v>
      </c>
      <c r="J11" s="38">
        <v>526.83333333333348</v>
      </c>
      <c r="K11" s="31">
        <v>515</v>
      </c>
      <c r="L11" s="31">
        <v>503.7</v>
      </c>
      <c r="M11" s="31">
        <v>3.30518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28119.45</v>
      </c>
      <c r="D12" s="38">
        <v>27701.483333333334</v>
      </c>
      <c r="E12" s="38">
        <v>27068.216666666667</v>
      </c>
      <c r="F12" s="38">
        <v>26016.983333333334</v>
      </c>
      <c r="G12" s="38">
        <v>25383.716666666667</v>
      </c>
      <c r="H12" s="38">
        <v>28752.716666666667</v>
      </c>
      <c r="I12" s="38">
        <v>29385.983333333337</v>
      </c>
      <c r="J12" s="38">
        <v>30437.216666666667</v>
      </c>
      <c r="K12" s="31">
        <v>28334.75</v>
      </c>
      <c r="L12" s="31">
        <v>26650.25</v>
      </c>
      <c r="M12" s="31">
        <v>0.17315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582.35</v>
      </c>
      <c r="D13" s="38">
        <v>582.63333333333333</v>
      </c>
      <c r="E13" s="38">
        <v>571.26666666666665</v>
      </c>
      <c r="F13" s="38">
        <v>560.18333333333328</v>
      </c>
      <c r="G13" s="38">
        <v>548.81666666666661</v>
      </c>
      <c r="H13" s="38">
        <v>593.7166666666667</v>
      </c>
      <c r="I13" s="38">
        <v>605.08333333333326</v>
      </c>
      <c r="J13" s="38">
        <v>616.16666666666674</v>
      </c>
      <c r="K13" s="31">
        <v>594</v>
      </c>
      <c r="L13" s="31">
        <v>571.54999999999995</v>
      </c>
      <c r="M13" s="31">
        <v>4.2916999999999996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461.15</v>
      </c>
      <c r="D14" s="38">
        <v>463.7</v>
      </c>
      <c r="E14" s="38">
        <v>457.45</v>
      </c>
      <c r="F14" s="38">
        <v>453.75</v>
      </c>
      <c r="G14" s="38">
        <v>447.5</v>
      </c>
      <c r="H14" s="38">
        <v>467.4</v>
      </c>
      <c r="I14" s="38">
        <v>473.65</v>
      </c>
      <c r="J14" s="38">
        <v>477.34999999999997</v>
      </c>
      <c r="K14" s="31">
        <v>469.95</v>
      </c>
      <c r="L14" s="31">
        <v>460</v>
      </c>
      <c r="M14" s="31">
        <v>13.97818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1600.95</v>
      </c>
      <c r="D15" s="38">
        <v>1600.8333333333333</v>
      </c>
      <c r="E15" s="38">
        <v>1588.7666666666664</v>
      </c>
      <c r="F15" s="38">
        <v>1576.5833333333333</v>
      </c>
      <c r="G15" s="38">
        <v>1564.5166666666664</v>
      </c>
      <c r="H15" s="38">
        <v>1613.0166666666664</v>
      </c>
      <c r="I15" s="38">
        <v>1625.0833333333335</v>
      </c>
      <c r="J15" s="38">
        <v>1637.2666666666664</v>
      </c>
      <c r="K15" s="31">
        <v>1612.9</v>
      </c>
      <c r="L15" s="31">
        <v>1588.65</v>
      </c>
      <c r="M15" s="31">
        <v>1.7584500000000001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4505.1000000000004</v>
      </c>
      <c r="D16" s="38">
        <v>4511.4000000000005</v>
      </c>
      <c r="E16" s="38">
        <v>4472.8000000000011</v>
      </c>
      <c r="F16" s="38">
        <v>4440.5000000000009</v>
      </c>
      <c r="G16" s="38">
        <v>4401.9000000000015</v>
      </c>
      <c r="H16" s="38">
        <v>4543.7000000000007</v>
      </c>
      <c r="I16" s="38">
        <v>4582.3000000000011</v>
      </c>
      <c r="J16" s="38">
        <v>4614.6000000000004</v>
      </c>
      <c r="K16" s="31">
        <v>4550</v>
      </c>
      <c r="L16" s="31">
        <v>4479.1000000000004</v>
      </c>
      <c r="M16" s="31">
        <v>1.69628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23887.75</v>
      </c>
      <c r="D17" s="38">
        <v>24144.333333333332</v>
      </c>
      <c r="E17" s="38">
        <v>23544.416666666664</v>
      </c>
      <c r="F17" s="38">
        <v>23201.083333333332</v>
      </c>
      <c r="G17" s="38">
        <v>22601.166666666664</v>
      </c>
      <c r="H17" s="38">
        <v>24487.666666666664</v>
      </c>
      <c r="I17" s="38">
        <v>25087.583333333328</v>
      </c>
      <c r="J17" s="38">
        <v>25430.916666666664</v>
      </c>
      <c r="K17" s="31">
        <v>24744.25</v>
      </c>
      <c r="L17" s="31">
        <v>23801</v>
      </c>
      <c r="M17" s="31">
        <v>0.57565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1960.95</v>
      </c>
      <c r="D18" s="38">
        <v>1968.5333333333335</v>
      </c>
      <c r="E18" s="38">
        <v>1942.416666666667</v>
      </c>
      <c r="F18" s="38">
        <v>1923.8833333333334</v>
      </c>
      <c r="G18" s="38">
        <v>1897.7666666666669</v>
      </c>
      <c r="H18" s="38">
        <v>1987.0666666666671</v>
      </c>
      <c r="I18" s="38">
        <v>2013.1833333333334</v>
      </c>
      <c r="J18" s="38">
        <v>2031.7166666666672</v>
      </c>
      <c r="K18" s="31">
        <v>1994.65</v>
      </c>
      <c r="L18" s="31">
        <v>1950</v>
      </c>
      <c r="M18" s="31">
        <v>2.94347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2552.4</v>
      </c>
      <c r="D19" s="38">
        <v>2546.6333333333332</v>
      </c>
      <c r="E19" s="38">
        <v>2515.7666666666664</v>
      </c>
      <c r="F19" s="38">
        <v>2479.1333333333332</v>
      </c>
      <c r="G19" s="38">
        <v>2448.2666666666664</v>
      </c>
      <c r="H19" s="38">
        <v>2583.2666666666664</v>
      </c>
      <c r="I19" s="38">
        <v>2614.1333333333332</v>
      </c>
      <c r="J19" s="38">
        <v>2650.7666666666664</v>
      </c>
      <c r="K19" s="31">
        <v>2577.5</v>
      </c>
      <c r="L19" s="31">
        <v>2510</v>
      </c>
      <c r="M19" s="31">
        <v>81.407560000000004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973.9</v>
      </c>
      <c r="D20" s="38">
        <v>977.45000000000016</v>
      </c>
      <c r="E20" s="38">
        <v>966.90000000000032</v>
      </c>
      <c r="F20" s="38">
        <v>959.9000000000002</v>
      </c>
      <c r="G20" s="38">
        <v>949.35000000000036</v>
      </c>
      <c r="H20" s="38">
        <v>984.45000000000027</v>
      </c>
      <c r="I20" s="38">
        <v>995.00000000000023</v>
      </c>
      <c r="J20" s="38">
        <v>1002.0000000000002</v>
      </c>
      <c r="K20" s="31">
        <v>988</v>
      </c>
      <c r="L20" s="31">
        <v>970.45</v>
      </c>
      <c r="M20" s="31">
        <v>12.029640000000001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802.8</v>
      </c>
      <c r="D21" s="38">
        <v>804.86666666666667</v>
      </c>
      <c r="E21" s="38">
        <v>789.93333333333339</v>
      </c>
      <c r="F21" s="38">
        <v>777.06666666666672</v>
      </c>
      <c r="G21" s="38">
        <v>762.13333333333344</v>
      </c>
      <c r="H21" s="38">
        <v>817.73333333333335</v>
      </c>
      <c r="I21" s="38">
        <v>832.66666666666652</v>
      </c>
      <c r="J21" s="38">
        <v>845.5333333333333</v>
      </c>
      <c r="K21" s="31">
        <v>819.8</v>
      </c>
      <c r="L21" s="31">
        <v>792</v>
      </c>
      <c r="M21" s="31">
        <v>80.647300000000001</v>
      </c>
      <c r="N21" s="1"/>
      <c r="O21" s="1"/>
    </row>
    <row r="22" spans="1:15" ht="12" customHeight="1">
      <c r="A22" s="33">
        <v>12</v>
      </c>
      <c r="B22" s="58" t="s">
        <v>859</v>
      </c>
      <c r="C22" s="31">
        <v>281.89999999999998</v>
      </c>
      <c r="D22" s="38">
        <v>283.11666666666662</v>
      </c>
      <c r="E22" s="38">
        <v>275.23333333333323</v>
      </c>
      <c r="F22" s="38">
        <v>268.56666666666661</v>
      </c>
      <c r="G22" s="38">
        <v>260.68333333333322</v>
      </c>
      <c r="H22" s="38">
        <v>289.78333333333325</v>
      </c>
      <c r="I22" s="38">
        <v>297.66666666666657</v>
      </c>
      <c r="J22" s="38">
        <v>304.33333333333326</v>
      </c>
      <c r="K22" s="31">
        <v>291</v>
      </c>
      <c r="L22" s="31">
        <v>276.45</v>
      </c>
      <c r="M22" s="31">
        <v>138.15593999999999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646.85</v>
      </c>
      <c r="D23" s="38">
        <v>648.11666666666667</v>
      </c>
      <c r="E23" s="38">
        <v>643.0333333333333</v>
      </c>
      <c r="F23" s="38">
        <v>639.21666666666658</v>
      </c>
      <c r="G23" s="38">
        <v>634.13333333333321</v>
      </c>
      <c r="H23" s="38">
        <v>651.93333333333339</v>
      </c>
      <c r="I23" s="38">
        <v>657.01666666666665</v>
      </c>
      <c r="J23" s="38">
        <v>660.83333333333348</v>
      </c>
      <c r="K23" s="31">
        <v>653.20000000000005</v>
      </c>
      <c r="L23" s="31">
        <v>644.29999999999995</v>
      </c>
      <c r="M23" s="31">
        <v>4.1872999999999996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820.8</v>
      </c>
      <c r="D24" s="38">
        <v>819.69999999999993</v>
      </c>
      <c r="E24" s="38">
        <v>813.39999999999986</v>
      </c>
      <c r="F24" s="38">
        <v>805.99999999999989</v>
      </c>
      <c r="G24" s="38">
        <v>799.69999999999982</v>
      </c>
      <c r="H24" s="38">
        <v>827.09999999999991</v>
      </c>
      <c r="I24" s="38">
        <v>833.39999999999986</v>
      </c>
      <c r="J24" s="38">
        <v>840.8</v>
      </c>
      <c r="K24" s="31">
        <v>826</v>
      </c>
      <c r="L24" s="31">
        <v>812.3</v>
      </c>
      <c r="M24" s="31">
        <v>65.915279999999996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373.3</v>
      </c>
      <c r="D25" s="38">
        <v>376.43333333333334</v>
      </c>
      <c r="E25" s="38">
        <v>368.86666666666667</v>
      </c>
      <c r="F25" s="38">
        <v>364.43333333333334</v>
      </c>
      <c r="G25" s="38">
        <v>356.86666666666667</v>
      </c>
      <c r="H25" s="38">
        <v>380.86666666666667</v>
      </c>
      <c r="I25" s="38">
        <v>388.43333333333339</v>
      </c>
      <c r="J25" s="38">
        <v>392.86666666666667</v>
      </c>
      <c r="K25" s="31">
        <v>384</v>
      </c>
      <c r="L25" s="31">
        <v>372</v>
      </c>
      <c r="M25" s="31">
        <v>30.805409999999998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185.05</v>
      </c>
      <c r="D26" s="38">
        <v>185.73333333333335</v>
      </c>
      <c r="E26" s="38">
        <v>183.6166666666667</v>
      </c>
      <c r="F26" s="38">
        <v>182.18333333333337</v>
      </c>
      <c r="G26" s="38">
        <v>180.06666666666672</v>
      </c>
      <c r="H26" s="38">
        <v>187.16666666666669</v>
      </c>
      <c r="I26" s="38">
        <v>189.28333333333336</v>
      </c>
      <c r="J26" s="38">
        <v>190.71666666666667</v>
      </c>
      <c r="K26" s="31">
        <v>187.85</v>
      </c>
      <c r="L26" s="31">
        <v>184.3</v>
      </c>
      <c r="M26" s="31">
        <v>25.20514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213.35</v>
      </c>
      <c r="D27" s="38">
        <v>214.65</v>
      </c>
      <c r="E27" s="38">
        <v>211.20000000000002</v>
      </c>
      <c r="F27" s="38">
        <v>209.05</v>
      </c>
      <c r="G27" s="38">
        <v>205.60000000000002</v>
      </c>
      <c r="H27" s="38">
        <v>216.8</v>
      </c>
      <c r="I27" s="38">
        <v>220.25</v>
      </c>
      <c r="J27" s="38">
        <v>222.4</v>
      </c>
      <c r="K27" s="31">
        <v>218.1</v>
      </c>
      <c r="L27" s="31">
        <v>212.5</v>
      </c>
      <c r="M27" s="31">
        <v>45.227550000000001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368.45</v>
      </c>
      <c r="D28" s="38">
        <v>370.93333333333334</v>
      </c>
      <c r="E28" s="38">
        <v>363.56666666666666</v>
      </c>
      <c r="F28" s="38">
        <v>358.68333333333334</v>
      </c>
      <c r="G28" s="38">
        <v>351.31666666666666</v>
      </c>
      <c r="H28" s="38">
        <v>375.81666666666666</v>
      </c>
      <c r="I28" s="38">
        <v>383.18333333333334</v>
      </c>
      <c r="J28" s="38">
        <v>388.06666666666666</v>
      </c>
      <c r="K28" s="31">
        <v>378.3</v>
      </c>
      <c r="L28" s="31">
        <v>366.05</v>
      </c>
      <c r="M28" s="31">
        <v>1.5297400000000001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1053.4000000000001</v>
      </c>
      <c r="D29" s="38">
        <v>1061.0833333333333</v>
      </c>
      <c r="E29" s="38">
        <v>1043.3666666666666</v>
      </c>
      <c r="F29" s="38">
        <v>1033.3333333333333</v>
      </c>
      <c r="G29" s="38">
        <v>1015.6166666666666</v>
      </c>
      <c r="H29" s="38">
        <v>1071.1166666666666</v>
      </c>
      <c r="I29" s="38">
        <v>1088.8333333333333</v>
      </c>
      <c r="J29" s="38">
        <v>1098.8666666666666</v>
      </c>
      <c r="K29" s="31">
        <v>1078.8</v>
      </c>
      <c r="L29" s="31">
        <v>1051.05</v>
      </c>
      <c r="M29" s="31">
        <v>0.52498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1100.3</v>
      </c>
      <c r="D30" s="38">
        <v>1103.3666666666666</v>
      </c>
      <c r="E30" s="38">
        <v>1091.9333333333332</v>
      </c>
      <c r="F30" s="38">
        <v>1083.5666666666666</v>
      </c>
      <c r="G30" s="38">
        <v>1072.1333333333332</v>
      </c>
      <c r="H30" s="38">
        <v>1111.7333333333331</v>
      </c>
      <c r="I30" s="38">
        <v>1123.1666666666665</v>
      </c>
      <c r="J30" s="38">
        <v>1131.5333333333331</v>
      </c>
      <c r="K30" s="31">
        <v>1114.8</v>
      </c>
      <c r="L30" s="31">
        <v>1095</v>
      </c>
      <c r="M30" s="31">
        <v>1.46845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3587.35</v>
      </c>
      <c r="D31" s="38">
        <v>3587.7666666666664</v>
      </c>
      <c r="E31" s="38">
        <v>3549.583333333333</v>
      </c>
      <c r="F31" s="38">
        <v>3511.8166666666666</v>
      </c>
      <c r="G31" s="38">
        <v>3473.6333333333332</v>
      </c>
      <c r="H31" s="38">
        <v>3625.5333333333328</v>
      </c>
      <c r="I31" s="38">
        <v>3663.7166666666662</v>
      </c>
      <c r="J31" s="38">
        <v>3701.4833333333327</v>
      </c>
      <c r="K31" s="31">
        <v>3625.95</v>
      </c>
      <c r="L31" s="31">
        <v>3550</v>
      </c>
      <c r="M31" s="31">
        <v>0.42616999999999999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1745.9</v>
      </c>
      <c r="D32" s="38">
        <v>1745.4166666666667</v>
      </c>
      <c r="E32" s="38">
        <v>1733.8333333333335</v>
      </c>
      <c r="F32" s="38">
        <v>1721.7666666666667</v>
      </c>
      <c r="G32" s="38">
        <v>1710.1833333333334</v>
      </c>
      <c r="H32" s="38">
        <v>1757.4833333333336</v>
      </c>
      <c r="I32" s="38">
        <v>1769.0666666666671</v>
      </c>
      <c r="J32" s="38">
        <v>1781.1333333333337</v>
      </c>
      <c r="K32" s="31">
        <v>1757</v>
      </c>
      <c r="L32" s="31">
        <v>1733.35</v>
      </c>
      <c r="M32" s="31">
        <v>0.47450999999999999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786.35</v>
      </c>
      <c r="D33" s="38">
        <v>785.35</v>
      </c>
      <c r="E33" s="38">
        <v>780.40000000000009</v>
      </c>
      <c r="F33" s="38">
        <v>774.45</v>
      </c>
      <c r="G33" s="38">
        <v>769.50000000000011</v>
      </c>
      <c r="H33" s="38">
        <v>791.30000000000007</v>
      </c>
      <c r="I33" s="38">
        <v>796.25000000000011</v>
      </c>
      <c r="J33" s="38">
        <v>802.2</v>
      </c>
      <c r="K33" s="31">
        <v>790.3</v>
      </c>
      <c r="L33" s="31">
        <v>779.4</v>
      </c>
      <c r="M33" s="31">
        <v>0.69923999999999997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4141.3999999999996</v>
      </c>
      <c r="D34" s="38">
        <v>4163.8166666666666</v>
      </c>
      <c r="E34" s="38">
        <v>4084.6333333333332</v>
      </c>
      <c r="F34" s="38">
        <v>4027.8666666666668</v>
      </c>
      <c r="G34" s="38">
        <v>3948.6833333333334</v>
      </c>
      <c r="H34" s="38">
        <v>4220.583333333333</v>
      </c>
      <c r="I34" s="38">
        <v>4299.7666666666655</v>
      </c>
      <c r="J34" s="38">
        <v>4356.5333333333328</v>
      </c>
      <c r="K34" s="31">
        <v>4243</v>
      </c>
      <c r="L34" s="31">
        <v>4107.05</v>
      </c>
      <c r="M34" s="31">
        <v>2.2975599999999998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2332.9499999999998</v>
      </c>
      <c r="D35" s="38">
        <v>2337.5</v>
      </c>
      <c r="E35" s="38">
        <v>2320.4499999999998</v>
      </c>
      <c r="F35" s="38">
        <v>2307.9499999999998</v>
      </c>
      <c r="G35" s="38">
        <v>2290.8999999999996</v>
      </c>
      <c r="H35" s="38">
        <v>2350</v>
      </c>
      <c r="I35" s="38">
        <v>2367.0500000000002</v>
      </c>
      <c r="J35" s="38">
        <v>2379.5500000000002</v>
      </c>
      <c r="K35" s="31">
        <v>2354.5500000000002</v>
      </c>
      <c r="L35" s="31">
        <v>2325</v>
      </c>
      <c r="M35" s="31">
        <v>0.19663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623.95000000000005</v>
      </c>
      <c r="D36" s="38">
        <v>624.45000000000005</v>
      </c>
      <c r="E36" s="38">
        <v>621.95000000000005</v>
      </c>
      <c r="F36" s="38">
        <v>619.95000000000005</v>
      </c>
      <c r="G36" s="38">
        <v>617.45000000000005</v>
      </c>
      <c r="H36" s="38">
        <v>626.45000000000005</v>
      </c>
      <c r="I36" s="38">
        <v>628.95000000000005</v>
      </c>
      <c r="J36" s="38">
        <v>630.95000000000005</v>
      </c>
      <c r="K36" s="31">
        <v>626.95000000000005</v>
      </c>
      <c r="L36" s="31">
        <v>622.45000000000005</v>
      </c>
      <c r="M36" s="31">
        <v>5.7867300000000004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2486.5</v>
      </c>
      <c r="D37" s="38">
        <v>2500.4500000000003</v>
      </c>
      <c r="E37" s="38">
        <v>2461.0500000000006</v>
      </c>
      <c r="F37" s="38">
        <v>2435.6000000000004</v>
      </c>
      <c r="G37" s="38">
        <v>2396.2000000000007</v>
      </c>
      <c r="H37" s="38">
        <v>2525.9000000000005</v>
      </c>
      <c r="I37" s="38">
        <v>2565.3000000000002</v>
      </c>
      <c r="J37" s="38">
        <v>2590.7500000000005</v>
      </c>
      <c r="K37" s="31">
        <v>2539.85</v>
      </c>
      <c r="L37" s="31">
        <v>2475</v>
      </c>
      <c r="M37" s="31">
        <v>0.58364000000000005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457.2</v>
      </c>
      <c r="D38" s="38">
        <v>459.25</v>
      </c>
      <c r="E38" s="38">
        <v>452.65</v>
      </c>
      <c r="F38" s="38">
        <v>448.09999999999997</v>
      </c>
      <c r="G38" s="38">
        <v>441.49999999999994</v>
      </c>
      <c r="H38" s="38">
        <v>463.8</v>
      </c>
      <c r="I38" s="38">
        <v>470.40000000000003</v>
      </c>
      <c r="J38" s="38">
        <v>474.95000000000005</v>
      </c>
      <c r="K38" s="31">
        <v>465.85</v>
      </c>
      <c r="L38" s="31">
        <v>454.7</v>
      </c>
      <c r="M38" s="31">
        <v>25.267130000000002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1737.5</v>
      </c>
      <c r="D39" s="38">
        <v>1732.55</v>
      </c>
      <c r="E39" s="38">
        <v>1706.6999999999998</v>
      </c>
      <c r="F39" s="38">
        <v>1675.8999999999999</v>
      </c>
      <c r="G39" s="38">
        <v>1650.0499999999997</v>
      </c>
      <c r="H39" s="38">
        <v>1763.35</v>
      </c>
      <c r="I39" s="38">
        <v>1789.1999999999998</v>
      </c>
      <c r="J39" s="38">
        <v>1820</v>
      </c>
      <c r="K39" s="31">
        <v>1758.4</v>
      </c>
      <c r="L39" s="31">
        <v>1701.75</v>
      </c>
      <c r="M39" s="31">
        <v>5.4941300000000002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953.35</v>
      </c>
      <c r="D40" s="38">
        <v>949.73333333333323</v>
      </c>
      <c r="E40" s="38">
        <v>939.61666666666645</v>
      </c>
      <c r="F40" s="38">
        <v>925.88333333333321</v>
      </c>
      <c r="G40" s="38">
        <v>915.76666666666642</v>
      </c>
      <c r="H40" s="38">
        <v>963.46666666666647</v>
      </c>
      <c r="I40" s="38">
        <v>973.58333333333326</v>
      </c>
      <c r="J40" s="38">
        <v>987.31666666666649</v>
      </c>
      <c r="K40" s="31">
        <v>959.85</v>
      </c>
      <c r="L40" s="31">
        <v>936</v>
      </c>
      <c r="M40" s="31">
        <v>3.7984399999999998</v>
      </c>
      <c r="N40" s="1"/>
      <c r="O40" s="1"/>
    </row>
    <row r="41" spans="1:15" ht="12.75" customHeight="1">
      <c r="A41" s="33">
        <v>31</v>
      </c>
      <c r="B41" s="58" t="s">
        <v>861</v>
      </c>
      <c r="C41" s="31">
        <v>3974.9</v>
      </c>
      <c r="D41" s="38">
        <v>3988.6166666666663</v>
      </c>
      <c r="E41" s="38">
        <v>3908.2333333333327</v>
      </c>
      <c r="F41" s="38">
        <v>3841.5666666666662</v>
      </c>
      <c r="G41" s="38">
        <v>3761.1833333333325</v>
      </c>
      <c r="H41" s="38">
        <v>4055.2833333333328</v>
      </c>
      <c r="I41" s="38">
        <v>4135.666666666667</v>
      </c>
      <c r="J41" s="38">
        <v>4202.333333333333</v>
      </c>
      <c r="K41" s="31">
        <v>4069</v>
      </c>
      <c r="L41" s="31">
        <v>3921.95</v>
      </c>
      <c r="M41" s="31">
        <v>0.88053999999999999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1565.15</v>
      </c>
      <c r="D42" s="38">
        <v>1562.1333333333334</v>
      </c>
      <c r="E42" s="38">
        <v>1537.3166666666668</v>
      </c>
      <c r="F42" s="38">
        <v>1509.4833333333333</v>
      </c>
      <c r="G42" s="38">
        <v>1484.6666666666667</v>
      </c>
      <c r="H42" s="38">
        <v>1589.9666666666669</v>
      </c>
      <c r="I42" s="38">
        <v>1614.7833333333335</v>
      </c>
      <c r="J42" s="38">
        <v>1642.616666666667</v>
      </c>
      <c r="K42" s="31">
        <v>1586.95</v>
      </c>
      <c r="L42" s="31">
        <v>1534.3</v>
      </c>
      <c r="M42" s="31">
        <v>6.1196000000000002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4922.5</v>
      </c>
      <c r="D43" s="38">
        <v>4935.8500000000004</v>
      </c>
      <c r="E43" s="38">
        <v>4890.2500000000009</v>
      </c>
      <c r="F43" s="38">
        <v>4858.0000000000009</v>
      </c>
      <c r="G43" s="38">
        <v>4812.4000000000015</v>
      </c>
      <c r="H43" s="38">
        <v>4968.1000000000004</v>
      </c>
      <c r="I43" s="38">
        <v>5013.6999999999989</v>
      </c>
      <c r="J43" s="38">
        <v>5045.95</v>
      </c>
      <c r="K43" s="31">
        <v>4981.45</v>
      </c>
      <c r="L43" s="31">
        <v>4903.6000000000004</v>
      </c>
      <c r="M43" s="31">
        <v>3.70166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431.55</v>
      </c>
      <c r="D44" s="38">
        <v>433.3</v>
      </c>
      <c r="E44" s="38">
        <v>428.25</v>
      </c>
      <c r="F44" s="38">
        <v>424.95</v>
      </c>
      <c r="G44" s="38">
        <v>419.9</v>
      </c>
      <c r="H44" s="38">
        <v>436.6</v>
      </c>
      <c r="I44" s="38">
        <v>441.65000000000009</v>
      </c>
      <c r="J44" s="38">
        <v>444.95000000000005</v>
      </c>
      <c r="K44" s="31">
        <v>438.35</v>
      </c>
      <c r="L44" s="31">
        <v>430</v>
      </c>
      <c r="M44" s="31">
        <v>9.9929500000000004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264.7</v>
      </c>
      <c r="D45" s="38">
        <v>264.88333333333333</v>
      </c>
      <c r="E45" s="38">
        <v>262.06666666666666</v>
      </c>
      <c r="F45" s="38">
        <v>259.43333333333334</v>
      </c>
      <c r="G45" s="38">
        <v>256.61666666666667</v>
      </c>
      <c r="H45" s="38">
        <v>267.51666666666665</v>
      </c>
      <c r="I45" s="38">
        <v>270.33333333333326</v>
      </c>
      <c r="J45" s="38">
        <v>272.96666666666664</v>
      </c>
      <c r="K45" s="31">
        <v>267.7</v>
      </c>
      <c r="L45" s="31">
        <v>262.25</v>
      </c>
      <c r="M45" s="31">
        <v>2.6045799999999999</v>
      </c>
      <c r="N45" s="1"/>
      <c r="O45" s="1"/>
    </row>
    <row r="46" spans="1:15" ht="12.75" customHeight="1">
      <c r="A46" s="33">
        <v>36</v>
      </c>
      <c r="B46" s="58" t="s">
        <v>860</v>
      </c>
      <c r="C46" s="31">
        <v>511.6</v>
      </c>
      <c r="D46" s="38">
        <v>513.5333333333333</v>
      </c>
      <c r="E46" s="38">
        <v>505.06666666666661</v>
      </c>
      <c r="F46" s="38">
        <v>498.5333333333333</v>
      </c>
      <c r="G46" s="38">
        <v>490.06666666666661</v>
      </c>
      <c r="H46" s="38">
        <v>520.06666666666661</v>
      </c>
      <c r="I46" s="38">
        <v>528.5333333333333</v>
      </c>
      <c r="J46" s="38">
        <v>535.06666666666661</v>
      </c>
      <c r="K46" s="31">
        <v>522</v>
      </c>
      <c r="L46" s="31">
        <v>507</v>
      </c>
      <c r="M46" s="31">
        <v>1.4524300000000001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532</v>
      </c>
      <c r="D47" s="38">
        <v>531.4</v>
      </c>
      <c r="E47" s="38">
        <v>527.09999999999991</v>
      </c>
      <c r="F47" s="38">
        <v>522.19999999999993</v>
      </c>
      <c r="G47" s="38">
        <v>517.89999999999986</v>
      </c>
      <c r="H47" s="38">
        <v>536.29999999999995</v>
      </c>
      <c r="I47" s="38">
        <v>540.59999999999991</v>
      </c>
      <c r="J47" s="38">
        <v>545.5</v>
      </c>
      <c r="K47" s="31">
        <v>535.70000000000005</v>
      </c>
      <c r="L47" s="31">
        <v>526.5</v>
      </c>
      <c r="M47" s="31">
        <v>0.41566999999999998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186.2</v>
      </c>
      <c r="D48" s="38">
        <v>187.08333333333334</v>
      </c>
      <c r="E48" s="38">
        <v>184.56666666666669</v>
      </c>
      <c r="F48" s="38">
        <v>182.93333333333334</v>
      </c>
      <c r="G48" s="38">
        <v>180.41666666666669</v>
      </c>
      <c r="H48" s="38">
        <v>188.7166666666667</v>
      </c>
      <c r="I48" s="38">
        <v>191.23333333333335</v>
      </c>
      <c r="J48" s="38">
        <v>192.8666666666667</v>
      </c>
      <c r="K48" s="31">
        <v>189.6</v>
      </c>
      <c r="L48" s="31">
        <v>185.45</v>
      </c>
      <c r="M48" s="31">
        <v>161.12114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3237.9</v>
      </c>
      <c r="D49" s="38">
        <v>3262.6333333333332</v>
      </c>
      <c r="E49" s="38">
        <v>3205.2666666666664</v>
      </c>
      <c r="F49" s="38">
        <v>3172.6333333333332</v>
      </c>
      <c r="G49" s="38">
        <v>3115.2666666666664</v>
      </c>
      <c r="H49" s="38">
        <v>3295.2666666666664</v>
      </c>
      <c r="I49" s="38">
        <v>3352.6333333333332</v>
      </c>
      <c r="J49" s="38">
        <v>3385.2666666666664</v>
      </c>
      <c r="K49" s="31">
        <v>3320</v>
      </c>
      <c r="L49" s="31">
        <v>3230</v>
      </c>
      <c r="M49" s="31">
        <v>12.53219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312.89999999999998</v>
      </c>
      <c r="D50" s="38">
        <v>311.71666666666664</v>
      </c>
      <c r="E50" s="38">
        <v>308.68333333333328</v>
      </c>
      <c r="F50" s="38">
        <v>304.46666666666664</v>
      </c>
      <c r="G50" s="38">
        <v>301.43333333333328</v>
      </c>
      <c r="H50" s="38">
        <v>315.93333333333328</v>
      </c>
      <c r="I50" s="38">
        <v>318.9666666666667</v>
      </c>
      <c r="J50" s="38">
        <v>323.18333333333328</v>
      </c>
      <c r="K50" s="31">
        <v>314.75</v>
      </c>
      <c r="L50" s="31">
        <v>307.5</v>
      </c>
      <c r="M50" s="31">
        <v>2.7176800000000001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1974.15</v>
      </c>
      <c r="D51" s="38">
        <v>1975.8000000000002</v>
      </c>
      <c r="E51" s="38">
        <v>1961.6500000000003</v>
      </c>
      <c r="F51" s="38">
        <v>1949.15</v>
      </c>
      <c r="G51" s="38">
        <v>1935.0000000000002</v>
      </c>
      <c r="H51" s="38">
        <v>1988.3000000000004</v>
      </c>
      <c r="I51" s="38">
        <v>2002.45</v>
      </c>
      <c r="J51" s="38">
        <v>2014.9500000000005</v>
      </c>
      <c r="K51" s="31">
        <v>1989.95</v>
      </c>
      <c r="L51" s="31">
        <v>1963.3</v>
      </c>
      <c r="M51" s="31">
        <v>3.86802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6843.3</v>
      </c>
      <c r="D52" s="38">
        <v>6856.4666666666672</v>
      </c>
      <c r="E52" s="38">
        <v>6775.9333333333343</v>
      </c>
      <c r="F52" s="38">
        <v>6708.5666666666675</v>
      </c>
      <c r="G52" s="38">
        <v>6628.0333333333347</v>
      </c>
      <c r="H52" s="38">
        <v>6923.8333333333339</v>
      </c>
      <c r="I52" s="38">
        <v>7004.3666666666668</v>
      </c>
      <c r="J52" s="38">
        <v>7071.7333333333336</v>
      </c>
      <c r="K52" s="31">
        <v>6937</v>
      </c>
      <c r="L52" s="31">
        <v>6789.1</v>
      </c>
      <c r="M52" s="31">
        <v>0.33489000000000002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701.9</v>
      </c>
      <c r="D53" s="38">
        <v>705.75</v>
      </c>
      <c r="E53" s="38">
        <v>693.25</v>
      </c>
      <c r="F53" s="38">
        <v>684.6</v>
      </c>
      <c r="G53" s="38">
        <v>672.1</v>
      </c>
      <c r="H53" s="38">
        <v>714.4</v>
      </c>
      <c r="I53" s="38">
        <v>726.9</v>
      </c>
      <c r="J53" s="38">
        <v>735.55</v>
      </c>
      <c r="K53" s="31">
        <v>718.25</v>
      </c>
      <c r="L53" s="31">
        <v>697.1</v>
      </c>
      <c r="M53" s="31">
        <v>30.17173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873.75</v>
      </c>
      <c r="D54" s="38">
        <v>875.13333333333321</v>
      </c>
      <c r="E54" s="38">
        <v>864.1666666666664</v>
      </c>
      <c r="F54" s="38">
        <v>854.58333333333314</v>
      </c>
      <c r="G54" s="38">
        <v>843.61666666666633</v>
      </c>
      <c r="H54" s="38">
        <v>884.71666666666647</v>
      </c>
      <c r="I54" s="38">
        <v>895.68333333333317</v>
      </c>
      <c r="J54" s="38">
        <v>905.26666666666654</v>
      </c>
      <c r="K54" s="31">
        <v>886.1</v>
      </c>
      <c r="L54" s="31">
        <v>865.55</v>
      </c>
      <c r="M54" s="31">
        <v>11.10206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412.6</v>
      </c>
      <c r="D55" s="38">
        <v>413.13333333333338</v>
      </c>
      <c r="E55" s="38">
        <v>397.61666666666679</v>
      </c>
      <c r="F55" s="38">
        <v>382.63333333333338</v>
      </c>
      <c r="G55" s="38">
        <v>367.11666666666679</v>
      </c>
      <c r="H55" s="38">
        <v>428.11666666666679</v>
      </c>
      <c r="I55" s="38">
        <v>443.63333333333333</v>
      </c>
      <c r="J55" s="38">
        <v>458.61666666666679</v>
      </c>
      <c r="K55" s="31">
        <v>428.65</v>
      </c>
      <c r="L55" s="31">
        <v>398.15</v>
      </c>
      <c r="M55" s="31">
        <v>15.95862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3598.2</v>
      </c>
      <c r="D56" s="38">
        <v>3610.0499999999997</v>
      </c>
      <c r="E56" s="38">
        <v>3575.1499999999996</v>
      </c>
      <c r="F56" s="38">
        <v>3552.1</v>
      </c>
      <c r="G56" s="38">
        <v>3517.2</v>
      </c>
      <c r="H56" s="38">
        <v>3633.0999999999995</v>
      </c>
      <c r="I56" s="38">
        <v>3668</v>
      </c>
      <c r="J56" s="38">
        <v>3691.0499999999993</v>
      </c>
      <c r="K56" s="31">
        <v>3644.95</v>
      </c>
      <c r="L56" s="31">
        <v>3587</v>
      </c>
      <c r="M56" s="31">
        <v>3.8155600000000001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939.75</v>
      </c>
      <c r="D57" s="38">
        <v>943</v>
      </c>
      <c r="E57" s="38">
        <v>934.05</v>
      </c>
      <c r="F57" s="38">
        <v>928.34999999999991</v>
      </c>
      <c r="G57" s="38">
        <v>919.39999999999986</v>
      </c>
      <c r="H57" s="38">
        <v>948.7</v>
      </c>
      <c r="I57" s="38">
        <v>957.65000000000009</v>
      </c>
      <c r="J57" s="38">
        <v>963.35000000000014</v>
      </c>
      <c r="K57" s="31">
        <v>951.95</v>
      </c>
      <c r="L57" s="31">
        <v>937.3</v>
      </c>
      <c r="M57" s="31">
        <v>135.90890999999999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4636.6000000000004</v>
      </c>
      <c r="D58" s="38">
        <v>4657.9333333333334</v>
      </c>
      <c r="E58" s="38">
        <v>4607.4666666666672</v>
      </c>
      <c r="F58" s="38">
        <v>4578.3333333333339</v>
      </c>
      <c r="G58" s="38">
        <v>4527.8666666666677</v>
      </c>
      <c r="H58" s="38">
        <v>4687.0666666666666</v>
      </c>
      <c r="I58" s="38">
        <v>4737.5333333333319</v>
      </c>
      <c r="J58" s="38">
        <v>4766.6666666666661</v>
      </c>
      <c r="K58" s="31">
        <v>4708.3999999999996</v>
      </c>
      <c r="L58" s="31">
        <v>4628.8</v>
      </c>
      <c r="M58" s="31">
        <v>3.3012299999999999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7143.85</v>
      </c>
      <c r="D59" s="38">
        <v>7136.6166666666659</v>
      </c>
      <c r="E59" s="38">
        <v>7099.2333333333318</v>
      </c>
      <c r="F59" s="38">
        <v>7054.6166666666659</v>
      </c>
      <c r="G59" s="38">
        <v>7017.2333333333318</v>
      </c>
      <c r="H59" s="38">
        <v>7181.2333333333318</v>
      </c>
      <c r="I59" s="38">
        <v>7218.616666666665</v>
      </c>
      <c r="J59" s="38">
        <v>7263.2333333333318</v>
      </c>
      <c r="K59" s="31">
        <v>7174</v>
      </c>
      <c r="L59" s="31">
        <v>7092</v>
      </c>
      <c r="M59" s="31">
        <v>6.1612999999999998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1519.4</v>
      </c>
      <c r="D60" s="38">
        <v>1518.0833333333333</v>
      </c>
      <c r="E60" s="38">
        <v>1506.4166666666665</v>
      </c>
      <c r="F60" s="38">
        <v>1493.4333333333332</v>
      </c>
      <c r="G60" s="38">
        <v>1481.7666666666664</v>
      </c>
      <c r="H60" s="38">
        <v>1531.0666666666666</v>
      </c>
      <c r="I60" s="38">
        <v>1542.7333333333331</v>
      </c>
      <c r="J60" s="38">
        <v>1555.7166666666667</v>
      </c>
      <c r="K60" s="31">
        <v>1529.75</v>
      </c>
      <c r="L60" s="31">
        <v>1505.1</v>
      </c>
      <c r="M60" s="31">
        <v>9.0066600000000001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7450.05</v>
      </c>
      <c r="D61" s="38">
        <v>7458.3</v>
      </c>
      <c r="E61" s="38">
        <v>7416.85</v>
      </c>
      <c r="F61" s="38">
        <v>7383.6500000000005</v>
      </c>
      <c r="G61" s="38">
        <v>7342.2000000000007</v>
      </c>
      <c r="H61" s="38">
        <v>7491.5</v>
      </c>
      <c r="I61" s="38">
        <v>7532.9499999999989</v>
      </c>
      <c r="J61" s="38">
        <v>7566.15</v>
      </c>
      <c r="K61" s="31">
        <v>7499.75</v>
      </c>
      <c r="L61" s="31">
        <v>7425.1</v>
      </c>
      <c r="M61" s="31">
        <v>0.20804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2199.5</v>
      </c>
      <c r="D62" s="38">
        <v>2201.7333333333336</v>
      </c>
      <c r="E62" s="38">
        <v>2188.8666666666672</v>
      </c>
      <c r="F62" s="38">
        <v>2178.2333333333336</v>
      </c>
      <c r="G62" s="38">
        <v>2165.3666666666672</v>
      </c>
      <c r="H62" s="38">
        <v>2212.3666666666672</v>
      </c>
      <c r="I62" s="38">
        <v>2225.233333333334</v>
      </c>
      <c r="J62" s="38">
        <v>2235.8666666666672</v>
      </c>
      <c r="K62" s="31">
        <v>2214.6</v>
      </c>
      <c r="L62" s="31">
        <v>2191.1</v>
      </c>
      <c r="M62" s="31">
        <v>0.18626999999999999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2363.85</v>
      </c>
      <c r="D63" s="38">
        <v>2359.15</v>
      </c>
      <c r="E63" s="38">
        <v>2345.3000000000002</v>
      </c>
      <c r="F63" s="38">
        <v>2326.75</v>
      </c>
      <c r="G63" s="38">
        <v>2312.9</v>
      </c>
      <c r="H63" s="38">
        <v>2377.7000000000003</v>
      </c>
      <c r="I63" s="38">
        <v>2391.5499999999997</v>
      </c>
      <c r="J63" s="38">
        <v>2410.1000000000004</v>
      </c>
      <c r="K63" s="31">
        <v>2373</v>
      </c>
      <c r="L63" s="31">
        <v>2340.6</v>
      </c>
      <c r="M63" s="31">
        <v>1.7974399999999999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395.2</v>
      </c>
      <c r="D64" s="38">
        <v>395.7833333333333</v>
      </c>
      <c r="E64" s="38">
        <v>392.56666666666661</v>
      </c>
      <c r="F64" s="38">
        <v>389.93333333333328</v>
      </c>
      <c r="G64" s="38">
        <v>386.71666666666658</v>
      </c>
      <c r="H64" s="38">
        <v>398.41666666666663</v>
      </c>
      <c r="I64" s="38">
        <v>401.63333333333333</v>
      </c>
      <c r="J64" s="38">
        <v>404.26666666666665</v>
      </c>
      <c r="K64" s="31">
        <v>399</v>
      </c>
      <c r="L64" s="31">
        <v>393.15</v>
      </c>
      <c r="M64" s="31">
        <v>11.43866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228.8</v>
      </c>
      <c r="D65" s="38">
        <v>229.54999999999998</v>
      </c>
      <c r="E65" s="38">
        <v>226.59999999999997</v>
      </c>
      <c r="F65" s="38">
        <v>224.39999999999998</v>
      </c>
      <c r="G65" s="38">
        <v>221.44999999999996</v>
      </c>
      <c r="H65" s="38">
        <v>231.74999999999997</v>
      </c>
      <c r="I65" s="38">
        <v>234.69999999999996</v>
      </c>
      <c r="J65" s="38">
        <v>236.89999999999998</v>
      </c>
      <c r="K65" s="31">
        <v>232.5</v>
      </c>
      <c r="L65" s="31">
        <v>227.35</v>
      </c>
      <c r="M65" s="31">
        <v>109.57102999999999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191.9</v>
      </c>
      <c r="D66" s="38">
        <v>192.48333333333335</v>
      </c>
      <c r="E66" s="38">
        <v>190.16666666666669</v>
      </c>
      <c r="F66" s="38">
        <v>188.43333333333334</v>
      </c>
      <c r="G66" s="38">
        <v>186.11666666666667</v>
      </c>
      <c r="H66" s="38">
        <v>194.2166666666667</v>
      </c>
      <c r="I66" s="38">
        <v>196.53333333333336</v>
      </c>
      <c r="J66" s="38">
        <v>198.26666666666671</v>
      </c>
      <c r="K66" s="31">
        <v>194.8</v>
      </c>
      <c r="L66" s="31">
        <v>190.75</v>
      </c>
      <c r="M66" s="31">
        <v>196.38255000000001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86.2</v>
      </c>
      <c r="D67" s="38">
        <v>86.733333333333334</v>
      </c>
      <c r="E67" s="38">
        <v>85.166666666666671</v>
      </c>
      <c r="F67" s="38">
        <v>84.13333333333334</v>
      </c>
      <c r="G67" s="38">
        <v>82.566666666666677</v>
      </c>
      <c r="H67" s="38">
        <v>87.766666666666666</v>
      </c>
      <c r="I67" s="38">
        <v>89.333333333333329</v>
      </c>
      <c r="J67" s="38">
        <v>90.36666666666666</v>
      </c>
      <c r="K67" s="31">
        <v>88.3</v>
      </c>
      <c r="L67" s="31">
        <v>85.7</v>
      </c>
      <c r="M67" s="31">
        <v>108.67234000000001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36.6</v>
      </c>
      <c r="D68" s="38">
        <v>36.699999999999996</v>
      </c>
      <c r="E68" s="38">
        <v>35.999999999999993</v>
      </c>
      <c r="F68" s="38">
        <v>35.4</v>
      </c>
      <c r="G68" s="38">
        <v>34.699999999999996</v>
      </c>
      <c r="H68" s="38">
        <v>37.29999999999999</v>
      </c>
      <c r="I68" s="38">
        <v>37.999999999999993</v>
      </c>
      <c r="J68" s="38">
        <v>38.599999999999987</v>
      </c>
      <c r="K68" s="31">
        <v>37.4</v>
      </c>
      <c r="L68" s="31">
        <v>36.1</v>
      </c>
      <c r="M68" s="31">
        <v>405.57963000000001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2551.4</v>
      </c>
      <c r="D69" s="38">
        <v>2565.0500000000002</v>
      </c>
      <c r="E69" s="38">
        <v>2530.4000000000005</v>
      </c>
      <c r="F69" s="38">
        <v>2509.4000000000005</v>
      </c>
      <c r="G69" s="38">
        <v>2474.7500000000009</v>
      </c>
      <c r="H69" s="38">
        <v>2586.0500000000002</v>
      </c>
      <c r="I69" s="38">
        <v>2620.6999999999998</v>
      </c>
      <c r="J69" s="38">
        <v>2641.7</v>
      </c>
      <c r="K69" s="31">
        <v>2599.6999999999998</v>
      </c>
      <c r="L69" s="31">
        <v>2544.0500000000002</v>
      </c>
      <c r="M69" s="31">
        <v>0.51776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1645.9</v>
      </c>
      <c r="D70" s="38">
        <v>1659.8999999999999</v>
      </c>
      <c r="E70" s="38">
        <v>1623.7999999999997</v>
      </c>
      <c r="F70" s="38">
        <v>1601.6999999999998</v>
      </c>
      <c r="G70" s="38">
        <v>1565.5999999999997</v>
      </c>
      <c r="H70" s="38">
        <v>1681.9999999999998</v>
      </c>
      <c r="I70" s="38">
        <v>1718.0999999999997</v>
      </c>
      <c r="J70" s="38">
        <v>1740.1999999999998</v>
      </c>
      <c r="K70" s="31">
        <v>1696</v>
      </c>
      <c r="L70" s="31">
        <v>1637.8</v>
      </c>
      <c r="M70" s="31">
        <v>13.07546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4781.1000000000004</v>
      </c>
      <c r="D71" s="38">
        <v>4789.833333333333</v>
      </c>
      <c r="E71" s="38">
        <v>4736.5666666666657</v>
      </c>
      <c r="F71" s="38">
        <v>4692.0333333333328</v>
      </c>
      <c r="G71" s="38">
        <v>4638.7666666666655</v>
      </c>
      <c r="H71" s="38">
        <v>4834.3666666666659</v>
      </c>
      <c r="I71" s="38">
        <v>4887.6333333333341</v>
      </c>
      <c r="J71" s="38">
        <v>4932.1666666666661</v>
      </c>
      <c r="K71" s="31">
        <v>4843.1000000000004</v>
      </c>
      <c r="L71" s="31">
        <v>4745.3</v>
      </c>
      <c r="M71" s="31">
        <v>0.16048999999999999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1981.35</v>
      </c>
      <c r="D72" s="38">
        <v>2001.4666666666665</v>
      </c>
      <c r="E72" s="38">
        <v>1947.9333333333329</v>
      </c>
      <c r="F72" s="38">
        <v>1914.5166666666664</v>
      </c>
      <c r="G72" s="38">
        <v>1860.9833333333329</v>
      </c>
      <c r="H72" s="38">
        <v>2034.883333333333</v>
      </c>
      <c r="I72" s="38">
        <v>2088.4166666666661</v>
      </c>
      <c r="J72" s="38">
        <v>2121.833333333333</v>
      </c>
      <c r="K72" s="31">
        <v>2055</v>
      </c>
      <c r="L72" s="31">
        <v>1968.05</v>
      </c>
      <c r="M72" s="31">
        <v>1.98674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693.15</v>
      </c>
      <c r="D73" s="38">
        <v>692.86666666666679</v>
      </c>
      <c r="E73" s="38">
        <v>681.73333333333358</v>
      </c>
      <c r="F73" s="38">
        <v>670.31666666666683</v>
      </c>
      <c r="G73" s="38">
        <v>659.18333333333362</v>
      </c>
      <c r="H73" s="38">
        <v>704.28333333333353</v>
      </c>
      <c r="I73" s="38">
        <v>715.41666666666674</v>
      </c>
      <c r="J73" s="38">
        <v>726.83333333333348</v>
      </c>
      <c r="K73" s="31">
        <v>704</v>
      </c>
      <c r="L73" s="31">
        <v>681.45</v>
      </c>
      <c r="M73" s="31">
        <v>30.449359999999999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1121.45</v>
      </c>
      <c r="D74" s="38">
        <v>1129.05</v>
      </c>
      <c r="E74" s="38">
        <v>1109.5</v>
      </c>
      <c r="F74" s="38">
        <v>1097.55</v>
      </c>
      <c r="G74" s="38">
        <v>1078</v>
      </c>
      <c r="H74" s="38">
        <v>1141</v>
      </c>
      <c r="I74" s="38">
        <v>1160.5499999999997</v>
      </c>
      <c r="J74" s="38">
        <v>1172.5</v>
      </c>
      <c r="K74" s="31">
        <v>1148.5999999999999</v>
      </c>
      <c r="L74" s="31">
        <v>1117.0999999999999</v>
      </c>
      <c r="M74" s="31">
        <v>2.44415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129.4</v>
      </c>
      <c r="D75" s="38">
        <v>130.54999999999998</v>
      </c>
      <c r="E75" s="38">
        <v>127.94999999999996</v>
      </c>
      <c r="F75" s="38">
        <v>126.49999999999997</v>
      </c>
      <c r="G75" s="38">
        <v>123.89999999999995</v>
      </c>
      <c r="H75" s="38">
        <v>131.99999999999997</v>
      </c>
      <c r="I75" s="38">
        <v>134.6</v>
      </c>
      <c r="J75" s="38">
        <v>136.04999999999998</v>
      </c>
      <c r="K75" s="31">
        <v>133.15</v>
      </c>
      <c r="L75" s="31">
        <v>129.1</v>
      </c>
      <c r="M75" s="31">
        <v>111.16731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950.5</v>
      </c>
      <c r="D76" s="38">
        <v>958.86666666666679</v>
      </c>
      <c r="E76" s="38">
        <v>938.0833333333336</v>
      </c>
      <c r="F76" s="38">
        <v>925.66666666666686</v>
      </c>
      <c r="G76" s="38">
        <v>904.88333333333367</v>
      </c>
      <c r="H76" s="38">
        <v>971.28333333333353</v>
      </c>
      <c r="I76" s="38">
        <v>992.06666666666683</v>
      </c>
      <c r="J76" s="38">
        <v>1004.4833333333335</v>
      </c>
      <c r="K76" s="31">
        <v>979.65</v>
      </c>
      <c r="L76" s="31">
        <v>946.45</v>
      </c>
      <c r="M76" s="31">
        <v>23.723410000000001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99.85</v>
      </c>
      <c r="D77" s="38">
        <v>100.5</v>
      </c>
      <c r="E77" s="38">
        <v>98.6</v>
      </c>
      <c r="F77" s="38">
        <v>97.35</v>
      </c>
      <c r="G77" s="38">
        <v>95.449999999999989</v>
      </c>
      <c r="H77" s="38">
        <v>101.75</v>
      </c>
      <c r="I77" s="38">
        <v>103.65</v>
      </c>
      <c r="J77" s="38">
        <v>104.9</v>
      </c>
      <c r="K77" s="31">
        <v>102.4</v>
      </c>
      <c r="L77" s="31">
        <v>99.25</v>
      </c>
      <c r="M77" s="31">
        <v>146.63079999999999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362.65</v>
      </c>
      <c r="D78" s="38">
        <v>362.40000000000003</v>
      </c>
      <c r="E78" s="38">
        <v>359.80000000000007</v>
      </c>
      <c r="F78" s="38">
        <v>356.95000000000005</v>
      </c>
      <c r="G78" s="38">
        <v>354.35000000000008</v>
      </c>
      <c r="H78" s="38">
        <v>365.25000000000006</v>
      </c>
      <c r="I78" s="38">
        <v>367.85000000000008</v>
      </c>
      <c r="J78" s="38">
        <v>370.70000000000005</v>
      </c>
      <c r="K78" s="31">
        <v>365</v>
      </c>
      <c r="L78" s="31">
        <v>359.55</v>
      </c>
      <c r="M78" s="31">
        <v>40.686880000000002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874.8</v>
      </c>
      <c r="D79" s="38">
        <v>875.63333333333321</v>
      </c>
      <c r="E79" s="38">
        <v>867.36666666666645</v>
      </c>
      <c r="F79" s="38">
        <v>859.93333333333328</v>
      </c>
      <c r="G79" s="38">
        <v>851.66666666666652</v>
      </c>
      <c r="H79" s="38">
        <v>883.06666666666638</v>
      </c>
      <c r="I79" s="38">
        <v>891.33333333333326</v>
      </c>
      <c r="J79" s="38">
        <v>898.76666666666631</v>
      </c>
      <c r="K79" s="31">
        <v>883.9</v>
      </c>
      <c r="L79" s="31">
        <v>868.2</v>
      </c>
      <c r="M79" s="31">
        <v>34.39922</v>
      </c>
      <c r="N79" s="1"/>
      <c r="O79" s="1"/>
    </row>
    <row r="80" spans="1:15" ht="12.75" customHeight="1">
      <c r="A80" s="33">
        <v>70</v>
      </c>
      <c r="B80" s="58" t="s">
        <v>862</v>
      </c>
      <c r="C80" s="31">
        <v>489.6</v>
      </c>
      <c r="D80" s="38">
        <v>489.31666666666666</v>
      </c>
      <c r="E80" s="38">
        <v>483.5333333333333</v>
      </c>
      <c r="F80" s="38">
        <v>477.46666666666664</v>
      </c>
      <c r="G80" s="38">
        <v>471.68333333333328</v>
      </c>
      <c r="H80" s="38">
        <v>495.38333333333333</v>
      </c>
      <c r="I80" s="38">
        <v>501.16666666666674</v>
      </c>
      <c r="J80" s="38">
        <v>507.23333333333335</v>
      </c>
      <c r="K80" s="31">
        <v>495.1</v>
      </c>
      <c r="L80" s="31">
        <v>483.25</v>
      </c>
      <c r="M80" s="31">
        <v>3.1535199999999999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261.39999999999998</v>
      </c>
      <c r="D81" s="38">
        <v>263.65000000000003</v>
      </c>
      <c r="E81" s="38">
        <v>258.30000000000007</v>
      </c>
      <c r="F81" s="38">
        <v>255.20000000000005</v>
      </c>
      <c r="G81" s="38">
        <v>249.85000000000008</v>
      </c>
      <c r="H81" s="38">
        <v>266.75000000000006</v>
      </c>
      <c r="I81" s="38">
        <v>272.10000000000008</v>
      </c>
      <c r="J81" s="38">
        <v>275.20000000000005</v>
      </c>
      <c r="K81" s="31">
        <v>269</v>
      </c>
      <c r="L81" s="31">
        <v>260.55</v>
      </c>
      <c r="M81" s="31">
        <v>68.392089999999996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1198.25</v>
      </c>
      <c r="D82" s="38">
        <v>1206.25</v>
      </c>
      <c r="E82" s="38">
        <v>1187.8</v>
      </c>
      <c r="F82" s="38">
        <v>1177.3499999999999</v>
      </c>
      <c r="G82" s="38">
        <v>1158.8999999999999</v>
      </c>
      <c r="H82" s="38">
        <v>1216.7</v>
      </c>
      <c r="I82" s="38">
        <v>1235.1499999999999</v>
      </c>
      <c r="J82" s="38">
        <v>1245.6000000000001</v>
      </c>
      <c r="K82" s="31">
        <v>1224.7</v>
      </c>
      <c r="L82" s="31">
        <v>1195.8</v>
      </c>
      <c r="M82" s="31">
        <v>1.42344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445.3</v>
      </c>
      <c r="D83" s="38">
        <v>447.5333333333333</v>
      </c>
      <c r="E83" s="38">
        <v>442.36666666666662</v>
      </c>
      <c r="F83" s="38">
        <v>439.43333333333334</v>
      </c>
      <c r="G83" s="38">
        <v>434.26666666666665</v>
      </c>
      <c r="H83" s="38">
        <v>450.46666666666658</v>
      </c>
      <c r="I83" s="38">
        <v>455.63333333333333</v>
      </c>
      <c r="J83" s="38">
        <v>458.56666666666655</v>
      </c>
      <c r="K83" s="31">
        <v>452.7</v>
      </c>
      <c r="L83" s="31">
        <v>444.6</v>
      </c>
      <c r="M83" s="31">
        <v>16.61347</v>
      </c>
      <c r="N83" s="1"/>
      <c r="O83" s="1"/>
    </row>
    <row r="84" spans="1:15" ht="12.75" customHeight="1">
      <c r="A84" s="33">
        <v>74</v>
      </c>
      <c r="B84" s="58" t="s">
        <v>863</v>
      </c>
      <c r="C84" s="31">
        <v>250.75</v>
      </c>
      <c r="D84" s="38">
        <v>253</v>
      </c>
      <c r="E84" s="38">
        <v>247</v>
      </c>
      <c r="F84" s="38">
        <v>243.25</v>
      </c>
      <c r="G84" s="38">
        <v>237.25</v>
      </c>
      <c r="H84" s="38">
        <v>256.75</v>
      </c>
      <c r="I84" s="38">
        <v>262.75</v>
      </c>
      <c r="J84" s="38">
        <v>266.5</v>
      </c>
      <c r="K84" s="31">
        <v>259</v>
      </c>
      <c r="L84" s="31">
        <v>249.25</v>
      </c>
      <c r="M84" s="31">
        <v>42.833410000000001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6268.3</v>
      </c>
      <c r="D85" s="38">
        <v>6258.9666666666672</v>
      </c>
      <c r="E85" s="38">
        <v>6207.9333333333343</v>
      </c>
      <c r="F85" s="38">
        <v>6147.5666666666675</v>
      </c>
      <c r="G85" s="38">
        <v>6096.5333333333347</v>
      </c>
      <c r="H85" s="38">
        <v>6319.3333333333339</v>
      </c>
      <c r="I85" s="38">
        <v>6370.3666666666668</v>
      </c>
      <c r="J85" s="38">
        <v>6430.7333333333336</v>
      </c>
      <c r="K85" s="31">
        <v>6310</v>
      </c>
      <c r="L85" s="31">
        <v>6198.6</v>
      </c>
      <c r="M85" s="31">
        <v>9.2609999999999998E-2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749.5</v>
      </c>
      <c r="D86" s="38">
        <v>749.55000000000007</v>
      </c>
      <c r="E86" s="38">
        <v>742.65000000000009</v>
      </c>
      <c r="F86" s="38">
        <v>735.80000000000007</v>
      </c>
      <c r="G86" s="38">
        <v>728.90000000000009</v>
      </c>
      <c r="H86" s="38">
        <v>756.40000000000009</v>
      </c>
      <c r="I86" s="38">
        <v>763.3</v>
      </c>
      <c r="J86" s="38">
        <v>770.15000000000009</v>
      </c>
      <c r="K86" s="31">
        <v>756.45</v>
      </c>
      <c r="L86" s="31">
        <v>742.7</v>
      </c>
      <c r="M86" s="31">
        <v>0.71465000000000001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1011.95</v>
      </c>
      <c r="D87" s="38">
        <v>1015.0500000000001</v>
      </c>
      <c r="E87" s="38">
        <v>1004.9000000000001</v>
      </c>
      <c r="F87" s="38">
        <v>997.85</v>
      </c>
      <c r="G87" s="38">
        <v>987.7</v>
      </c>
      <c r="H87" s="38">
        <v>1022.1000000000001</v>
      </c>
      <c r="I87" s="38">
        <v>1032.25</v>
      </c>
      <c r="J87" s="38">
        <v>1039.3000000000002</v>
      </c>
      <c r="K87" s="31">
        <v>1025.2</v>
      </c>
      <c r="L87" s="31">
        <v>1008</v>
      </c>
      <c r="M87" s="31">
        <v>0.34659000000000001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470.95</v>
      </c>
      <c r="D88" s="38">
        <v>474.81666666666666</v>
      </c>
      <c r="E88" s="38">
        <v>463.13333333333333</v>
      </c>
      <c r="F88" s="38">
        <v>455.31666666666666</v>
      </c>
      <c r="G88" s="38">
        <v>443.63333333333333</v>
      </c>
      <c r="H88" s="38">
        <v>482.63333333333333</v>
      </c>
      <c r="I88" s="38">
        <v>494.31666666666661</v>
      </c>
      <c r="J88" s="38">
        <v>502.13333333333333</v>
      </c>
      <c r="K88" s="31">
        <v>486.5</v>
      </c>
      <c r="L88" s="31">
        <v>467</v>
      </c>
      <c r="M88" s="31">
        <v>2.7668599999999999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18182.05</v>
      </c>
      <c r="D89" s="38">
        <v>18224.833333333332</v>
      </c>
      <c r="E89" s="38">
        <v>18112.666666666664</v>
      </c>
      <c r="F89" s="38">
        <v>18043.283333333333</v>
      </c>
      <c r="G89" s="38">
        <v>17931.116666666665</v>
      </c>
      <c r="H89" s="38">
        <v>18294.216666666664</v>
      </c>
      <c r="I89" s="38">
        <v>18406.383333333328</v>
      </c>
      <c r="J89" s="38">
        <v>18475.766666666663</v>
      </c>
      <c r="K89" s="31">
        <v>18337</v>
      </c>
      <c r="L89" s="31">
        <v>18155.45</v>
      </c>
      <c r="M89" s="31">
        <v>0.20258999999999999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598</v>
      </c>
      <c r="D90" s="38">
        <v>589.73333333333335</v>
      </c>
      <c r="E90" s="38">
        <v>569.4666666666667</v>
      </c>
      <c r="F90" s="38">
        <v>540.93333333333339</v>
      </c>
      <c r="G90" s="38">
        <v>520.66666666666674</v>
      </c>
      <c r="H90" s="38">
        <v>618.26666666666665</v>
      </c>
      <c r="I90" s="38">
        <v>638.5333333333333</v>
      </c>
      <c r="J90" s="38">
        <v>667.06666666666661</v>
      </c>
      <c r="K90" s="31">
        <v>610</v>
      </c>
      <c r="L90" s="31">
        <v>561.20000000000005</v>
      </c>
      <c r="M90" s="31">
        <v>3.00604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24.65</v>
      </c>
      <c r="D91" s="38">
        <v>24.75</v>
      </c>
      <c r="E91" s="38">
        <v>24.4</v>
      </c>
      <c r="F91" s="38">
        <v>24.15</v>
      </c>
      <c r="G91" s="38">
        <v>23.799999999999997</v>
      </c>
      <c r="H91" s="38">
        <v>25</v>
      </c>
      <c r="I91" s="38">
        <v>25.35</v>
      </c>
      <c r="J91" s="38">
        <v>25.6</v>
      </c>
      <c r="K91" s="31">
        <v>25.1</v>
      </c>
      <c r="L91" s="31">
        <v>24.5</v>
      </c>
      <c r="M91" s="31">
        <v>63.395710000000001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4540.45</v>
      </c>
      <c r="D92" s="38">
        <v>4563.4666666666662</v>
      </c>
      <c r="E92" s="38">
        <v>4508.2833333333328</v>
      </c>
      <c r="F92" s="38">
        <v>4476.1166666666668</v>
      </c>
      <c r="G92" s="38">
        <v>4420.9333333333334</v>
      </c>
      <c r="H92" s="38">
        <v>4595.6333333333323</v>
      </c>
      <c r="I92" s="38">
        <v>4650.8166666666648</v>
      </c>
      <c r="J92" s="38">
        <v>4682.9833333333318</v>
      </c>
      <c r="K92" s="31">
        <v>4618.6499999999996</v>
      </c>
      <c r="L92" s="31">
        <v>4531.3</v>
      </c>
      <c r="M92" s="31">
        <v>5.8701100000000004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892.45</v>
      </c>
      <c r="D93" s="38">
        <v>894.31666666666661</v>
      </c>
      <c r="E93" s="38">
        <v>863.63333333333321</v>
      </c>
      <c r="F93" s="38">
        <v>834.81666666666661</v>
      </c>
      <c r="G93" s="38">
        <v>804.13333333333321</v>
      </c>
      <c r="H93" s="38">
        <v>923.13333333333321</v>
      </c>
      <c r="I93" s="38">
        <v>953.81666666666661</v>
      </c>
      <c r="J93" s="38">
        <v>982.63333333333321</v>
      </c>
      <c r="K93" s="31">
        <v>925</v>
      </c>
      <c r="L93" s="31">
        <v>865.5</v>
      </c>
      <c r="M93" s="31">
        <v>58.418460000000003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1582.65</v>
      </c>
      <c r="D94" s="38">
        <v>1590.5166666666667</v>
      </c>
      <c r="E94" s="38">
        <v>1566.0333333333333</v>
      </c>
      <c r="F94" s="38">
        <v>1549.4166666666667</v>
      </c>
      <c r="G94" s="38">
        <v>1524.9333333333334</v>
      </c>
      <c r="H94" s="38">
        <v>1607.1333333333332</v>
      </c>
      <c r="I94" s="38">
        <v>1631.6166666666663</v>
      </c>
      <c r="J94" s="38">
        <v>1648.2333333333331</v>
      </c>
      <c r="K94" s="31">
        <v>1615</v>
      </c>
      <c r="L94" s="31">
        <v>1573.9</v>
      </c>
      <c r="M94" s="31">
        <v>2.4415800000000001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288.05</v>
      </c>
      <c r="D95" s="38">
        <v>289.18333333333334</v>
      </c>
      <c r="E95" s="38">
        <v>285.86666666666667</v>
      </c>
      <c r="F95" s="38">
        <v>283.68333333333334</v>
      </c>
      <c r="G95" s="38">
        <v>280.36666666666667</v>
      </c>
      <c r="H95" s="38">
        <v>291.36666666666667</v>
      </c>
      <c r="I95" s="38">
        <v>294.68333333333339</v>
      </c>
      <c r="J95" s="38">
        <v>296.86666666666667</v>
      </c>
      <c r="K95" s="31">
        <v>292.5</v>
      </c>
      <c r="L95" s="31">
        <v>287</v>
      </c>
      <c r="M95" s="31">
        <v>8.0413200000000007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751.25</v>
      </c>
      <c r="D96" s="38">
        <v>742.76666666666677</v>
      </c>
      <c r="E96" s="38">
        <v>726.48333333333358</v>
      </c>
      <c r="F96" s="38">
        <v>701.71666666666681</v>
      </c>
      <c r="G96" s="38">
        <v>685.43333333333362</v>
      </c>
      <c r="H96" s="38">
        <v>767.53333333333353</v>
      </c>
      <c r="I96" s="38">
        <v>783.81666666666661</v>
      </c>
      <c r="J96" s="38">
        <v>808.58333333333348</v>
      </c>
      <c r="K96" s="31">
        <v>759.05</v>
      </c>
      <c r="L96" s="31">
        <v>718</v>
      </c>
      <c r="M96" s="31">
        <v>18.194230000000001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331.25</v>
      </c>
      <c r="D97" s="38">
        <v>332.71666666666664</v>
      </c>
      <c r="E97" s="38">
        <v>327.93333333333328</v>
      </c>
      <c r="F97" s="38">
        <v>324.61666666666662</v>
      </c>
      <c r="G97" s="38">
        <v>319.83333333333326</v>
      </c>
      <c r="H97" s="38">
        <v>336.0333333333333</v>
      </c>
      <c r="I97" s="38">
        <v>340.81666666666672</v>
      </c>
      <c r="J97" s="38">
        <v>344.13333333333333</v>
      </c>
      <c r="K97" s="31">
        <v>337.5</v>
      </c>
      <c r="L97" s="31">
        <v>329.4</v>
      </c>
      <c r="M97" s="31">
        <v>83.435990000000004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778.25</v>
      </c>
      <c r="D98" s="38">
        <v>783.11666666666667</v>
      </c>
      <c r="E98" s="38">
        <v>770.23333333333335</v>
      </c>
      <c r="F98" s="38">
        <v>762.2166666666667</v>
      </c>
      <c r="G98" s="38">
        <v>749.33333333333337</v>
      </c>
      <c r="H98" s="38">
        <v>791.13333333333333</v>
      </c>
      <c r="I98" s="38">
        <v>804.01666666666677</v>
      </c>
      <c r="J98" s="38">
        <v>812.0333333333333</v>
      </c>
      <c r="K98" s="31">
        <v>796</v>
      </c>
      <c r="L98" s="31">
        <v>775.1</v>
      </c>
      <c r="M98" s="31">
        <v>0.98157000000000005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1108.1500000000001</v>
      </c>
      <c r="D99" s="38">
        <v>1114.2333333333333</v>
      </c>
      <c r="E99" s="38">
        <v>1093.5166666666667</v>
      </c>
      <c r="F99" s="38">
        <v>1078.8833333333332</v>
      </c>
      <c r="G99" s="38">
        <v>1058.1666666666665</v>
      </c>
      <c r="H99" s="38">
        <v>1128.8666666666668</v>
      </c>
      <c r="I99" s="38">
        <v>1149.5833333333335</v>
      </c>
      <c r="J99" s="38">
        <v>1164.2166666666669</v>
      </c>
      <c r="K99" s="31">
        <v>1134.95</v>
      </c>
      <c r="L99" s="31">
        <v>1099.5999999999999</v>
      </c>
      <c r="M99" s="31">
        <v>2.1309399999999998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155.30000000000001</v>
      </c>
      <c r="D100" s="38">
        <v>154.53333333333333</v>
      </c>
      <c r="E100" s="38">
        <v>151.06666666666666</v>
      </c>
      <c r="F100" s="38">
        <v>146.83333333333334</v>
      </c>
      <c r="G100" s="38">
        <v>143.36666666666667</v>
      </c>
      <c r="H100" s="38">
        <v>158.76666666666665</v>
      </c>
      <c r="I100" s="38">
        <v>162.23333333333329</v>
      </c>
      <c r="J100" s="38">
        <v>166.46666666666664</v>
      </c>
      <c r="K100" s="31">
        <v>158</v>
      </c>
      <c r="L100" s="31">
        <v>150.30000000000001</v>
      </c>
      <c r="M100" s="31">
        <v>34.728650000000002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611.9</v>
      </c>
      <c r="D101" s="38">
        <v>612.20000000000005</v>
      </c>
      <c r="E101" s="38">
        <v>606.90000000000009</v>
      </c>
      <c r="F101" s="38">
        <v>601.90000000000009</v>
      </c>
      <c r="G101" s="38">
        <v>596.60000000000014</v>
      </c>
      <c r="H101" s="38">
        <v>617.20000000000005</v>
      </c>
      <c r="I101" s="38">
        <v>622.5</v>
      </c>
      <c r="J101" s="38">
        <v>627.5</v>
      </c>
      <c r="K101" s="31">
        <v>617.5</v>
      </c>
      <c r="L101" s="31">
        <v>607.20000000000005</v>
      </c>
      <c r="M101" s="31">
        <v>1.0870200000000001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2329.4</v>
      </c>
      <c r="D102" s="38">
        <v>2350.8333333333335</v>
      </c>
      <c r="E102" s="38">
        <v>2293.5666666666671</v>
      </c>
      <c r="F102" s="38">
        <v>2257.7333333333336</v>
      </c>
      <c r="G102" s="38">
        <v>2200.4666666666672</v>
      </c>
      <c r="H102" s="38">
        <v>2386.666666666667</v>
      </c>
      <c r="I102" s="38">
        <v>2443.9333333333334</v>
      </c>
      <c r="J102" s="38">
        <v>2479.7666666666669</v>
      </c>
      <c r="K102" s="31">
        <v>2408.1</v>
      </c>
      <c r="L102" s="31">
        <v>2315</v>
      </c>
      <c r="M102" s="31">
        <v>1.3809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30.9</v>
      </c>
      <c r="D103" s="38">
        <v>31.116666666666664</v>
      </c>
      <c r="E103" s="38">
        <v>30.533333333333328</v>
      </c>
      <c r="F103" s="38">
        <v>30.166666666666664</v>
      </c>
      <c r="G103" s="38">
        <v>29.583333333333329</v>
      </c>
      <c r="H103" s="38">
        <v>31.483333333333327</v>
      </c>
      <c r="I103" s="38">
        <v>32.066666666666663</v>
      </c>
      <c r="J103" s="38">
        <v>32.433333333333323</v>
      </c>
      <c r="K103" s="31">
        <v>31.7</v>
      </c>
      <c r="L103" s="31">
        <v>30.75</v>
      </c>
      <c r="M103" s="31">
        <v>99.507599999999996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1199.75</v>
      </c>
      <c r="D104" s="38">
        <v>1208.55</v>
      </c>
      <c r="E104" s="38">
        <v>1189.1999999999998</v>
      </c>
      <c r="F104" s="38">
        <v>1178.6499999999999</v>
      </c>
      <c r="G104" s="38">
        <v>1159.2999999999997</v>
      </c>
      <c r="H104" s="38">
        <v>1219.0999999999999</v>
      </c>
      <c r="I104" s="38">
        <v>1238.4499999999998</v>
      </c>
      <c r="J104" s="38">
        <v>1249</v>
      </c>
      <c r="K104" s="31">
        <v>1227.9000000000001</v>
      </c>
      <c r="L104" s="31">
        <v>1198</v>
      </c>
      <c r="M104" s="31">
        <v>5.6543099999999997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623.29999999999995</v>
      </c>
      <c r="D105" s="38">
        <v>621.41666666666663</v>
      </c>
      <c r="E105" s="38">
        <v>615.33333333333326</v>
      </c>
      <c r="F105" s="38">
        <v>607.36666666666667</v>
      </c>
      <c r="G105" s="38">
        <v>601.2833333333333</v>
      </c>
      <c r="H105" s="38">
        <v>629.38333333333321</v>
      </c>
      <c r="I105" s="38">
        <v>635.46666666666647</v>
      </c>
      <c r="J105" s="38">
        <v>643.43333333333317</v>
      </c>
      <c r="K105" s="31">
        <v>627.5</v>
      </c>
      <c r="L105" s="31">
        <v>613.45000000000005</v>
      </c>
      <c r="M105" s="31">
        <v>1.52854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1006.7</v>
      </c>
      <c r="D106" s="38">
        <v>1015.0666666666666</v>
      </c>
      <c r="E106" s="38">
        <v>993.58333333333326</v>
      </c>
      <c r="F106" s="38">
        <v>980.4666666666667</v>
      </c>
      <c r="G106" s="38">
        <v>958.98333333333335</v>
      </c>
      <c r="H106" s="38">
        <v>1028.1833333333332</v>
      </c>
      <c r="I106" s="38">
        <v>1049.6666666666667</v>
      </c>
      <c r="J106" s="38">
        <v>1062.7833333333331</v>
      </c>
      <c r="K106" s="31">
        <v>1036.55</v>
      </c>
      <c r="L106" s="31">
        <v>1001.95</v>
      </c>
      <c r="M106" s="31">
        <v>1.5711900000000001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8396.4</v>
      </c>
      <c r="D107" s="38">
        <v>8415.1333333333332</v>
      </c>
      <c r="E107" s="38">
        <v>8300.2666666666664</v>
      </c>
      <c r="F107" s="38">
        <v>8204.1333333333332</v>
      </c>
      <c r="G107" s="38">
        <v>8089.2666666666664</v>
      </c>
      <c r="H107" s="38">
        <v>8511.2666666666664</v>
      </c>
      <c r="I107" s="38">
        <v>8626.1333333333314</v>
      </c>
      <c r="J107" s="38">
        <v>8722.2666666666664</v>
      </c>
      <c r="K107" s="31">
        <v>8530</v>
      </c>
      <c r="L107" s="31">
        <v>8319</v>
      </c>
      <c r="M107" s="31">
        <v>0.24146999999999999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77.2</v>
      </c>
      <c r="D108" s="38">
        <v>77.649999999999991</v>
      </c>
      <c r="E108" s="38">
        <v>76.59999999999998</v>
      </c>
      <c r="F108" s="38">
        <v>75.999999999999986</v>
      </c>
      <c r="G108" s="38">
        <v>74.949999999999974</v>
      </c>
      <c r="H108" s="38">
        <v>78.249999999999986</v>
      </c>
      <c r="I108" s="38">
        <v>79.3</v>
      </c>
      <c r="J108" s="38">
        <v>79.899999999999991</v>
      </c>
      <c r="K108" s="31">
        <v>78.7</v>
      </c>
      <c r="L108" s="31">
        <v>77.05</v>
      </c>
      <c r="M108" s="31">
        <v>32.817639999999997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401.4</v>
      </c>
      <c r="D109" s="38">
        <v>402.73333333333335</v>
      </c>
      <c r="E109" s="38">
        <v>398.66666666666669</v>
      </c>
      <c r="F109" s="38">
        <v>395.93333333333334</v>
      </c>
      <c r="G109" s="38">
        <v>391.86666666666667</v>
      </c>
      <c r="H109" s="38">
        <v>405.4666666666667</v>
      </c>
      <c r="I109" s="38">
        <v>409.5333333333333</v>
      </c>
      <c r="J109" s="38">
        <v>412.26666666666671</v>
      </c>
      <c r="K109" s="31">
        <v>406.8</v>
      </c>
      <c r="L109" s="31">
        <v>400</v>
      </c>
      <c r="M109" s="31">
        <v>6.8761099999999997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484.3</v>
      </c>
      <c r="D110" s="38">
        <v>492.51666666666665</v>
      </c>
      <c r="E110" s="38">
        <v>474.0333333333333</v>
      </c>
      <c r="F110" s="38">
        <v>463.76666666666665</v>
      </c>
      <c r="G110" s="38">
        <v>445.2833333333333</v>
      </c>
      <c r="H110" s="38">
        <v>502.7833333333333</v>
      </c>
      <c r="I110" s="38">
        <v>521.26666666666665</v>
      </c>
      <c r="J110" s="38">
        <v>531.5333333333333</v>
      </c>
      <c r="K110" s="31">
        <v>511</v>
      </c>
      <c r="L110" s="31">
        <v>482.25</v>
      </c>
      <c r="M110" s="31">
        <v>4.1436299999999999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268.95</v>
      </c>
      <c r="D111" s="38">
        <v>270.34999999999997</v>
      </c>
      <c r="E111" s="38">
        <v>266.09999999999991</v>
      </c>
      <c r="F111" s="38">
        <v>263.24999999999994</v>
      </c>
      <c r="G111" s="38">
        <v>258.99999999999989</v>
      </c>
      <c r="H111" s="38">
        <v>273.19999999999993</v>
      </c>
      <c r="I111" s="38">
        <v>277.45000000000005</v>
      </c>
      <c r="J111" s="38">
        <v>280.29999999999995</v>
      </c>
      <c r="K111" s="31">
        <v>274.60000000000002</v>
      </c>
      <c r="L111" s="31">
        <v>267.5</v>
      </c>
      <c r="M111" s="31">
        <v>19.00976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436.9</v>
      </c>
      <c r="D112" s="38">
        <v>439.33333333333331</v>
      </c>
      <c r="E112" s="38">
        <v>413.71666666666664</v>
      </c>
      <c r="F112" s="38">
        <v>390.5333333333333</v>
      </c>
      <c r="G112" s="38">
        <v>364.91666666666663</v>
      </c>
      <c r="H112" s="38">
        <v>462.51666666666665</v>
      </c>
      <c r="I112" s="38">
        <v>488.13333333333333</v>
      </c>
      <c r="J112" s="38">
        <v>511.31666666666666</v>
      </c>
      <c r="K112" s="31">
        <v>464.95</v>
      </c>
      <c r="L112" s="31">
        <v>416.15</v>
      </c>
      <c r="M112" s="31">
        <v>2.7729400000000002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926.75</v>
      </c>
      <c r="D113" s="38">
        <v>927.48333333333323</v>
      </c>
      <c r="E113" s="38">
        <v>915.56666666666649</v>
      </c>
      <c r="F113" s="38">
        <v>904.38333333333321</v>
      </c>
      <c r="G113" s="38">
        <v>892.46666666666647</v>
      </c>
      <c r="H113" s="38">
        <v>938.66666666666652</v>
      </c>
      <c r="I113" s="38">
        <v>950.58333333333326</v>
      </c>
      <c r="J113" s="38">
        <v>961.76666666666654</v>
      </c>
      <c r="K113" s="31">
        <v>939.4</v>
      </c>
      <c r="L113" s="31">
        <v>916.3</v>
      </c>
      <c r="M113" s="31">
        <v>0.80815000000000003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1060.25</v>
      </c>
      <c r="D114" s="38">
        <v>1056.3999999999999</v>
      </c>
      <c r="E114" s="38">
        <v>1042.0999999999997</v>
      </c>
      <c r="F114" s="38">
        <v>1023.9499999999998</v>
      </c>
      <c r="G114" s="38">
        <v>1009.6499999999996</v>
      </c>
      <c r="H114" s="38">
        <v>1074.5499999999997</v>
      </c>
      <c r="I114" s="38">
        <v>1088.8499999999999</v>
      </c>
      <c r="J114" s="38">
        <v>1106.9999999999998</v>
      </c>
      <c r="K114" s="31">
        <v>1070.7</v>
      </c>
      <c r="L114" s="31">
        <v>1038.25</v>
      </c>
      <c r="M114" s="31">
        <v>28.086839999999999</v>
      </c>
      <c r="N114" s="1"/>
      <c r="O114" s="1"/>
    </row>
    <row r="115" spans="1:15" ht="12.75" customHeight="1">
      <c r="A115" s="33">
        <v>105</v>
      </c>
      <c r="B115" s="58" t="s">
        <v>858</v>
      </c>
      <c r="C115" s="31">
        <v>467.35</v>
      </c>
      <c r="D115" s="38">
        <v>469.25</v>
      </c>
      <c r="E115" s="38">
        <v>462.5</v>
      </c>
      <c r="F115" s="38">
        <v>457.65</v>
      </c>
      <c r="G115" s="38">
        <v>450.9</v>
      </c>
      <c r="H115" s="38">
        <v>474.1</v>
      </c>
      <c r="I115" s="38">
        <v>480.85</v>
      </c>
      <c r="J115" s="38">
        <v>485.70000000000005</v>
      </c>
      <c r="K115" s="31">
        <v>476</v>
      </c>
      <c r="L115" s="31">
        <v>464.4</v>
      </c>
      <c r="M115" s="31">
        <v>6.0935899999999998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1258.95</v>
      </c>
      <c r="D116" s="38">
        <v>1261.6500000000001</v>
      </c>
      <c r="E116" s="38">
        <v>1245.4000000000001</v>
      </c>
      <c r="F116" s="38">
        <v>1231.8499999999999</v>
      </c>
      <c r="G116" s="38">
        <v>1215.5999999999999</v>
      </c>
      <c r="H116" s="38">
        <v>1275.2000000000003</v>
      </c>
      <c r="I116" s="38">
        <v>1291.4500000000003</v>
      </c>
      <c r="J116" s="38">
        <v>1305.0000000000005</v>
      </c>
      <c r="K116" s="31">
        <v>1277.9000000000001</v>
      </c>
      <c r="L116" s="31">
        <v>1248.0999999999999</v>
      </c>
      <c r="M116" s="31">
        <v>21.02129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132.65</v>
      </c>
      <c r="D117" s="38">
        <v>133.04999999999998</v>
      </c>
      <c r="E117" s="38">
        <v>131.59999999999997</v>
      </c>
      <c r="F117" s="38">
        <v>130.54999999999998</v>
      </c>
      <c r="G117" s="38">
        <v>129.09999999999997</v>
      </c>
      <c r="H117" s="38">
        <v>134.09999999999997</v>
      </c>
      <c r="I117" s="38">
        <v>135.54999999999995</v>
      </c>
      <c r="J117" s="38">
        <v>136.59999999999997</v>
      </c>
      <c r="K117" s="31">
        <v>134.5</v>
      </c>
      <c r="L117" s="31">
        <v>132</v>
      </c>
      <c r="M117" s="31">
        <v>14.328720000000001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1400.2</v>
      </c>
      <c r="D118" s="38">
        <v>1405.45</v>
      </c>
      <c r="E118" s="38">
        <v>1387.95</v>
      </c>
      <c r="F118" s="38">
        <v>1375.7</v>
      </c>
      <c r="G118" s="38">
        <v>1358.2</v>
      </c>
      <c r="H118" s="38">
        <v>1417.7</v>
      </c>
      <c r="I118" s="38">
        <v>1435.2</v>
      </c>
      <c r="J118" s="38">
        <v>1447.45</v>
      </c>
      <c r="K118" s="31">
        <v>1422.95</v>
      </c>
      <c r="L118" s="31">
        <v>1393.2</v>
      </c>
      <c r="M118" s="31">
        <v>2.4693700000000001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234.9</v>
      </c>
      <c r="D119" s="38">
        <v>235.38333333333335</v>
      </c>
      <c r="E119" s="38">
        <v>233.9666666666667</v>
      </c>
      <c r="F119" s="38">
        <v>233.03333333333333</v>
      </c>
      <c r="G119" s="38">
        <v>231.61666666666667</v>
      </c>
      <c r="H119" s="38">
        <v>236.31666666666672</v>
      </c>
      <c r="I119" s="38">
        <v>237.73333333333341</v>
      </c>
      <c r="J119" s="38">
        <v>238.66666666666674</v>
      </c>
      <c r="K119" s="31">
        <v>236.8</v>
      </c>
      <c r="L119" s="31">
        <v>234.45</v>
      </c>
      <c r="M119" s="31">
        <v>107.49822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658.9</v>
      </c>
      <c r="D120" s="38">
        <v>657.88333333333333</v>
      </c>
      <c r="E120" s="38">
        <v>654.01666666666665</v>
      </c>
      <c r="F120" s="38">
        <v>649.13333333333333</v>
      </c>
      <c r="G120" s="38">
        <v>645.26666666666665</v>
      </c>
      <c r="H120" s="38">
        <v>662.76666666666665</v>
      </c>
      <c r="I120" s="38">
        <v>666.63333333333321</v>
      </c>
      <c r="J120" s="38">
        <v>671.51666666666665</v>
      </c>
      <c r="K120" s="31">
        <v>661.75</v>
      </c>
      <c r="L120" s="31">
        <v>653</v>
      </c>
      <c r="M120" s="31">
        <v>4.3788900000000002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5146.8999999999996</v>
      </c>
      <c r="D121" s="38">
        <v>5138.1166666666659</v>
      </c>
      <c r="E121" s="38">
        <v>5051.2333333333318</v>
      </c>
      <c r="F121" s="38">
        <v>4955.5666666666657</v>
      </c>
      <c r="G121" s="38">
        <v>4868.6833333333316</v>
      </c>
      <c r="H121" s="38">
        <v>5233.7833333333319</v>
      </c>
      <c r="I121" s="38">
        <v>5320.6666666666652</v>
      </c>
      <c r="J121" s="38">
        <v>5416.3333333333321</v>
      </c>
      <c r="K121" s="31">
        <v>5225</v>
      </c>
      <c r="L121" s="31">
        <v>5042.45</v>
      </c>
      <c r="M121" s="31">
        <v>6.2509600000000001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1964.6</v>
      </c>
      <c r="D122" s="38">
        <v>1967.2</v>
      </c>
      <c r="E122" s="38">
        <v>1955.4</v>
      </c>
      <c r="F122" s="38">
        <v>1946.2</v>
      </c>
      <c r="G122" s="38">
        <v>1934.4</v>
      </c>
      <c r="H122" s="38">
        <v>1976.4</v>
      </c>
      <c r="I122" s="38">
        <v>1988.1999999999998</v>
      </c>
      <c r="J122" s="38">
        <v>1997.4</v>
      </c>
      <c r="K122" s="31">
        <v>1979</v>
      </c>
      <c r="L122" s="31">
        <v>1958</v>
      </c>
      <c r="M122" s="31">
        <v>2.7558799999999999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2412.9</v>
      </c>
      <c r="D123" s="38">
        <v>2415.1999999999998</v>
      </c>
      <c r="E123" s="38">
        <v>2400.3999999999996</v>
      </c>
      <c r="F123" s="38">
        <v>2387.8999999999996</v>
      </c>
      <c r="G123" s="38">
        <v>2373.0999999999995</v>
      </c>
      <c r="H123" s="38">
        <v>2427.6999999999998</v>
      </c>
      <c r="I123" s="38">
        <v>2442.5</v>
      </c>
      <c r="J123" s="38">
        <v>2455</v>
      </c>
      <c r="K123" s="31">
        <v>2430</v>
      </c>
      <c r="L123" s="31">
        <v>2402.6999999999998</v>
      </c>
      <c r="M123" s="31">
        <v>0.85650999999999999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696.55</v>
      </c>
      <c r="D124" s="38">
        <v>699.26666666666677</v>
      </c>
      <c r="E124" s="38">
        <v>688.93333333333351</v>
      </c>
      <c r="F124" s="38">
        <v>681.31666666666672</v>
      </c>
      <c r="G124" s="38">
        <v>670.98333333333346</v>
      </c>
      <c r="H124" s="38">
        <v>706.88333333333355</v>
      </c>
      <c r="I124" s="38">
        <v>717.21666666666681</v>
      </c>
      <c r="J124" s="38">
        <v>724.8333333333336</v>
      </c>
      <c r="K124" s="31">
        <v>709.6</v>
      </c>
      <c r="L124" s="31">
        <v>691.65</v>
      </c>
      <c r="M124" s="31">
        <v>7.4223499999999998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1074.9000000000001</v>
      </c>
      <c r="D125" s="38">
        <v>1069.45</v>
      </c>
      <c r="E125" s="38">
        <v>1059.5</v>
      </c>
      <c r="F125" s="38">
        <v>1044.0999999999999</v>
      </c>
      <c r="G125" s="38">
        <v>1034.1499999999999</v>
      </c>
      <c r="H125" s="38">
        <v>1084.8500000000001</v>
      </c>
      <c r="I125" s="38">
        <v>1094.8000000000004</v>
      </c>
      <c r="J125" s="38">
        <v>1110.2000000000003</v>
      </c>
      <c r="K125" s="31">
        <v>1079.4000000000001</v>
      </c>
      <c r="L125" s="31">
        <v>1054.05</v>
      </c>
      <c r="M125" s="31">
        <v>3.4312299999999998</v>
      </c>
      <c r="N125" s="1"/>
      <c r="O125" s="1"/>
    </row>
    <row r="126" spans="1:15" ht="12.75" customHeight="1">
      <c r="A126" s="33">
        <v>116</v>
      </c>
      <c r="B126" s="58" t="s">
        <v>864</v>
      </c>
      <c r="C126" s="31">
        <v>4793.3</v>
      </c>
      <c r="D126" s="38">
        <v>4780.2333333333336</v>
      </c>
      <c r="E126" s="38">
        <v>4743.0666666666675</v>
      </c>
      <c r="F126" s="38">
        <v>4692.8333333333339</v>
      </c>
      <c r="G126" s="38">
        <v>4655.6666666666679</v>
      </c>
      <c r="H126" s="38">
        <v>4830.4666666666672</v>
      </c>
      <c r="I126" s="38">
        <v>4867.6333333333332</v>
      </c>
      <c r="J126" s="38">
        <v>4917.8666666666668</v>
      </c>
      <c r="K126" s="31">
        <v>4817.3999999999996</v>
      </c>
      <c r="L126" s="31">
        <v>4730</v>
      </c>
      <c r="M126" s="31">
        <v>0.60780000000000001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1398.9</v>
      </c>
      <c r="D127" s="38">
        <v>1411.2833333333335</v>
      </c>
      <c r="E127" s="38">
        <v>1375.616666666667</v>
      </c>
      <c r="F127" s="38">
        <v>1352.3333333333335</v>
      </c>
      <c r="G127" s="38">
        <v>1316.666666666667</v>
      </c>
      <c r="H127" s="38">
        <v>1434.5666666666671</v>
      </c>
      <c r="I127" s="38">
        <v>1470.2333333333336</v>
      </c>
      <c r="J127" s="38">
        <v>1493.5166666666671</v>
      </c>
      <c r="K127" s="31">
        <v>1446.95</v>
      </c>
      <c r="L127" s="31">
        <v>1388</v>
      </c>
      <c r="M127" s="31">
        <v>3.4468800000000002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3899.25</v>
      </c>
      <c r="D128" s="38">
        <v>3883.4500000000003</v>
      </c>
      <c r="E128" s="38">
        <v>3847.9000000000005</v>
      </c>
      <c r="F128" s="38">
        <v>3796.55</v>
      </c>
      <c r="G128" s="38">
        <v>3761.0000000000005</v>
      </c>
      <c r="H128" s="38">
        <v>3934.8000000000006</v>
      </c>
      <c r="I128" s="38">
        <v>3970.3500000000008</v>
      </c>
      <c r="J128" s="38">
        <v>4021.7000000000007</v>
      </c>
      <c r="K128" s="31">
        <v>3919</v>
      </c>
      <c r="L128" s="31">
        <v>3832.1</v>
      </c>
      <c r="M128" s="31">
        <v>0.31381999999999999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303.8</v>
      </c>
      <c r="D129" s="38">
        <v>305.28333333333336</v>
      </c>
      <c r="E129" s="38">
        <v>301.2166666666667</v>
      </c>
      <c r="F129" s="38">
        <v>298.63333333333333</v>
      </c>
      <c r="G129" s="38">
        <v>294.56666666666666</v>
      </c>
      <c r="H129" s="38">
        <v>307.86666666666673</v>
      </c>
      <c r="I129" s="38">
        <v>311.93333333333345</v>
      </c>
      <c r="J129" s="38">
        <v>314.51666666666677</v>
      </c>
      <c r="K129" s="31">
        <v>309.35000000000002</v>
      </c>
      <c r="L129" s="31">
        <v>302.7</v>
      </c>
      <c r="M129" s="31">
        <v>48.787669999999999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305.85000000000002</v>
      </c>
      <c r="D130" s="38">
        <v>307.15000000000003</v>
      </c>
      <c r="E130" s="38">
        <v>303.80000000000007</v>
      </c>
      <c r="F130" s="38">
        <v>301.75000000000006</v>
      </c>
      <c r="G130" s="38">
        <v>298.40000000000009</v>
      </c>
      <c r="H130" s="38">
        <v>309.20000000000005</v>
      </c>
      <c r="I130" s="38">
        <v>312.55000000000007</v>
      </c>
      <c r="J130" s="38">
        <v>314.60000000000002</v>
      </c>
      <c r="K130" s="31">
        <v>310.5</v>
      </c>
      <c r="L130" s="31">
        <v>305.10000000000002</v>
      </c>
      <c r="M130" s="31">
        <v>1.20187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1764.65</v>
      </c>
      <c r="D131" s="38">
        <v>1760.5333333333335</v>
      </c>
      <c r="E131" s="38">
        <v>1739.366666666667</v>
      </c>
      <c r="F131" s="38">
        <v>1714.0833333333335</v>
      </c>
      <c r="G131" s="38">
        <v>1692.916666666667</v>
      </c>
      <c r="H131" s="38">
        <v>1785.8166666666671</v>
      </c>
      <c r="I131" s="38">
        <v>1806.9833333333336</v>
      </c>
      <c r="J131" s="38">
        <v>1832.2666666666671</v>
      </c>
      <c r="K131" s="31">
        <v>1781.7</v>
      </c>
      <c r="L131" s="31">
        <v>1735.25</v>
      </c>
      <c r="M131" s="31">
        <v>14.206340000000001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1542.25</v>
      </c>
      <c r="D132" s="38">
        <v>1552.7833333333335</v>
      </c>
      <c r="E132" s="38">
        <v>1525.866666666667</v>
      </c>
      <c r="F132" s="38">
        <v>1509.4833333333336</v>
      </c>
      <c r="G132" s="38">
        <v>1482.5666666666671</v>
      </c>
      <c r="H132" s="38">
        <v>1569.166666666667</v>
      </c>
      <c r="I132" s="38">
        <v>1596.0833333333335</v>
      </c>
      <c r="J132" s="38">
        <v>1612.4666666666669</v>
      </c>
      <c r="K132" s="31">
        <v>1579.7</v>
      </c>
      <c r="L132" s="31">
        <v>1536.4</v>
      </c>
      <c r="M132" s="31">
        <v>2.1456400000000002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571.54999999999995</v>
      </c>
      <c r="D133" s="38">
        <v>573.33333333333337</v>
      </c>
      <c r="E133" s="38">
        <v>567.2166666666667</v>
      </c>
      <c r="F133" s="38">
        <v>562.88333333333333</v>
      </c>
      <c r="G133" s="38">
        <v>556.76666666666665</v>
      </c>
      <c r="H133" s="38">
        <v>577.66666666666674</v>
      </c>
      <c r="I133" s="38">
        <v>583.7833333333333</v>
      </c>
      <c r="J133" s="38">
        <v>588.11666666666679</v>
      </c>
      <c r="K133" s="31">
        <v>579.45000000000005</v>
      </c>
      <c r="L133" s="31">
        <v>569</v>
      </c>
      <c r="M133" s="31">
        <v>13.10628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2002.5</v>
      </c>
      <c r="D134" s="38">
        <v>2003.3500000000001</v>
      </c>
      <c r="E134" s="38">
        <v>1981.1500000000003</v>
      </c>
      <c r="F134" s="38">
        <v>1959.8000000000002</v>
      </c>
      <c r="G134" s="38">
        <v>1937.6000000000004</v>
      </c>
      <c r="H134" s="38">
        <v>2024.7000000000003</v>
      </c>
      <c r="I134" s="38">
        <v>2046.9</v>
      </c>
      <c r="J134" s="38">
        <v>2068.25</v>
      </c>
      <c r="K134" s="31">
        <v>2025.55</v>
      </c>
      <c r="L134" s="31">
        <v>1982</v>
      </c>
      <c r="M134" s="31">
        <v>1.2880499999999999</v>
      </c>
      <c r="N134" s="1"/>
      <c r="O134" s="1"/>
    </row>
    <row r="135" spans="1:15" ht="12.75" customHeight="1">
      <c r="A135" s="33">
        <v>125</v>
      </c>
      <c r="B135" s="58" t="s">
        <v>865</v>
      </c>
      <c r="C135" s="31">
        <v>2122.75</v>
      </c>
      <c r="D135" s="38">
        <v>2104.5166666666669</v>
      </c>
      <c r="E135" s="38">
        <v>2079.0333333333338</v>
      </c>
      <c r="F135" s="38">
        <v>2035.3166666666671</v>
      </c>
      <c r="G135" s="38">
        <v>2009.8333333333339</v>
      </c>
      <c r="H135" s="38">
        <v>2148.2333333333336</v>
      </c>
      <c r="I135" s="38">
        <v>2173.7166666666662</v>
      </c>
      <c r="J135" s="38">
        <v>2217.4333333333334</v>
      </c>
      <c r="K135" s="31">
        <v>2130</v>
      </c>
      <c r="L135" s="31">
        <v>2060.8000000000002</v>
      </c>
      <c r="M135" s="31">
        <v>1.7998099999999999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890.7</v>
      </c>
      <c r="D136" s="38">
        <v>887.35</v>
      </c>
      <c r="E136" s="38">
        <v>879.7</v>
      </c>
      <c r="F136" s="38">
        <v>868.7</v>
      </c>
      <c r="G136" s="38">
        <v>861.05000000000007</v>
      </c>
      <c r="H136" s="38">
        <v>898.35</v>
      </c>
      <c r="I136" s="38">
        <v>905.99999999999989</v>
      </c>
      <c r="J136" s="38">
        <v>917</v>
      </c>
      <c r="K136" s="31">
        <v>895</v>
      </c>
      <c r="L136" s="31">
        <v>876.35</v>
      </c>
      <c r="M136" s="31">
        <v>0.57418000000000002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552.4</v>
      </c>
      <c r="D137" s="38">
        <v>552.5</v>
      </c>
      <c r="E137" s="38">
        <v>550</v>
      </c>
      <c r="F137" s="38">
        <v>547.6</v>
      </c>
      <c r="G137" s="38">
        <v>545.1</v>
      </c>
      <c r="H137" s="38">
        <v>554.9</v>
      </c>
      <c r="I137" s="38">
        <v>557.4</v>
      </c>
      <c r="J137" s="38">
        <v>559.79999999999995</v>
      </c>
      <c r="K137" s="31">
        <v>555</v>
      </c>
      <c r="L137" s="31">
        <v>550.1</v>
      </c>
      <c r="M137" s="31">
        <v>2.03851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2066.0500000000002</v>
      </c>
      <c r="D138" s="38">
        <v>2059.0333333333333</v>
      </c>
      <c r="E138" s="38">
        <v>2043.0666666666666</v>
      </c>
      <c r="F138" s="38">
        <v>2020.0833333333333</v>
      </c>
      <c r="G138" s="38">
        <v>2004.1166666666666</v>
      </c>
      <c r="H138" s="38">
        <v>2082.0166666666664</v>
      </c>
      <c r="I138" s="38">
        <v>2097.9833333333327</v>
      </c>
      <c r="J138" s="38">
        <v>2120.9666666666667</v>
      </c>
      <c r="K138" s="31">
        <v>2075</v>
      </c>
      <c r="L138" s="31">
        <v>2036.05</v>
      </c>
      <c r="M138" s="31">
        <v>2.3705400000000001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420.65</v>
      </c>
      <c r="D139" s="38">
        <v>425.2166666666667</v>
      </c>
      <c r="E139" s="38">
        <v>413.43333333333339</v>
      </c>
      <c r="F139" s="38">
        <v>406.2166666666667</v>
      </c>
      <c r="G139" s="38">
        <v>394.43333333333339</v>
      </c>
      <c r="H139" s="38">
        <v>432.43333333333339</v>
      </c>
      <c r="I139" s="38">
        <v>444.2166666666667</v>
      </c>
      <c r="J139" s="38">
        <v>451.43333333333339</v>
      </c>
      <c r="K139" s="31">
        <v>437</v>
      </c>
      <c r="L139" s="31">
        <v>418</v>
      </c>
      <c r="M139" s="31">
        <v>40.37426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184.35</v>
      </c>
      <c r="D140" s="38">
        <v>185.11666666666665</v>
      </c>
      <c r="E140" s="38">
        <v>182.93333333333328</v>
      </c>
      <c r="F140" s="38">
        <v>181.51666666666662</v>
      </c>
      <c r="G140" s="38">
        <v>179.33333333333326</v>
      </c>
      <c r="H140" s="38">
        <v>186.5333333333333</v>
      </c>
      <c r="I140" s="38">
        <v>188.71666666666664</v>
      </c>
      <c r="J140" s="38">
        <v>190.13333333333333</v>
      </c>
      <c r="K140" s="31">
        <v>187.3</v>
      </c>
      <c r="L140" s="31">
        <v>183.7</v>
      </c>
      <c r="M140" s="31">
        <v>27.947769999999998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196</v>
      </c>
      <c r="D141" s="38">
        <v>195.11666666666665</v>
      </c>
      <c r="E141" s="38">
        <v>193.33333333333329</v>
      </c>
      <c r="F141" s="38">
        <v>190.66666666666663</v>
      </c>
      <c r="G141" s="38">
        <v>188.88333333333327</v>
      </c>
      <c r="H141" s="38">
        <v>197.7833333333333</v>
      </c>
      <c r="I141" s="38">
        <v>199.56666666666666</v>
      </c>
      <c r="J141" s="38">
        <v>202.23333333333332</v>
      </c>
      <c r="K141" s="31">
        <v>196.9</v>
      </c>
      <c r="L141" s="31">
        <v>192.45</v>
      </c>
      <c r="M141" s="31">
        <v>12.6073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3745.5</v>
      </c>
      <c r="D142" s="38">
        <v>3748.7333333333336</v>
      </c>
      <c r="E142" s="38">
        <v>3721.916666666667</v>
      </c>
      <c r="F142" s="38">
        <v>3698.3333333333335</v>
      </c>
      <c r="G142" s="38">
        <v>3671.5166666666669</v>
      </c>
      <c r="H142" s="38">
        <v>3772.3166666666671</v>
      </c>
      <c r="I142" s="38">
        <v>3799.1333333333337</v>
      </c>
      <c r="J142" s="38">
        <v>3822.7166666666672</v>
      </c>
      <c r="K142" s="31">
        <v>3775.55</v>
      </c>
      <c r="L142" s="31">
        <v>3725.15</v>
      </c>
      <c r="M142" s="31">
        <v>6.0032500000000004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4800.95</v>
      </c>
      <c r="D143" s="38">
        <v>4826.9666666666662</v>
      </c>
      <c r="E143" s="38">
        <v>4725.4833333333327</v>
      </c>
      <c r="F143" s="38">
        <v>4650.0166666666664</v>
      </c>
      <c r="G143" s="38">
        <v>4548.5333333333328</v>
      </c>
      <c r="H143" s="38">
        <v>4902.4333333333325</v>
      </c>
      <c r="I143" s="38">
        <v>5003.9166666666661</v>
      </c>
      <c r="J143" s="38">
        <v>5079.3833333333323</v>
      </c>
      <c r="K143" s="31">
        <v>4928.45</v>
      </c>
      <c r="L143" s="31">
        <v>4751.5</v>
      </c>
      <c r="M143" s="31">
        <v>7.8845700000000001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490.65</v>
      </c>
      <c r="D144" s="38">
        <v>488.98333333333335</v>
      </c>
      <c r="E144" s="38">
        <v>484.86666666666667</v>
      </c>
      <c r="F144" s="38">
        <v>479.08333333333331</v>
      </c>
      <c r="G144" s="38">
        <v>474.96666666666664</v>
      </c>
      <c r="H144" s="38">
        <v>494.76666666666671</v>
      </c>
      <c r="I144" s="38">
        <v>498.88333333333338</v>
      </c>
      <c r="J144" s="38">
        <v>504.66666666666674</v>
      </c>
      <c r="K144" s="31">
        <v>493.1</v>
      </c>
      <c r="L144" s="31">
        <v>483.2</v>
      </c>
      <c r="M144" s="31">
        <v>41.17165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2360.5</v>
      </c>
      <c r="D145" s="38">
        <v>2367.2666666666669</v>
      </c>
      <c r="E145" s="38">
        <v>2343.0333333333338</v>
      </c>
      <c r="F145" s="38">
        <v>2325.5666666666671</v>
      </c>
      <c r="G145" s="38">
        <v>2301.3333333333339</v>
      </c>
      <c r="H145" s="38">
        <v>2384.7333333333336</v>
      </c>
      <c r="I145" s="38">
        <v>2408.9666666666662</v>
      </c>
      <c r="J145" s="38">
        <v>2426.4333333333334</v>
      </c>
      <c r="K145" s="31">
        <v>2391.5</v>
      </c>
      <c r="L145" s="31">
        <v>2349.8000000000002</v>
      </c>
      <c r="M145" s="31">
        <v>0.82338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5851.15</v>
      </c>
      <c r="D146" s="38">
        <v>5857.9333333333334</v>
      </c>
      <c r="E146" s="38">
        <v>5799.2166666666672</v>
      </c>
      <c r="F146" s="38">
        <v>5747.2833333333338</v>
      </c>
      <c r="G146" s="38">
        <v>5688.5666666666675</v>
      </c>
      <c r="H146" s="38">
        <v>5909.8666666666668</v>
      </c>
      <c r="I146" s="38">
        <v>5968.5833333333321</v>
      </c>
      <c r="J146" s="38">
        <v>6020.5166666666664</v>
      </c>
      <c r="K146" s="31">
        <v>5916.65</v>
      </c>
      <c r="L146" s="31">
        <v>5806</v>
      </c>
      <c r="M146" s="31">
        <v>5.5266200000000003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458.9</v>
      </c>
      <c r="D147" s="38">
        <v>463.09999999999997</v>
      </c>
      <c r="E147" s="38">
        <v>452.94999999999993</v>
      </c>
      <c r="F147" s="38">
        <v>446.99999999999994</v>
      </c>
      <c r="G147" s="38">
        <v>436.84999999999991</v>
      </c>
      <c r="H147" s="38">
        <v>469.04999999999995</v>
      </c>
      <c r="I147" s="38">
        <v>479.19999999999993</v>
      </c>
      <c r="J147" s="38">
        <v>485.15</v>
      </c>
      <c r="K147" s="31">
        <v>473.25</v>
      </c>
      <c r="L147" s="31">
        <v>457.15</v>
      </c>
      <c r="M147" s="31">
        <v>6.2617099999999999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40.5</v>
      </c>
      <c r="D148" s="38">
        <v>40.6</v>
      </c>
      <c r="E148" s="38">
        <v>40.200000000000003</v>
      </c>
      <c r="F148" s="38">
        <v>39.9</v>
      </c>
      <c r="G148" s="38">
        <v>39.5</v>
      </c>
      <c r="H148" s="38">
        <v>40.900000000000006</v>
      </c>
      <c r="I148" s="38">
        <v>41.3</v>
      </c>
      <c r="J148" s="38">
        <v>41.600000000000009</v>
      </c>
      <c r="K148" s="31">
        <v>41</v>
      </c>
      <c r="L148" s="31">
        <v>40.299999999999997</v>
      </c>
      <c r="M148" s="31">
        <v>45.998429999999999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1743.35</v>
      </c>
      <c r="D149" s="38">
        <v>1736.3999999999999</v>
      </c>
      <c r="E149" s="38">
        <v>1715.2999999999997</v>
      </c>
      <c r="F149" s="38">
        <v>1687.2499999999998</v>
      </c>
      <c r="G149" s="38">
        <v>1666.1499999999996</v>
      </c>
      <c r="H149" s="38">
        <v>1764.4499999999998</v>
      </c>
      <c r="I149" s="38">
        <v>1785.5499999999997</v>
      </c>
      <c r="J149" s="38">
        <v>1813.6</v>
      </c>
      <c r="K149" s="31">
        <v>1757.5</v>
      </c>
      <c r="L149" s="31">
        <v>1708.35</v>
      </c>
      <c r="M149" s="31">
        <v>0.89990000000000003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3414.7</v>
      </c>
      <c r="D150" s="38">
        <v>3409.8666666666668</v>
      </c>
      <c r="E150" s="38">
        <v>3384.9333333333334</v>
      </c>
      <c r="F150" s="38">
        <v>3355.1666666666665</v>
      </c>
      <c r="G150" s="38">
        <v>3330.2333333333331</v>
      </c>
      <c r="H150" s="38">
        <v>3439.6333333333337</v>
      </c>
      <c r="I150" s="38">
        <v>3464.5666666666671</v>
      </c>
      <c r="J150" s="38">
        <v>3494.3333333333339</v>
      </c>
      <c r="K150" s="31">
        <v>3434.8</v>
      </c>
      <c r="L150" s="31">
        <v>3380.1</v>
      </c>
      <c r="M150" s="31">
        <v>6.40761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210.2</v>
      </c>
      <c r="D151" s="38">
        <v>210.86666666666667</v>
      </c>
      <c r="E151" s="38">
        <v>207.33333333333334</v>
      </c>
      <c r="F151" s="38">
        <v>204.46666666666667</v>
      </c>
      <c r="G151" s="38">
        <v>200.93333333333334</v>
      </c>
      <c r="H151" s="38">
        <v>213.73333333333335</v>
      </c>
      <c r="I151" s="38">
        <v>217.26666666666665</v>
      </c>
      <c r="J151" s="38">
        <v>220.13333333333335</v>
      </c>
      <c r="K151" s="31">
        <v>214.4</v>
      </c>
      <c r="L151" s="31">
        <v>208</v>
      </c>
      <c r="M151" s="31">
        <v>7.1729399999999996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506.3</v>
      </c>
      <c r="D152" s="38">
        <v>507.91666666666669</v>
      </c>
      <c r="E152" s="38">
        <v>503.38333333333333</v>
      </c>
      <c r="F152" s="38">
        <v>500.46666666666664</v>
      </c>
      <c r="G152" s="38">
        <v>495.93333333333328</v>
      </c>
      <c r="H152" s="38">
        <v>510.83333333333337</v>
      </c>
      <c r="I152" s="38">
        <v>515.36666666666679</v>
      </c>
      <c r="J152" s="38">
        <v>518.28333333333342</v>
      </c>
      <c r="K152" s="31">
        <v>512.45000000000005</v>
      </c>
      <c r="L152" s="31">
        <v>505</v>
      </c>
      <c r="M152" s="31">
        <v>1.3874500000000001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514</v>
      </c>
      <c r="D153" s="38">
        <v>510.06666666666666</v>
      </c>
      <c r="E153" s="38">
        <v>502.93333333333328</v>
      </c>
      <c r="F153" s="38">
        <v>491.86666666666662</v>
      </c>
      <c r="G153" s="38">
        <v>484.73333333333323</v>
      </c>
      <c r="H153" s="38">
        <v>521.13333333333333</v>
      </c>
      <c r="I153" s="38">
        <v>528.26666666666665</v>
      </c>
      <c r="J153" s="38">
        <v>539.33333333333337</v>
      </c>
      <c r="K153" s="31">
        <v>517.20000000000005</v>
      </c>
      <c r="L153" s="31">
        <v>499</v>
      </c>
      <c r="M153" s="31">
        <v>8.7583699999999993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1699.85</v>
      </c>
      <c r="D154" s="38">
        <v>1691.6166666666668</v>
      </c>
      <c r="E154" s="38">
        <v>1668.2333333333336</v>
      </c>
      <c r="F154" s="38">
        <v>1636.6166666666668</v>
      </c>
      <c r="G154" s="38">
        <v>1613.2333333333336</v>
      </c>
      <c r="H154" s="38">
        <v>1723.2333333333336</v>
      </c>
      <c r="I154" s="38">
        <v>1746.6166666666668</v>
      </c>
      <c r="J154" s="38">
        <v>1778.2333333333336</v>
      </c>
      <c r="K154" s="31">
        <v>1715</v>
      </c>
      <c r="L154" s="31">
        <v>1660</v>
      </c>
      <c r="M154" s="31">
        <v>2.2060200000000001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149.80000000000001</v>
      </c>
      <c r="D155" s="38">
        <v>151.88333333333333</v>
      </c>
      <c r="E155" s="38">
        <v>146.91666666666666</v>
      </c>
      <c r="F155" s="38">
        <v>144.03333333333333</v>
      </c>
      <c r="G155" s="38">
        <v>139.06666666666666</v>
      </c>
      <c r="H155" s="38">
        <v>154.76666666666665</v>
      </c>
      <c r="I155" s="38">
        <v>159.73333333333335</v>
      </c>
      <c r="J155" s="38">
        <v>162.61666666666665</v>
      </c>
      <c r="K155" s="31">
        <v>156.85</v>
      </c>
      <c r="L155" s="31">
        <v>149</v>
      </c>
      <c r="M155" s="31">
        <v>47.844790000000003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205.2</v>
      </c>
      <c r="D156" s="38">
        <v>206.21666666666667</v>
      </c>
      <c r="E156" s="38">
        <v>199.98333333333335</v>
      </c>
      <c r="F156" s="38">
        <v>194.76666666666668</v>
      </c>
      <c r="G156" s="38">
        <v>188.53333333333336</v>
      </c>
      <c r="H156" s="38">
        <v>211.43333333333334</v>
      </c>
      <c r="I156" s="38">
        <v>217.66666666666663</v>
      </c>
      <c r="J156" s="38">
        <v>222.88333333333333</v>
      </c>
      <c r="K156" s="31">
        <v>212.45</v>
      </c>
      <c r="L156" s="31">
        <v>201</v>
      </c>
      <c r="M156" s="31">
        <v>14.227869999999999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86.8</v>
      </c>
      <c r="D157" s="38">
        <v>88.283333333333346</v>
      </c>
      <c r="E157" s="38">
        <v>84.816666666666691</v>
      </c>
      <c r="F157" s="38">
        <v>82.833333333333343</v>
      </c>
      <c r="G157" s="38">
        <v>79.366666666666688</v>
      </c>
      <c r="H157" s="38">
        <v>90.266666666666694</v>
      </c>
      <c r="I157" s="38">
        <v>93.733333333333363</v>
      </c>
      <c r="J157" s="38">
        <v>95.716666666666697</v>
      </c>
      <c r="K157" s="31">
        <v>91.75</v>
      </c>
      <c r="L157" s="31">
        <v>86.3</v>
      </c>
      <c r="M157" s="31">
        <v>87.353520000000003</v>
      </c>
      <c r="N157" s="1"/>
      <c r="O157" s="1"/>
    </row>
    <row r="158" spans="1:15" ht="12.75" customHeight="1">
      <c r="A158" s="33">
        <v>148</v>
      </c>
      <c r="B158" s="58" t="s">
        <v>866</v>
      </c>
      <c r="C158" s="31">
        <v>828.1</v>
      </c>
      <c r="D158" s="38">
        <v>831.13333333333333</v>
      </c>
      <c r="E158" s="38">
        <v>815.31666666666661</v>
      </c>
      <c r="F158" s="38">
        <v>802.5333333333333</v>
      </c>
      <c r="G158" s="38">
        <v>786.71666666666658</v>
      </c>
      <c r="H158" s="38">
        <v>843.91666666666663</v>
      </c>
      <c r="I158" s="38">
        <v>859.73333333333346</v>
      </c>
      <c r="J158" s="38">
        <v>872.51666666666665</v>
      </c>
      <c r="K158" s="31">
        <v>846.95</v>
      </c>
      <c r="L158" s="31">
        <v>818.35</v>
      </c>
      <c r="M158" s="31">
        <v>0.57360999999999995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2583.8000000000002</v>
      </c>
      <c r="D159" s="38">
        <v>2593.75</v>
      </c>
      <c r="E159" s="38">
        <v>2561.5</v>
      </c>
      <c r="F159" s="38">
        <v>2539.1999999999998</v>
      </c>
      <c r="G159" s="38">
        <v>2506.9499999999998</v>
      </c>
      <c r="H159" s="38">
        <v>2616.0500000000002</v>
      </c>
      <c r="I159" s="38">
        <v>2648.3</v>
      </c>
      <c r="J159" s="38">
        <v>2670.6000000000004</v>
      </c>
      <c r="K159" s="31">
        <v>2626</v>
      </c>
      <c r="L159" s="31">
        <v>2571.4499999999998</v>
      </c>
      <c r="M159" s="31">
        <v>3.2102499999999998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263.25</v>
      </c>
      <c r="D160" s="38">
        <v>263.88333333333333</v>
      </c>
      <c r="E160" s="38">
        <v>260.36666666666667</v>
      </c>
      <c r="F160" s="38">
        <v>257.48333333333335</v>
      </c>
      <c r="G160" s="38">
        <v>253.9666666666667</v>
      </c>
      <c r="H160" s="38">
        <v>266.76666666666665</v>
      </c>
      <c r="I160" s="38">
        <v>270.2833333333333</v>
      </c>
      <c r="J160" s="38">
        <v>273.16666666666663</v>
      </c>
      <c r="K160" s="31">
        <v>267.39999999999998</v>
      </c>
      <c r="L160" s="31">
        <v>261</v>
      </c>
      <c r="M160" s="31">
        <v>35.133029999999998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409.1</v>
      </c>
      <c r="D161" s="38">
        <v>414.0333333333333</v>
      </c>
      <c r="E161" s="38">
        <v>399.11666666666662</v>
      </c>
      <c r="F161" s="38">
        <v>389.13333333333333</v>
      </c>
      <c r="G161" s="38">
        <v>374.21666666666664</v>
      </c>
      <c r="H161" s="38">
        <v>424.01666666666659</v>
      </c>
      <c r="I161" s="38">
        <v>438.93333333333334</v>
      </c>
      <c r="J161" s="38">
        <v>448.91666666666657</v>
      </c>
      <c r="K161" s="31">
        <v>428.95</v>
      </c>
      <c r="L161" s="31">
        <v>404.05</v>
      </c>
      <c r="M161" s="31">
        <v>51.853349999999999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134.19999999999999</v>
      </c>
      <c r="D162" s="38">
        <v>134.35</v>
      </c>
      <c r="E162" s="38">
        <v>133.35</v>
      </c>
      <c r="F162" s="38">
        <v>132.5</v>
      </c>
      <c r="G162" s="38">
        <v>131.5</v>
      </c>
      <c r="H162" s="38">
        <v>135.19999999999999</v>
      </c>
      <c r="I162" s="38">
        <v>136.19999999999999</v>
      </c>
      <c r="J162" s="38">
        <v>137.04999999999998</v>
      </c>
      <c r="K162" s="31">
        <v>135.35</v>
      </c>
      <c r="L162" s="31">
        <v>133.5</v>
      </c>
      <c r="M162" s="31">
        <v>153.57708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453.45</v>
      </c>
      <c r="D163" s="38">
        <v>455</v>
      </c>
      <c r="E163" s="38">
        <v>440.75</v>
      </c>
      <c r="F163" s="38">
        <v>428.05</v>
      </c>
      <c r="G163" s="38">
        <v>413.8</v>
      </c>
      <c r="H163" s="38">
        <v>467.7</v>
      </c>
      <c r="I163" s="38">
        <v>481.95</v>
      </c>
      <c r="J163" s="38">
        <v>494.65</v>
      </c>
      <c r="K163" s="31">
        <v>469.25</v>
      </c>
      <c r="L163" s="31">
        <v>442.3</v>
      </c>
      <c r="M163" s="31">
        <v>8.8669899999999995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4583.6000000000004</v>
      </c>
      <c r="D164" s="38">
        <v>4590.4333333333334</v>
      </c>
      <c r="E164" s="38">
        <v>4567.166666666667</v>
      </c>
      <c r="F164" s="38">
        <v>4550.7333333333336</v>
      </c>
      <c r="G164" s="38">
        <v>4527.4666666666672</v>
      </c>
      <c r="H164" s="38">
        <v>4606.8666666666668</v>
      </c>
      <c r="I164" s="38">
        <v>4630.1333333333332</v>
      </c>
      <c r="J164" s="38">
        <v>4646.5666666666666</v>
      </c>
      <c r="K164" s="31">
        <v>4613.7</v>
      </c>
      <c r="L164" s="31">
        <v>4574</v>
      </c>
      <c r="M164" s="31">
        <v>0.11230999999999999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1088.6500000000001</v>
      </c>
      <c r="D165" s="38">
        <v>1102.8833333333334</v>
      </c>
      <c r="E165" s="38">
        <v>1065.7666666666669</v>
      </c>
      <c r="F165" s="38">
        <v>1042.8833333333334</v>
      </c>
      <c r="G165" s="38">
        <v>1005.7666666666669</v>
      </c>
      <c r="H165" s="38">
        <v>1125.7666666666669</v>
      </c>
      <c r="I165" s="38">
        <v>1162.8833333333332</v>
      </c>
      <c r="J165" s="38">
        <v>1185.7666666666669</v>
      </c>
      <c r="K165" s="31">
        <v>1140</v>
      </c>
      <c r="L165" s="31">
        <v>1080</v>
      </c>
      <c r="M165" s="31">
        <v>5.3362699999999998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203.15</v>
      </c>
      <c r="D166" s="38">
        <v>203.25</v>
      </c>
      <c r="E166" s="38">
        <v>199.5</v>
      </c>
      <c r="F166" s="38">
        <v>195.85</v>
      </c>
      <c r="G166" s="38">
        <v>192.1</v>
      </c>
      <c r="H166" s="38">
        <v>206.9</v>
      </c>
      <c r="I166" s="38">
        <v>210.65</v>
      </c>
      <c r="J166" s="38">
        <v>214.3</v>
      </c>
      <c r="K166" s="31">
        <v>207</v>
      </c>
      <c r="L166" s="31">
        <v>199.6</v>
      </c>
      <c r="M166" s="31">
        <v>4.4216300000000004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148.44999999999999</v>
      </c>
      <c r="D167" s="38">
        <v>148.71666666666667</v>
      </c>
      <c r="E167" s="38">
        <v>146.08333333333334</v>
      </c>
      <c r="F167" s="38">
        <v>143.71666666666667</v>
      </c>
      <c r="G167" s="38">
        <v>141.08333333333334</v>
      </c>
      <c r="H167" s="38">
        <v>151.08333333333334</v>
      </c>
      <c r="I167" s="38">
        <v>153.71666666666667</v>
      </c>
      <c r="J167" s="38">
        <v>156.08333333333334</v>
      </c>
      <c r="K167" s="31">
        <v>151.35</v>
      </c>
      <c r="L167" s="31">
        <v>146.35</v>
      </c>
      <c r="M167" s="31">
        <v>15.93374</v>
      </c>
      <c r="N167" s="1"/>
      <c r="O167" s="1"/>
    </row>
    <row r="168" spans="1:15" ht="12.75" customHeight="1">
      <c r="A168" s="33">
        <v>158</v>
      </c>
      <c r="B168" s="58" t="s">
        <v>867</v>
      </c>
      <c r="C168" s="31">
        <v>846.95</v>
      </c>
      <c r="D168" s="38">
        <v>838.58333333333337</v>
      </c>
      <c r="E168" s="38">
        <v>821.36666666666679</v>
      </c>
      <c r="F168" s="38">
        <v>795.78333333333342</v>
      </c>
      <c r="G168" s="38">
        <v>778.56666666666683</v>
      </c>
      <c r="H168" s="38">
        <v>864.16666666666674</v>
      </c>
      <c r="I168" s="38">
        <v>881.38333333333321</v>
      </c>
      <c r="J168" s="38">
        <v>906.9666666666667</v>
      </c>
      <c r="K168" s="31">
        <v>855.8</v>
      </c>
      <c r="L168" s="31">
        <v>813</v>
      </c>
      <c r="M168" s="31">
        <v>8.1689500000000006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323.8</v>
      </c>
      <c r="D169" s="38">
        <v>325.61666666666667</v>
      </c>
      <c r="E169" s="38">
        <v>320.68333333333334</v>
      </c>
      <c r="F169" s="38">
        <v>317.56666666666666</v>
      </c>
      <c r="G169" s="38">
        <v>312.63333333333333</v>
      </c>
      <c r="H169" s="38">
        <v>328.73333333333335</v>
      </c>
      <c r="I169" s="38">
        <v>333.66666666666674</v>
      </c>
      <c r="J169" s="38">
        <v>336.78333333333336</v>
      </c>
      <c r="K169" s="31">
        <v>330.55</v>
      </c>
      <c r="L169" s="31">
        <v>322.5</v>
      </c>
      <c r="M169" s="31">
        <v>4.4255199999999997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145.69999999999999</v>
      </c>
      <c r="D170" s="38">
        <v>146.21666666666667</v>
      </c>
      <c r="E170" s="38">
        <v>144.58333333333334</v>
      </c>
      <c r="F170" s="38">
        <v>143.46666666666667</v>
      </c>
      <c r="G170" s="38">
        <v>141.83333333333334</v>
      </c>
      <c r="H170" s="38">
        <v>147.33333333333334</v>
      </c>
      <c r="I170" s="38">
        <v>148.96666666666667</v>
      </c>
      <c r="J170" s="38">
        <v>150.08333333333334</v>
      </c>
      <c r="K170" s="31">
        <v>147.85</v>
      </c>
      <c r="L170" s="31">
        <v>145.1</v>
      </c>
      <c r="M170" s="31">
        <v>27.397559999999999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1306.95</v>
      </c>
      <c r="D171" s="38">
        <v>1309.5666666666666</v>
      </c>
      <c r="E171" s="38">
        <v>1289.3833333333332</v>
      </c>
      <c r="F171" s="38">
        <v>1271.8166666666666</v>
      </c>
      <c r="G171" s="38">
        <v>1251.6333333333332</v>
      </c>
      <c r="H171" s="38">
        <v>1327.1333333333332</v>
      </c>
      <c r="I171" s="38">
        <v>1347.3166666666666</v>
      </c>
      <c r="J171" s="38">
        <v>1364.8833333333332</v>
      </c>
      <c r="K171" s="31">
        <v>1329.75</v>
      </c>
      <c r="L171" s="31">
        <v>1292</v>
      </c>
      <c r="M171" s="31">
        <v>0.23630000000000001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117.6</v>
      </c>
      <c r="D172" s="38">
        <v>117.91666666666667</v>
      </c>
      <c r="E172" s="38">
        <v>116.73333333333335</v>
      </c>
      <c r="F172" s="38">
        <v>115.86666666666667</v>
      </c>
      <c r="G172" s="38">
        <v>114.68333333333335</v>
      </c>
      <c r="H172" s="38">
        <v>118.78333333333335</v>
      </c>
      <c r="I172" s="38">
        <v>119.96666666666665</v>
      </c>
      <c r="J172" s="38">
        <v>120.83333333333334</v>
      </c>
      <c r="K172" s="31">
        <v>119.1</v>
      </c>
      <c r="L172" s="31">
        <v>117.05</v>
      </c>
      <c r="M172" s="31">
        <v>131.40799999999999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2697.15</v>
      </c>
      <c r="D173" s="38">
        <v>2697.5833333333335</v>
      </c>
      <c r="E173" s="38">
        <v>2668.166666666667</v>
      </c>
      <c r="F173" s="38">
        <v>2639.1833333333334</v>
      </c>
      <c r="G173" s="38">
        <v>2609.7666666666669</v>
      </c>
      <c r="H173" s="38">
        <v>2726.5666666666671</v>
      </c>
      <c r="I173" s="38">
        <v>2755.983333333334</v>
      </c>
      <c r="J173" s="38">
        <v>2784.9666666666672</v>
      </c>
      <c r="K173" s="31">
        <v>2727</v>
      </c>
      <c r="L173" s="31">
        <v>2668.6</v>
      </c>
      <c r="M173" s="31">
        <v>0.17593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3123.65</v>
      </c>
      <c r="D174" s="38">
        <v>3146.4</v>
      </c>
      <c r="E174" s="38">
        <v>3082.9</v>
      </c>
      <c r="F174" s="38">
        <v>3042.15</v>
      </c>
      <c r="G174" s="38">
        <v>2978.65</v>
      </c>
      <c r="H174" s="38">
        <v>3187.15</v>
      </c>
      <c r="I174" s="38">
        <v>3250.65</v>
      </c>
      <c r="J174" s="38">
        <v>3291.4</v>
      </c>
      <c r="K174" s="31">
        <v>3209.9</v>
      </c>
      <c r="L174" s="31">
        <v>3105.65</v>
      </c>
      <c r="M174" s="31">
        <v>9.0810000000000002E-2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203.6</v>
      </c>
      <c r="D175" s="38">
        <v>204.75</v>
      </c>
      <c r="E175" s="38">
        <v>201.05</v>
      </c>
      <c r="F175" s="38">
        <v>198.5</v>
      </c>
      <c r="G175" s="38">
        <v>194.8</v>
      </c>
      <c r="H175" s="38">
        <v>207.3</v>
      </c>
      <c r="I175" s="38">
        <v>211</v>
      </c>
      <c r="J175" s="38">
        <v>213.55</v>
      </c>
      <c r="K175" s="31">
        <v>208.45</v>
      </c>
      <c r="L175" s="31">
        <v>202.2</v>
      </c>
      <c r="M175" s="31">
        <v>4.7508900000000001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1660.7</v>
      </c>
      <c r="D176" s="38">
        <v>1676.95</v>
      </c>
      <c r="E176" s="38">
        <v>1626.8500000000001</v>
      </c>
      <c r="F176" s="38">
        <v>1593</v>
      </c>
      <c r="G176" s="38">
        <v>1542.9</v>
      </c>
      <c r="H176" s="38">
        <v>1710.8000000000002</v>
      </c>
      <c r="I176" s="38">
        <v>1760.9</v>
      </c>
      <c r="J176" s="38">
        <v>1794.7500000000002</v>
      </c>
      <c r="K176" s="31">
        <v>1727.05</v>
      </c>
      <c r="L176" s="31">
        <v>1643.1</v>
      </c>
      <c r="M176" s="31">
        <v>24.457319999999999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1431.6</v>
      </c>
      <c r="D177" s="38">
        <v>1432.8666666666668</v>
      </c>
      <c r="E177" s="38">
        <v>1420.7333333333336</v>
      </c>
      <c r="F177" s="38">
        <v>1409.8666666666668</v>
      </c>
      <c r="G177" s="38">
        <v>1397.7333333333336</v>
      </c>
      <c r="H177" s="38">
        <v>1443.7333333333336</v>
      </c>
      <c r="I177" s="38">
        <v>1455.8666666666668</v>
      </c>
      <c r="J177" s="38">
        <v>1466.7333333333336</v>
      </c>
      <c r="K177" s="31">
        <v>1445</v>
      </c>
      <c r="L177" s="31">
        <v>1422</v>
      </c>
      <c r="M177" s="31">
        <v>0.46168999999999999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810.4</v>
      </c>
      <c r="D178" s="38">
        <v>816.9666666666667</v>
      </c>
      <c r="E178" s="38">
        <v>800.53333333333342</v>
      </c>
      <c r="F178" s="38">
        <v>790.66666666666674</v>
      </c>
      <c r="G178" s="38">
        <v>774.23333333333346</v>
      </c>
      <c r="H178" s="38">
        <v>826.83333333333337</v>
      </c>
      <c r="I178" s="38">
        <v>843.26666666666677</v>
      </c>
      <c r="J178" s="38">
        <v>853.13333333333333</v>
      </c>
      <c r="K178" s="31">
        <v>833.4</v>
      </c>
      <c r="L178" s="31">
        <v>807.1</v>
      </c>
      <c r="M178" s="31">
        <v>5.1982799999999996</v>
      </c>
      <c r="N178" s="1"/>
      <c r="O178" s="1"/>
    </row>
    <row r="179" spans="1:15" ht="12.75" customHeight="1">
      <c r="A179" s="33">
        <v>169</v>
      </c>
      <c r="B179" s="58" t="s">
        <v>873</v>
      </c>
      <c r="C179" s="31">
        <v>689.8</v>
      </c>
      <c r="D179" s="38">
        <v>691.56666666666661</v>
      </c>
      <c r="E179" s="38">
        <v>678.33333333333326</v>
      </c>
      <c r="F179" s="38">
        <v>666.86666666666667</v>
      </c>
      <c r="G179" s="38">
        <v>653.63333333333333</v>
      </c>
      <c r="H179" s="38">
        <v>703.03333333333319</v>
      </c>
      <c r="I179" s="38">
        <v>716.26666666666654</v>
      </c>
      <c r="J179" s="38">
        <v>727.73333333333312</v>
      </c>
      <c r="K179" s="31">
        <v>704.8</v>
      </c>
      <c r="L179" s="31">
        <v>680.1</v>
      </c>
      <c r="M179" s="31">
        <v>3.45844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1449.85</v>
      </c>
      <c r="D180" s="38">
        <v>1452.6166666666668</v>
      </c>
      <c r="E180" s="38">
        <v>1437.2333333333336</v>
      </c>
      <c r="F180" s="38">
        <v>1424.6166666666668</v>
      </c>
      <c r="G180" s="38">
        <v>1409.2333333333336</v>
      </c>
      <c r="H180" s="38">
        <v>1465.2333333333336</v>
      </c>
      <c r="I180" s="38">
        <v>1480.6166666666668</v>
      </c>
      <c r="J180" s="38">
        <v>1493.2333333333336</v>
      </c>
      <c r="K180" s="31">
        <v>1468</v>
      </c>
      <c r="L180" s="31">
        <v>1440</v>
      </c>
      <c r="M180" s="31">
        <v>0.85094000000000003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53.35</v>
      </c>
      <c r="D181" s="38">
        <v>53.333333333333336</v>
      </c>
      <c r="E181" s="38">
        <v>52.116666666666674</v>
      </c>
      <c r="F181" s="38">
        <v>50.88333333333334</v>
      </c>
      <c r="G181" s="38">
        <v>49.666666666666679</v>
      </c>
      <c r="H181" s="38">
        <v>54.56666666666667</v>
      </c>
      <c r="I181" s="38">
        <v>55.783333333333324</v>
      </c>
      <c r="J181" s="38">
        <v>57.016666666666666</v>
      </c>
      <c r="K181" s="31">
        <v>54.55</v>
      </c>
      <c r="L181" s="31">
        <v>52.1</v>
      </c>
      <c r="M181" s="31">
        <v>170.25214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1254.4000000000001</v>
      </c>
      <c r="D182" s="38">
        <v>1252.4666666666667</v>
      </c>
      <c r="E182" s="38">
        <v>1236.9333333333334</v>
      </c>
      <c r="F182" s="38">
        <v>1219.4666666666667</v>
      </c>
      <c r="G182" s="38">
        <v>1203.9333333333334</v>
      </c>
      <c r="H182" s="38">
        <v>1269.9333333333334</v>
      </c>
      <c r="I182" s="38">
        <v>1285.4666666666667</v>
      </c>
      <c r="J182" s="38">
        <v>1302.9333333333334</v>
      </c>
      <c r="K182" s="31">
        <v>1268</v>
      </c>
      <c r="L182" s="31">
        <v>1235</v>
      </c>
      <c r="M182" s="31">
        <v>0.86229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2165.1999999999998</v>
      </c>
      <c r="D183" s="38">
        <v>2187.5499999999997</v>
      </c>
      <c r="E183" s="38">
        <v>2122.8999999999996</v>
      </c>
      <c r="F183" s="38">
        <v>2080.6</v>
      </c>
      <c r="G183" s="38">
        <v>2015.9499999999998</v>
      </c>
      <c r="H183" s="38">
        <v>2229.8499999999995</v>
      </c>
      <c r="I183" s="38">
        <v>2294.5</v>
      </c>
      <c r="J183" s="38">
        <v>2336.7999999999993</v>
      </c>
      <c r="K183" s="31">
        <v>2252.1999999999998</v>
      </c>
      <c r="L183" s="31">
        <v>2145.25</v>
      </c>
      <c r="M183" s="31">
        <v>2.1998199999999999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482.95</v>
      </c>
      <c r="D184" s="38">
        <v>485.7</v>
      </c>
      <c r="E184" s="38">
        <v>477.34999999999997</v>
      </c>
      <c r="F184" s="38">
        <v>471.75</v>
      </c>
      <c r="G184" s="38">
        <v>463.4</v>
      </c>
      <c r="H184" s="38">
        <v>491.29999999999995</v>
      </c>
      <c r="I184" s="38">
        <v>499.65</v>
      </c>
      <c r="J184" s="38">
        <v>505.24999999999994</v>
      </c>
      <c r="K184" s="31">
        <v>494.05</v>
      </c>
      <c r="L184" s="31">
        <v>480.1</v>
      </c>
      <c r="M184" s="31">
        <v>1.9133100000000001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1026.3</v>
      </c>
      <c r="D185" s="38">
        <v>1026.0166666666667</v>
      </c>
      <c r="E185" s="38">
        <v>1020.0333333333333</v>
      </c>
      <c r="F185" s="38">
        <v>1013.7666666666667</v>
      </c>
      <c r="G185" s="38">
        <v>1007.7833333333333</v>
      </c>
      <c r="H185" s="38">
        <v>1032.2833333333333</v>
      </c>
      <c r="I185" s="38">
        <v>1038.2666666666664</v>
      </c>
      <c r="J185" s="38">
        <v>1044.5333333333333</v>
      </c>
      <c r="K185" s="31">
        <v>1032</v>
      </c>
      <c r="L185" s="31">
        <v>1019.75</v>
      </c>
      <c r="M185" s="31">
        <v>6.4997299999999996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493.35</v>
      </c>
      <c r="D186" s="38">
        <v>496.18333333333339</v>
      </c>
      <c r="E186" s="38">
        <v>488.51666666666677</v>
      </c>
      <c r="F186" s="38">
        <v>483.68333333333339</v>
      </c>
      <c r="G186" s="38">
        <v>476.01666666666677</v>
      </c>
      <c r="H186" s="38">
        <v>501.01666666666677</v>
      </c>
      <c r="I186" s="38">
        <v>508.68333333333339</v>
      </c>
      <c r="J186" s="38">
        <v>513.51666666666677</v>
      </c>
      <c r="K186" s="31">
        <v>503.85</v>
      </c>
      <c r="L186" s="31">
        <v>491.35</v>
      </c>
      <c r="M186" s="31">
        <v>1.3091900000000001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1528.35</v>
      </c>
      <c r="D187" s="38">
        <v>1529.7666666666667</v>
      </c>
      <c r="E187" s="38">
        <v>1516.5833333333333</v>
      </c>
      <c r="F187" s="38">
        <v>1504.8166666666666</v>
      </c>
      <c r="G187" s="38">
        <v>1491.6333333333332</v>
      </c>
      <c r="H187" s="38">
        <v>1541.5333333333333</v>
      </c>
      <c r="I187" s="38">
        <v>1554.7166666666667</v>
      </c>
      <c r="J187" s="38">
        <v>1566.4833333333333</v>
      </c>
      <c r="K187" s="31">
        <v>1542.95</v>
      </c>
      <c r="L187" s="31">
        <v>1518</v>
      </c>
      <c r="M187" s="31">
        <v>4.97525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301.89999999999998</v>
      </c>
      <c r="D188" s="38">
        <v>305.96666666666664</v>
      </c>
      <c r="E188" s="38">
        <v>296.93333333333328</v>
      </c>
      <c r="F188" s="38">
        <v>291.96666666666664</v>
      </c>
      <c r="G188" s="38">
        <v>282.93333333333328</v>
      </c>
      <c r="H188" s="38">
        <v>310.93333333333328</v>
      </c>
      <c r="I188" s="38">
        <v>319.9666666666667</v>
      </c>
      <c r="J188" s="38">
        <v>324.93333333333328</v>
      </c>
      <c r="K188" s="31">
        <v>315</v>
      </c>
      <c r="L188" s="31">
        <v>301</v>
      </c>
      <c r="M188" s="31">
        <v>71.896820000000005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430.65</v>
      </c>
      <c r="D189" s="38">
        <v>426.61666666666662</v>
      </c>
      <c r="E189" s="38">
        <v>416.28333333333325</v>
      </c>
      <c r="F189" s="38">
        <v>401.91666666666663</v>
      </c>
      <c r="G189" s="38">
        <v>391.58333333333326</v>
      </c>
      <c r="H189" s="38">
        <v>440.98333333333323</v>
      </c>
      <c r="I189" s="38">
        <v>451.31666666666661</v>
      </c>
      <c r="J189" s="38">
        <v>465.68333333333322</v>
      </c>
      <c r="K189" s="31">
        <v>436.95</v>
      </c>
      <c r="L189" s="31">
        <v>412.25</v>
      </c>
      <c r="M189" s="31">
        <v>21.926649999999999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1830.3</v>
      </c>
      <c r="D190" s="38">
        <v>1836.45</v>
      </c>
      <c r="E190" s="38">
        <v>1817.9</v>
      </c>
      <c r="F190" s="38">
        <v>1805.5</v>
      </c>
      <c r="G190" s="38">
        <v>1786.95</v>
      </c>
      <c r="H190" s="38">
        <v>1848.8500000000001</v>
      </c>
      <c r="I190" s="38">
        <v>1867.3999999999999</v>
      </c>
      <c r="J190" s="38">
        <v>1879.8000000000002</v>
      </c>
      <c r="K190" s="31">
        <v>1855</v>
      </c>
      <c r="L190" s="31">
        <v>1824.05</v>
      </c>
      <c r="M190" s="31">
        <v>7.0051399999999999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759.75</v>
      </c>
      <c r="D191" s="38">
        <v>758.76666666666677</v>
      </c>
      <c r="E191" s="38">
        <v>751.48333333333358</v>
      </c>
      <c r="F191" s="38">
        <v>743.21666666666681</v>
      </c>
      <c r="G191" s="38">
        <v>735.93333333333362</v>
      </c>
      <c r="H191" s="38">
        <v>767.03333333333353</v>
      </c>
      <c r="I191" s="38">
        <v>774.31666666666661</v>
      </c>
      <c r="J191" s="38">
        <v>782.58333333333348</v>
      </c>
      <c r="K191" s="31">
        <v>766.05</v>
      </c>
      <c r="L191" s="31">
        <v>750.5</v>
      </c>
      <c r="M191" s="31">
        <v>1.19133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341.6</v>
      </c>
      <c r="D192" s="38">
        <v>341.4666666666667</v>
      </c>
      <c r="E192" s="38">
        <v>336.63333333333338</v>
      </c>
      <c r="F192" s="38">
        <v>331.66666666666669</v>
      </c>
      <c r="G192" s="38">
        <v>326.83333333333337</v>
      </c>
      <c r="H192" s="38">
        <v>346.43333333333339</v>
      </c>
      <c r="I192" s="38">
        <v>351.26666666666665</v>
      </c>
      <c r="J192" s="38">
        <v>356.23333333333341</v>
      </c>
      <c r="K192" s="31">
        <v>346.3</v>
      </c>
      <c r="L192" s="31">
        <v>336.5</v>
      </c>
      <c r="M192" s="31">
        <v>1.91978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2290.4499999999998</v>
      </c>
      <c r="D193" s="38">
        <v>2307.1333333333332</v>
      </c>
      <c r="E193" s="38">
        <v>2263.3166666666666</v>
      </c>
      <c r="F193" s="38">
        <v>2236.1833333333334</v>
      </c>
      <c r="G193" s="38">
        <v>2192.3666666666668</v>
      </c>
      <c r="H193" s="38">
        <v>2334.2666666666664</v>
      </c>
      <c r="I193" s="38">
        <v>2378.083333333333</v>
      </c>
      <c r="J193" s="38">
        <v>2405.2166666666662</v>
      </c>
      <c r="K193" s="31">
        <v>2350.9499999999998</v>
      </c>
      <c r="L193" s="31">
        <v>2280</v>
      </c>
      <c r="M193" s="31">
        <v>0.23385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646.6</v>
      </c>
      <c r="D194" s="38">
        <v>647.33333333333337</v>
      </c>
      <c r="E194" s="38">
        <v>640.76666666666677</v>
      </c>
      <c r="F194" s="38">
        <v>634.93333333333339</v>
      </c>
      <c r="G194" s="38">
        <v>628.36666666666679</v>
      </c>
      <c r="H194" s="38">
        <v>653.16666666666674</v>
      </c>
      <c r="I194" s="38">
        <v>659.73333333333335</v>
      </c>
      <c r="J194" s="38">
        <v>665.56666666666672</v>
      </c>
      <c r="K194" s="31">
        <v>653.9</v>
      </c>
      <c r="L194" s="31">
        <v>641.5</v>
      </c>
      <c r="M194" s="31">
        <v>0.87970000000000004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242.85</v>
      </c>
      <c r="D195" s="38">
        <v>242.93333333333331</v>
      </c>
      <c r="E195" s="38">
        <v>241.41666666666663</v>
      </c>
      <c r="F195" s="38">
        <v>239.98333333333332</v>
      </c>
      <c r="G195" s="38">
        <v>238.46666666666664</v>
      </c>
      <c r="H195" s="38">
        <v>244.36666666666662</v>
      </c>
      <c r="I195" s="38">
        <v>245.88333333333333</v>
      </c>
      <c r="J195" s="38">
        <v>247.31666666666661</v>
      </c>
      <c r="K195" s="31">
        <v>244.45</v>
      </c>
      <c r="L195" s="31">
        <v>241.5</v>
      </c>
      <c r="M195" s="31">
        <v>1.4860599999999999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2737.75</v>
      </c>
      <c r="D196" s="38">
        <v>2744.65</v>
      </c>
      <c r="E196" s="38">
        <v>2716.8</v>
      </c>
      <c r="F196" s="38">
        <v>2695.85</v>
      </c>
      <c r="G196" s="38">
        <v>2668</v>
      </c>
      <c r="H196" s="38">
        <v>2765.6000000000004</v>
      </c>
      <c r="I196" s="38">
        <v>2793.45</v>
      </c>
      <c r="J196" s="38">
        <v>2814.4000000000005</v>
      </c>
      <c r="K196" s="31">
        <v>2772.5</v>
      </c>
      <c r="L196" s="31">
        <v>2723.7</v>
      </c>
      <c r="M196" s="31">
        <v>3.3857400000000002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461.95</v>
      </c>
      <c r="D197" s="38">
        <v>462.79999999999995</v>
      </c>
      <c r="E197" s="38">
        <v>455.69999999999993</v>
      </c>
      <c r="F197" s="38">
        <v>449.45</v>
      </c>
      <c r="G197" s="38">
        <v>442.34999999999997</v>
      </c>
      <c r="H197" s="38">
        <v>469.0499999999999</v>
      </c>
      <c r="I197" s="38">
        <v>476.14999999999992</v>
      </c>
      <c r="J197" s="38">
        <v>482.39999999999986</v>
      </c>
      <c r="K197" s="31">
        <v>469.9</v>
      </c>
      <c r="L197" s="31">
        <v>456.55</v>
      </c>
      <c r="M197" s="31">
        <v>31.356249999999999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548.25</v>
      </c>
      <c r="D198" s="38">
        <v>550.15</v>
      </c>
      <c r="E198" s="38">
        <v>543.4</v>
      </c>
      <c r="F198" s="38">
        <v>538.54999999999995</v>
      </c>
      <c r="G198" s="38">
        <v>531.79999999999995</v>
      </c>
      <c r="H198" s="38">
        <v>555</v>
      </c>
      <c r="I198" s="38">
        <v>561.75</v>
      </c>
      <c r="J198" s="38">
        <v>566.6</v>
      </c>
      <c r="K198" s="31">
        <v>556.9</v>
      </c>
      <c r="L198" s="31">
        <v>545.29999999999995</v>
      </c>
      <c r="M198" s="31">
        <v>5.9455400000000003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120.6</v>
      </c>
      <c r="D199" s="38">
        <v>120.71666666666665</v>
      </c>
      <c r="E199" s="38">
        <v>119.73333333333331</v>
      </c>
      <c r="F199" s="38">
        <v>118.86666666666665</v>
      </c>
      <c r="G199" s="38">
        <v>117.8833333333333</v>
      </c>
      <c r="H199" s="38">
        <v>121.58333333333331</v>
      </c>
      <c r="I199" s="38">
        <v>122.56666666666666</v>
      </c>
      <c r="J199" s="38">
        <v>123.43333333333332</v>
      </c>
      <c r="K199" s="31">
        <v>121.7</v>
      </c>
      <c r="L199" s="31">
        <v>119.85</v>
      </c>
      <c r="M199" s="31">
        <v>7.5370799999999996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151.6</v>
      </c>
      <c r="D200" s="38">
        <v>151.65</v>
      </c>
      <c r="E200" s="38">
        <v>150.05000000000001</v>
      </c>
      <c r="F200" s="38">
        <v>148.5</v>
      </c>
      <c r="G200" s="38">
        <v>146.9</v>
      </c>
      <c r="H200" s="38">
        <v>153.20000000000002</v>
      </c>
      <c r="I200" s="38">
        <v>154.79999999999998</v>
      </c>
      <c r="J200" s="38">
        <v>156.35000000000002</v>
      </c>
      <c r="K200" s="31">
        <v>153.25</v>
      </c>
      <c r="L200" s="31">
        <v>150.1</v>
      </c>
      <c r="M200" s="31">
        <v>13.56568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279.2</v>
      </c>
      <c r="D201" s="38">
        <v>281.3</v>
      </c>
      <c r="E201" s="38">
        <v>276.40000000000003</v>
      </c>
      <c r="F201" s="38">
        <v>273.60000000000002</v>
      </c>
      <c r="G201" s="38">
        <v>268.70000000000005</v>
      </c>
      <c r="H201" s="38">
        <v>284.10000000000002</v>
      </c>
      <c r="I201" s="38">
        <v>289</v>
      </c>
      <c r="J201" s="38">
        <v>291.8</v>
      </c>
      <c r="K201" s="31">
        <v>286.2</v>
      </c>
      <c r="L201" s="31">
        <v>278.5</v>
      </c>
      <c r="M201" s="31">
        <v>3.9802300000000002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1714.25</v>
      </c>
      <c r="D202" s="38">
        <v>1725.7333333333333</v>
      </c>
      <c r="E202" s="38">
        <v>1694.5166666666667</v>
      </c>
      <c r="F202" s="38">
        <v>1674.7833333333333</v>
      </c>
      <c r="G202" s="38">
        <v>1643.5666666666666</v>
      </c>
      <c r="H202" s="38">
        <v>1745.4666666666667</v>
      </c>
      <c r="I202" s="38">
        <v>1776.6833333333334</v>
      </c>
      <c r="J202" s="38">
        <v>1796.4166666666667</v>
      </c>
      <c r="K202" s="31">
        <v>1756.95</v>
      </c>
      <c r="L202" s="31">
        <v>1706</v>
      </c>
      <c r="M202" s="31">
        <v>2.0264799999999998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912.45</v>
      </c>
      <c r="D203" s="38">
        <v>915.95000000000016</v>
      </c>
      <c r="E203" s="38">
        <v>904.5500000000003</v>
      </c>
      <c r="F203" s="38">
        <v>896.65000000000009</v>
      </c>
      <c r="G203" s="38">
        <v>885.25000000000023</v>
      </c>
      <c r="H203" s="38">
        <v>923.85000000000036</v>
      </c>
      <c r="I203" s="38">
        <v>935.25000000000023</v>
      </c>
      <c r="J203" s="38">
        <v>943.15000000000043</v>
      </c>
      <c r="K203" s="31">
        <v>927.35</v>
      </c>
      <c r="L203" s="31">
        <v>908.05</v>
      </c>
      <c r="M203" s="31">
        <v>3.7217500000000001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1290.9000000000001</v>
      </c>
      <c r="D204" s="38">
        <v>1297.8000000000002</v>
      </c>
      <c r="E204" s="38">
        <v>1280.1500000000003</v>
      </c>
      <c r="F204" s="38">
        <v>1269.4000000000001</v>
      </c>
      <c r="G204" s="38">
        <v>1251.7500000000002</v>
      </c>
      <c r="H204" s="38">
        <v>1308.5500000000004</v>
      </c>
      <c r="I204" s="38">
        <v>1326.2</v>
      </c>
      <c r="J204" s="38">
        <v>1336.9500000000005</v>
      </c>
      <c r="K204" s="31">
        <v>1315.45</v>
      </c>
      <c r="L204" s="31">
        <v>1287.05</v>
      </c>
      <c r="M204" s="31">
        <v>3.8864299999999998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1134.3</v>
      </c>
      <c r="D205" s="38">
        <v>1135.9166666666667</v>
      </c>
      <c r="E205" s="38">
        <v>1127.0333333333335</v>
      </c>
      <c r="F205" s="38">
        <v>1119.7666666666669</v>
      </c>
      <c r="G205" s="38">
        <v>1110.8833333333337</v>
      </c>
      <c r="H205" s="38">
        <v>1143.1833333333334</v>
      </c>
      <c r="I205" s="38">
        <v>1152.0666666666666</v>
      </c>
      <c r="J205" s="38">
        <v>1159.3333333333333</v>
      </c>
      <c r="K205" s="31">
        <v>1144.8</v>
      </c>
      <c r="L205" s="31">
        <v>1128.6500000000001</v>
      </c>
      <c r="M205" s="31">
        <v>16.766690000000001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2579</v>
      </c>
      <c r="D206" s="38">
        <v>2562.35</v>
      </c>
      <c r="E206" s="38">
        <v>2526.6999999999998</v>
      </c>
      <c r="F206" s="38">
        <v>2474.4</v>
      </c>
      <c r="G206" s="38">
        <v>2438.75</v>
      </c>
      <c r="H206" s="38">
        <v>2614.6499999999996</v>
      </c>
      <c r="I206" s="38">
        <v>2650.3</v>
      </c>
      <c r="J206" s="38">
        <v>2702.5999999999995</v>
      </c>
      <c r="K206" s="31">
        <v>2598</v>
      </c>
      <c r="L206" s="31">
        <v>2510.0500000000002</v>
      </c>
      <c r="M206" s="31">
        <v>6.8984800000000002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1635.85</v>
      </c>
      <c r="D207" s="38">
        <v>1640.3666666666668</v>
      </c>
      <c r="E207" s="38">
        <v>1626.4833333333336</v>
      </c>
      <c r="F207" s="38">
        <v>1617.1166666666668</v>
      </c>
      <c r="G207" s="38">
        <v>1603.2333333333336</v>
      </c>
      <c r="H207" s="38">
        <v>1649.7333333333336</v>
      </c>
      <c r="I207" s="38">
        <v>1663.6166666666668</v>
      </c>
      <c r="J207" s="38">
        <v>1672.9833333333336</v>
      </c>
      <c r="K207" s="31">
        <v>1654.25</v>
      </c>
      <c r="L207" s="31">
        <v>1631</v>
      </c>
      <c r="M207" s="31">
        <v>253.90558999999999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640</v>
      </c>
      <c r="D208" s="38">
        <v>643.19999999999993</v>
      </c>
      <c r="E208" s="38">
        <v>634.89999999999986</v>
      </c>
      <c r="F208" s="38">
        <v>629.79999999999995</v>
      </c>
      <c r="G208" s="38">
        <v>621.49999999999989</v>
      </c>
      <c r="H208" s="38">
        <v>648.29999999999984</v>
      </c>
      <c r="I208" s="38">
        <v>656.5999999999998</v>
      </c>
      <c r="J208" s="38">
        <v>661.69999999999982</v>
      </c>
      <c r="K208" s="31">
        <v>651.5</v>
      </c>
      <c r="L208" s="31">
        <v>638.1</v>
      </c>
      <c r="M208" s="31">
        <v>14.727539999999999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3035.9</v>
      </c>
      <c r="D209" s="38">
        <v>3037.2666666666664</v>
      </c>
      <c r="E209" s="38">
        <v>3011.6333333333328</v>
      </c>
      <c r="F209" s="38">
        <v>2987.3666666666663</v>
      </c>
      <c r="G209" s="38">
        <v>2961.7333333333327</v>
      </c>
      <c r="H209" s="38">
        <v>3061.5333333333328</v>
      </c>
      <c r="I209" s="38">
        <v>3087.1666666666661</v>
      </c>
      <c r="J209" s="38">
        <v>3111.4333333333329</v>
      </c>
      <c r="K209" s="31">
        <v>3062.9</v>
      </c>
      <c r="L209" s="31">
        <v>3013</v>
      </c>
      <c r="M209" s="31">
        <v>4.7640099999999999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69.849999999999994</v>
      </c>
      <c r="D210" s="38">
        <v>70.466666666666654</v>
      </c>
      <c r="E210" s="38">
        <v>68.883333333333312</v>
      </c>
      <c r="F210" s="38">
        <v>67.916666666666657</v>
      </c>
      <c r="G210" s="38">
        <v>66.333333333333314</v>
      </c>
      <c r="H210" s="38">
        <v>71.433333333333309</v>
      </c>
      <c r="I210" s="38">
        <v>73.016666666666652</v>
      </c>
      <c r="J210" s="38">
        <v>73.983333333333306</v>
      </c>
      <c r="K210" s="31">
        <v>72.05</v>
      </c>
      <c r="L210" s="31">
        <v>69.5</v>
      </c>
      <c r="M210" s="31">
        <v>66.338099999999997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289.95</v>
      </c>
      <c r="D211" s="38">
        <v>290.23333333333329</v>
      </c>
      <c r="E211" s="38">
        <v>287.06666666666661</v>
      </c>
      <c r="F211" s="38">
        <v>284.18333333333334</v>
      </c>
      <c r="G211" s="38">
        <v>281.01666666666665</v>
      </c>
      <c r="H211" s="38">
        <v>293.11666666666656</v>
      </c>
      <c r="I211" s="38">
        <v>296.28333333333319</v>
      </c>
      <c r="J211" s="38">
        <v>299.16666666666652</v>
      </c>
      <c r="K211" s="31">
        <v>293.39999999999998</v>
      </c>
      <c r="L211" s="31">
        <v>287.35000000000002</v>
      </c>
      <c r="M211" s="31">
        <v>5.1290500000000003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468.9</v>
      </c>
      <c r="D212" s="38">
        <v>467.63333333333338</v>
      </c>
      <c r="E212" s="38">
        <v>464.26666666666677</v>
      </c>
      <c r="F212" s="38">
        <v>459.63333333333338</v>
      </c>
      <c r="G212" s="38">
        <v>456.26666666666677</v>
      </c>
      <c r="H212" s="38">
        <v>472.26666666666677</v>
      </c>
      <c r="I212" s="38">
        <v>475.63333333333344</v>
      </c>
      <c r="J212" s="38">
        <v>480.26666666666677</v>
      </c>
      <c r="K212" s="31">
        <v>471</v>
      </c>
      <c r="L212" s="31">
        <v>463</v>
      </c>
      <c r="M212" s="31">
        <v>42.851590000000002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1025.75</v>
      </c>
      <c r="D213" s="38">
        <v>1035.1166666666666</v>
      </c>
      <c r="E213" s="38">
        <v>1011.2333333333331</v>
      </c>
      <c r="F213" s="38">
        <v>996.71666666666658</v>
      </c>
      <c r="G213" s="38">
        <v>972.83333333333314</v>
      </c>
      <c r="H213" s="38">
        <v>1049.6333333333332</v>
      </c>
      <c r="I213" s="38">
        <v>1073.5166666666669</v>
      </c>
      <c r="J213" s="38">
        <v>1088.0333333333331</v>
      </c>
      <c r="K213" s="31">
        <v>1059</v>
      </c>
      <c r="L213" s="31">
        <v>1020.6</v>
      </c>
      <c r="M213" s="31">
        <v>0.75039999999999996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3791.65</v>
      </c>
      <c r="D214" s="38">
        <v>3811.3333333333335</v>
      </c>
      <c r="E214" s="38">
        <v>3762.666666666667</v>
      </c>
      <c r="F214" s="38">
        <v>3733.6833333333334</v>
      </c>
      <c r="G214" s="38">
        <v>3685.0166666666669</v>
      </c>
      <c r="H214" s="38">
        <v>3840.3166666666671</v>
      </c>
      <c r="I214" s="38">
        <v>3888.983333333334</v>
      </c>
      <c r="J214" s="38">
        <v>3917.9666666666672</v>
      </c>
      <c r="K214" s="31">
        <v>3860</v>
      </c>
      <c r="L214" s="31">
        <v>3782.35</v>
      </c>
      <c r="M214" s="31">
        <v>3.9592800000000001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148.25</v>
      </c>
      <c r="D215" s="38">
        <v>149.91666666666666</v>
      </c>
      <c r="E215" s="38">
        <v>145.48333333333332</v>
      </c>
      <c r="F215" s="38">
        <v>142.71666666666667</v>
      </c>
      <c r="G215" s="38">
        <v>138.28333333333333</v>
      </c>
      <c r="H215" s="38">
        <v>152.68333333333331</v>
      </c>
      <c r="I215" s="38">
        <v>157.11666666666665</v>
      </c>
      <c r="J215" s="38">
        <v>159.8833333333333</v>
      </c>
      <c r="K215" s="31">
        <v>154.35</v>
      </c>
      <c r="L215" s="31">
        <v>147.15</v>
      </c>
      <c r="M215" s="31">
        <v>72.854150000000004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264.89999999999998</v>
      </c>
      <c r="D216" s="38">
        <v>266.21666666666664</v>
      </c>
      <c r="E216" s="38">
        <v>262.73333333333329</v>
      </c>
      <c r="F216" s="38">
        <v>260.56666666666666</v>
      </c>
      <c r="G216" s="38">
        <v>257.08333333333331</v>
      </c>
      <c r="H216" s="38">
        <v>268.38333333333327</v>
      </c>
      <c r="I216" s="38">
        <v>271.86666666666662</v>
      </c>
      <c r="J216" s="38">
        <v>274.03333333333325</v>
      </c>
      <c r="K216" s="31">
        <v>269.7</v>
      </c>
      <c r="L216" s="31">
        <v>264.05</v>
      </c>
      <c r="M216" s="31">
        <v>24.111529999999998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2536.6999999999998</v>
      </c>
      <c r="D217" s="38">
        <v>2538.5666666666671</v>
      </c>
      <c r="E217" s="38">
        <v>2525.733333333334</v>
      </c>
      <c r="F217" s="38">
        <v>2514.7666666666669</v>
      </c>
      <c r="G217" s="38">
        <v>2501.9333333333338</v>
      </c>
      <c r="H217" s="38">
        <v>2549.5333333333342</v>
      </c>
      <c r="I217" s="38">
        <v>2562.3666666666672</v>
      </c>
      <c r="J217" s="38">
        <v>2573.3333333333344</v>
      </c>
      <c r="K217" s="31">
        <v>2551.4</v>
      </c>
      <c r="L217" s="31">
        <v>2527.6</v>
      </c>
      <c r="M217" s="31">
        <v>13.13334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318.8</v>
      </c>
      <c r="D218" s="38">
        <v>319.58333333333331</v>
      </c>
      <c r="E218" s="38">
        <v>317.21666666666664</v>
      </c>
      <c r="F218" s="38">
        <v>315.63333333333333</v>
      </c>
      <c r="G218" s="38">
        <v>313.26666666666665</v>
      </c>
      <c r="H218" s="38">
        <v>321.16666666666663</v>
      </c>
      <c r="I218" s="38">
        <v>323.5333333333333</v>
      </c>
      <c r="J218" s="38">
        <v>325.11666666666662</v>
      </c>
      <c r="K218" s="31">
        <v>321.95</v>
      </c>
      <c r="L218" s="31">
        <v>318</v>
      </c>
      <c r="M218" s="31">
        <v>2.2542399999999998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4448.8500000000004</v>
      </c>
      <c r="D219" s="38">
        <v>4431.3</v>
      </c>
      <c r="E219" s="38">
        <v>4347.6000000000004</v>
      </c>
      <c r="F219" s="38">
        <v>4246.3500000000004</v>
      </c>
      <c r="G219" s="38">
        <v>4162.6500000000005</v>
      </c>
      <c r="H219" s="38">
        <v>4532.55</v>
      </c>
      <c r="I219" s="38">
        <v>4616.2499999999991</v>
      </c>
      <c r="J219" s="38">
        <v>4717.5</v>
      </c>
      <c r="K219" s="31">
        <v>4515</v>
      </c>
      <c r="L219" s="31">
        <v>4330.05</v>
      </c>
      <c r="M219" s="31">
        <v>0.63788999999999996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593.9</v>
      </c>
      <c r="D220" s="38">
        <v>596</v>
      </c>
      <c r="E220" s="38">
        <v>587</v>
      </c>
      <c r="F220" s="38">
        <v>580.1</v>
      </c>
      <c r="G220" s="38">
        <v>571.1</v>
      </c>
      <c r="H220" s="38">
        <v>602.9</v>
      </c>
      <c r="I220" s="38">
        <v>611.9</v>
      </c>
      <c r="J220" s="38">
        <v>618.79999999999995</v>
      </c>
      <c r="K220" s="31">
        <v>605</v>
      </c>
      <c r="L220" s="31">
        <v>589.1</v>
      </c>
      <c r="M220" s="31">
        <v>1.02942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838.15</v>
      </c>
      <c r="D221" s="38">
        <v>841.85</v>
      </c>
      <c r="E221" s="38">
        <v>828.35</v>
      </c>
      <c r="F221" s="38">
        <v>818.55</v>
      </c>
      <c r="G221" s="38">
        <v>805.05</v>
      </c>
      <c r="H221" s="38">
        <v>851.65000000000009</v>
      </c>
      <c r="I221" s="38">
        <v>865.15000000000009</v>
      </c>
      <c r="J221" s="38">
        <v>874.95000000000016</v>
      </c>
      <c r="K221" s="31">
        <v>855.35</v>
      </c>
      <c r="L221" s="31">
        <v>832.05</v>
      </c>
      <c r="M221" s="31">
        <v>0.99814999999999998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42484.05</v>
      </c>
      <c r="D222" s="38">
        <v>42311.35</v>
      </c>
      <c r="E222" s="38">
        <v>42022.7</v>
      </c>
      <c r="F222" s="38">
        <v>41561.35</v>
      </c>
      <c r="G222" s="38">
        <v>41272.699999999997</v>
      </c>
      <c r="H222" s="38">
        <v>42772.7</v>
      </c>
      <c r="I222" s="38">
        <v>43061.350000000006</v>
      </c>
      <c r="J222" s="38">
        <v>43522.7</v>
      </c>
      <c r="K222" s="31">
        <v>42600</v>
      </c>
      <c r="L222" s="31">
        <v>41850</v>
      </c>
      <c r="M222" s="31">
        <v>1.2540000000000001E-2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66.8</v>
      </c>
      <c r="D223" s="38">
        <v>67.25</v>
      </c>
      <c r="E223" s="38">
        <v>65.95</v>
      </c>
      <c r="F223" s="38">
        <v>65.100000000000009</v>
      </c>
      <c r="G223" s="38">
        <v>63.800000000000011</v>
      </c>
      <c r="H223" s="38">
        <v>68.099999999999994</v>
      </c>
      <c r="I223" s="38">
        <v>69.400000000000006</v>
      </c>
      <c r="J223" s="38">
        <v>70.249999999999986</v>
      </c>
      <c r="K223" s="31">
        <v>68.55</v>
      </c>
      <c r="L223" s="31">
        <v>66.400000000000006</v>
      </c>
      <c r="M223" s="31">
        <v>89.09545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964.1</v>
      </c>
      <c r="D224" s="38">
        <v>965.73333333333323</v>
      </c>
      <c r="E224" s="38">
        <v>957.81666666666649</v>
      </c>
      <c r="F224" s="38">
        <v>951.5333333333333</v>
      </c>
      <c r="G224" s="38">
        <v>943.61666666666656</v>
      </c>
      <c r="H224" s="38">
        <v>972.01666666666642</v>
      </c>
      <c r="I224" s="38">
        <v>979.93333333333317</v>
      </c>
      <c r="J224" s="38">
        <v>986.21666666666636</v>
      </c>
      <c r="K224" s="31">
        <v>973.65</v>
      </c>
      <c r="L224" s="31">
        <v>959.45</v>
      </c>
      <c r="M224" s="31">
        <v>248.58440999999999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1355.45</v>
      </c>
      <c r="D225" s="38">
        <v>1365.7833333333335</v>
      </c>
      <c r="E225" s="38">
        <v>1338.5666666666671</v>
      </c>
      <c r="F225" s="38">
        <v>1321.6833333333336</v>
      </c>
      <c r="G225" s="38">
        <v>1294.4666666666672</v>
      </c>
      <c r="H225" s="38">
        <v>1382.666666666667</v>
      </c>
      <c r="I225" s="38">
        <v>1409.8833333333337</v>
      </c>
      <c r="J225" s="38">
        <v>1426.7666666666669</v>
      </c>
      <c r="K225" s="31">
        <v>1393</v>
      </c>
      <c r="L225" s="31">
        <v>1348.9</v>
      </c>
      <c r="M225" s="31">
        <v>15.88599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575.65</v>
      </c>
      <c r="D226" s="38">
        <v>576.26666666666665</v>
      </c>
      <c r="E226" s="38">
        <v>572.38333333333333</v>
      </c>
      <c r="F226" s="38">
        <v>569.11666666666667</v>
      </c>
      <c r="G226" s="38">
        <v>565.23333333333335</v>
      </c>
      <c r="H226" s="38">
        <v>579.5333333333333</v>
      </c>
      <c r="I226" s="38">
        <v>583.41666666666652</v>
      </c>
      <c r="J226" s="38">
        <v>586.68333333333328</v>
      </c>
      <c r="K226" s="31">
        <v>580.15</v>
      </c>
      <c r="L226" s="31">
        <v>573</v>
      </c>
      <c r="M226" s="31">
        <v>5.7943199999999999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626.15</v>
      </c>
      <c r="D227" s="38">
        <v>625.15</v>
      </c>
      <c r="E227" s="38">
        <v>621.94999999999993</v>
      </c>
      <c r="F227" s="38">
        <v>617.75</v>
      </c>
      <c r="G227" s="38">
        <v>614.54999999999995</v>
      </c>
      <c r="H227" s="38">
        <v>629.34999999999991</v>
      </c>
      <c r="I227" s="38">
        <v>632.54999999999995</v>
      </c>
      <c r="J227" s="38">
        <v>636.74999999999989</v>
      </c>
      <c r="K227" s="31">
        <v>628.35</v>
      </c>
      <c r="L227" s="31">
        <v>620.95000000000005</v>
      </c>
      <c r="M227" s="31">
        <v>0.65756000000000003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63.75</v>
      </c>
      <c r="D228" s="38">
        <v>63.733333333333327</v>
      </c>
      <c r="E228" s="38">
        <v>63.016666666666652</v>
      </c>
      <c r="F228" s="38">
        <v>62.283333333333324</v>
      </c>
      <c r="G228" s="38">
        <v>61.566666666666649</v>
      </c>
      <c r="H228" s="38">
        <v>64.466666666666654</v>
      </c>
      <c r="I228" s="38">
        <v>65.183333333333337</v>
      </c>
      <c r="J228" s="38">
        <v>65.916666666666657</v>
      </c>
      <c r="K228" s="31">
        <v>64.45</v>
      </c>
      <c r="L228" s="31">
        <v>63</v>
      </c>
      <c r="M228" s="31">
        <v>88.892060000000001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87.55</v>
      </c>
      <c r="D229" s="38">
        <v>87.916666666666671</v>
      </c>
      <c r="E229" s="38">
        <v>86.833333333333343</v>
      </c>
      <c r="F229" s="38">
        <v>86.116666666666674</v>
      </c>
      <c r="G229" s="38">
        <v>85.033333333333346</v>
      </c>
      <c r="H229" s="38">
        <v>88.63333333333334</v>
      </c>
      <c r="I229" s="38">
        <v>89.716666666666683</v>
      </c>
      <c r="J229" s="38">
        <v>90.433333333333337</v>
      </c>
      <c r="K229" s="31">
        <v>89</v>
      </c>
      <c r="L229" s="31">
        <v>87.2</v>
      </c>
      <c r="M229" s="31">
        <v>289.05865999999997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118.35</v>
      </c>
      <c r="D230" s="38">
        <v>118.96666666666665</v>
      </c>
      <c r="E230" s="38">
        <v>117.38333333333331</v>
      </c>
      <c r="F230" s="38">
        <v>116.41666666666666</v>
      </c>
      <c r="G230" s="38">
        <v>114.83333333333331</v>
      </c>
      <c r="H230" s="38">
        <v>119.93333333333331</v>
      </c>
      <c r="I230" s="38">
        <v>121.51666666666665</v>
      </c>
      <c r="J230" s="38">
        <v>122.48333333333331</v>
      </c>
      <c r="K230" s="31">
        <v>120.55</v>
      </c>
      <c r="L230" s="31">
        <v>118</v>
      </c>
      <c r="M230" s="31">
        <v>78.545460000000006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824.25</v>
      </c>
      <c r="D231" s="38">
        <v>829.75</v>
      </c>
      <c r="E231" s="38">
        <v>814.5</v>
      </c>
      <c r="F231" s="38">
        <v>804.75</v>
      </c>
      <c r="G231" s="38">
        <v>789.5</v>
      </c>
      <c r="H231" s="38">
        <v>839.5</v>
      </c>
      <c r="I231" s="38">
        <v>854.75</v>
      </c>
      <c r="J231" s="38">
        <v>864.5</v>
      </c>
      <c r="K231" s="31">
        <v>845</v>
      </c>
      <c r="L231" s="31">
        <v>820</v>
      </c>
      <c r="M231" s="31">
        <v>0.66823999999999995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574.70000000000005</v>
      </c>
      <c r="D232" s="38">
        <v>575.19999999999993</v>
      </c>
      <c r="E232" s="38">
        <v>564.24999999999989</v>
      </c>
      <c r="F232" s="38">
        <v>553.79999999999995</v>
      </c>
      <c r="G232" s="38">
        <v>542.84999999999991</v>
      </c>
      <c r="H232" s="38">
        <v>585.64999999999986</v>
      </c>
      <c r="I232" s="38">
        <v>596.59999999999991</v>
      </c>
      <c r="J232" s="38">
        <v>607.04999999999984</v>
      </c>
      <c r="K232" s="31">
        <v>586.15</v>
      </c>
      <c r="L232" s="31">
        <v>564.75</v>
      </c>
      <c r="M232" s="31">
        <v>6.6595300000000002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240.9</v>
      </c>
      <c r="D233" s="38">
        <v>239.13333333333333</v>
      </c>
      <c r="E233" s="38">
        <v>231.26666666666665</v>
      </c>
      <c r="F233" s="38">
        <v>221.63333333333333</v>
      </c>
      <c r="G233" s="38">
        <v>213.76666666666665</v>
      </c>
      <c r="H233" s="38">
        <v>248.76666666666665</v>
      </c>
      <c r="I233" s="38">
        <v>256.63333333333333</v>
      </c>
      <c r="J233" s="38">
        <v>266.26666666666665</v>
      </c>
      <c r="K233" s="31">
        <v>247</v>
      </c>
      <c r="L233" s="31">
        <v>229.5</v>
      </c>
      <c r="M233" s="31">
        <v>218.43035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164.8</v>
      </c>
      <c r="D234" s="38">
        <v>167.4</v>
      </c>
      <c r="E234" s="38">
        <v>161</v>
      </c>
      <c r="F234" s="38">
        <v>157.19999999999999</v>
      </c>
      <c r="G234" s="38">
        <v>150.79999999999998</v>
      </c>
      <c r="H234" s="38">
        <v>171.20000000000002</v>
      </c>
      <c r="I234" s="38">
        <v>177.60000000000005</v>
      </c>
      <c r="J234" s="38">
        <v>181.40000000000003</v>
      </c>
      <c r="K234" s="31">
        <v>173.8</v>
      </c>
      <c r="L234" s="31">
        <v>163.6</v>
      </c>
      <c r="M234" s="31">
        <v>123.78111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66.150000000000006</v>
      </c>
      <c r="D235" s="38">
        <v>66.7</v>
      </c>
      <c r="E235" s="38">
        <v>65.100000000000009</v>
      </c>
      <c r="F235" s="38">
        <v>64.050000000000011</v>
      </c>
      <c r="G235" s="38">
        <v>62.450000000000017</v>
      </c>
      <c r="H235" s="38">
        <v>67.75</v>
      </c>
      <c r="I235" s="38">
        <v>69.349999999999994</v>
      </c>
      <c r="J235" s="38">
        <v>70.399999999999991</v>
      </c>
      <c r="K235" s="31">
        <v>68.3</v>
      </c>
      <c r="L235" s="31">
        <v>65.650000000000006</v>
      </c>
      <c r="M235" s="31">
        <v>67.731890000000007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3160.05</v>
      </c>
      <c r="D236" s="38">
        <v>3156.0166666666664</v>
      </c>
      <c r="E236" s="38">
        <v>3135.0333333333328</v>
      </c>
      <c r="F236" s="38">
        <v>3110.0166666666664</v>
      </c>
      <c r="G236" s="38">
        <v>3089.0333333333328</v>
      </c>
      <c r="H236" s="38">
        <v>3181.0333333333328</v>
      </c>
      <c r="I236" s="38">
        <v>3202.0166666666664</v>
      </c>
      <c r="J236" s="38">
        <v>3227.0333333333328</v>
      </c>
      <c r="K236" s="31">
        <v>3177</v>
      </c>
      <c r="L236" s="31">
        <v>3131</v>
      </c>
      <c r="M236" s="31">
        <v>1.0459400000000001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380.65</v>
      </c>
      <c r="D237" s="38">
        <v>379.13333333333338</v>
      </c>
      <c r="E237" s="38">
        <v>372.36666666666679</v>
      </c>
      <c r="F237" s="38">
        <v>364.08333333333343</v>
      </c>
      <c r="G237" s="38">
        <v>357.31666666666683</v>
      </c>
      <c r="H237" s="38">
        <v>387.41666666666674</v>
      </c>
      <c r="I237" s="38">
        <v>394.18333333333328</v>
      </c>
      <c r="J237" s="38">
        <v>402.4666666666667</v>
      </c>
      <c r="K237" s="31">
        <v>385.9</v>
      </c>
      <c r="L237" s="31">
        <v>370.85</v>
      </c>
      <c r="M237" s="31">
        <v>16.852319999999999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129.1</v>
      </c>
      <c r="D238" s="38">
        <v>129.93333333333334</v>
      </c>
      <c r="E238" s="38">
        <v>127.86666666666667</v>
      </c>
      <c r="F238" s="38">
        <v>126.63333333333333</v>
      </c>
      <c r="G238" s="38">
        <v>124.56666666666666</v>
      </c>
      <c r="H238" s="38">
        <v>131.16666666666669</v>
      </c>
      <c r="I238" s="38">
        <v>133.23333333333335</v>
      </c>
      <c r="J238" s="38">
        <v>134.4666666666667</v>
      </c>
      <c r="K238" s="31">
        <v>132</v>
      </c>
      <c r="L238" s="31">
        <v>128.69999999999999</v>
      </c>
      <c r="M238" s="31">
        <v>60.425699999999999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382.55</v>
      </c>
      <c r="D239" s="38">
        <v>383.68333333333334</v>
      </c>
      <c r="E239" s="38">
        <v>380.36666666666667</v>
      </c>
      <c r="F239" s="38">
        <v>378.18333333333334</v>
      </c>
      <c r="G239" s="38">
        <v>374.86666666666667</v>
      </c>
      <c r="H239" s="38">
        <v>385.86666666666667</v>
      </c>
      <c r="I239" s="38">
        <v>389.18333333333339</v>
      </c>
      <c r="J239" s="38">
        <v>391.36666666666667</v>
      </c>
      <c r="K239" s="31">
        <v>387</v>
      </c>
      <c r="L239" s="31">
        <v>381.5</v>
      </c>
      <c r="M239" s="31">
        <v>16.305689999999998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93.85</v>
      </c>
      <c r="D240" s="38">
        <v>93.883333333333326</v>
      </c>
      <c r="E240" s="38">
        <v>93.466666666666654</v>
      </c>
      <c r="F240" s="38">
        <v>93.083333333333329</v>
      </c>
      <c r="G240" s="38">
        <v>92.666666666666657</v>
      </c>
      <c r="H240" s="38">
        <v>94.266666666666652</v>
      </c>
      <c r="I240" s="38">
        <v>94.683333333333337</v>
      </c>
      <c r="J240" s="38">
        <v>95.066666666666649</v>
      </c>
      <c r="K240" s="31">
        <v>94.3</v>
      </c>
      <c r="L240" s="31">
        <v>93.5</v>
      </c>
      <c r="M240" s="31">
        <v>64.803049999999999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26.95</v>
      </c>
      <c r="D241" s="38">
        <v>27.283333333333331</v>
      </c>
      <c r="E241" s="38">
        <v>26.516666666666662</v>
      </c>
      <c r="F241" s="38">
        <v>26.083333333333332</v>
      </c>
      <c r="G241" s="38">
        <v>25.316666666666663</v>
      </c>
      <c r="H241" s="38">
        <v>27.716666666666661</v>
      </c>
      <c r="I241" s="38">
        <v>28.483333333333327</v>
      </c>
      <c r="J241" s="38">
        <v>28.916666666666661</v>
      </c>
      <c r="K241" s="31">
        <v>28.05</v>
      </c>
      <c r="L241" s="31">
        <v>26.85</v>
      </c>
      <c r="M241" s="31">
        <v>234.19053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646.45000000000005</v>
      </c>
      <c r="D242" s="38">
        <v>643.5</v>
      </c>
      <c r="E242" s="38">
        <v>638.04999999999995</v>
      </c>
      <c r="F242" s="38">
        <v>629.65</v>
      </c>
      <c r="G242" s="38">
        <v>624.19999999999993</v>
      </c>
      <c r="H242" s="38">
        <v>651.9</v>
      </c>
      <c r="I242" s="38">
        <v>657.35</v>
      </c>
      <c r="J242" s="38">
        <v>665.75</v>
      </c>
      <c r="K242" s="31">
        <v>648.95000000000005</v>
      </c>
      <c r="L242" s="31">
        <v>635.1</v>
      </c>
      <c r="M242" s="31">
        <v>25.109950000000001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49.45</v>
      </c>
      <c r="D243" s="38">
        <v>49.533333333333331</v>
      </c>
      <c r="E243" s="38">
        <v>48.766666666666666</v>
      </c>
      <c r="F243" s="38">
        <v>48.083333333333336</v>
      </c>
      <c r="G243" s="38">
        <v>47.31666666666667</v>
      </c>
      <c r="H243" s="38">
        <v>50.216666666666661</v>
      </c>
      <c r="I243" s="38">
        <v>50.983333333333327</v>
      </c>
      <c r="J243" s="38">
        <v>51.666666666666657</v>
      </c>
      <c r="K243" s="31">
        <v>50.3</v>
      </c>
      <c r="L243" s="31">
        <v>48.85</v>
      </c>
      <c r="M243" s="31">
        <v>1089.2651800000001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1567.65</v>
      </c>
      <c r="D244" s="38">
        <v>1571.6166666666668</v>
      </c>
      <c r="E244" s="38">
        <v>1531.6333333333337</v>
      </c>
      <c r="F244" s="38">
        <v>1495.6166666666668</v>
      </c>
      <c r="G244" s="38">
        <v>1455.6333333333337</v>
      </c>
      <c r="H244" s="38">
        <v>1607.6333333333337</v>
      </c>
      <c r="I244" s="38">
        <v>1647.6166666666668</v>
      </c>
      <c r="J244" s="38">
        <v>1683.6333333333337</v>
      </c>
      <c r="K244" s="31">
        <v>1611.6</v>
      </c>
      <c r="L244" s="31">
        <v>1535.6</v>
      </c>
      <c r="M244" s="31">
        <v>0.77244000000000002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448.05</v>
      </c>
      <c r="D245" s="38">
        <v>451.43333333333334</v>
      </c>
      <c r="E245" s="38">
        <v>442.11666666666667</v>
      </c>
      <c r="F245" s="38">
        <v>436.18333333333334</v>
      </c>
      <c r="G245" s="38">
        <v>426.86666666666667</v>
      </c>
      <c r="H245" s="38">
        <v>457.36666666666667</v>
      </c>
      <c r="I245" s="38">
        <v>466.68333333333339</v>
      </c>
      <c r="J245" s="38">
        <v>472.61666666666667</v>
      </c>
      <c r="K245" s="31">
        <v>460.75</v>
      </c>
      <c r="L245" s="31">
        <v>445.5</v>
      </c>
      <c r="M245" s="31">
        <v>19.669789999999999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169.2</v>
      </c>
      <c r="D246" s="38">
        <v>170.18333333333331</v>
      </c>
      <c r="E246" s="38">
        <v>167.36666666666662</v>
      </c>
      <c r="F246" s="38">
        <v>165.5333333333333</v>
      </c>
      <c r="G246" s="38">
        <v>162.71666666666661</v>
      </c>
      <c r="H246" s="38">
        <v>172.01666666666662</v>
      </c>
      <c r="I246" s="38">
        <v>174.83333333333329</v>
      </c>
      <c r="J246" s="38">
        <v>176.66666666666663</v>
      </c>
      <c r="K246" s="31">
        <v>173</v>
      </c>
      <c r="L246" s="31">
        <v>168.35</v>
      </c>
      <c r="M246" s="31">
        <v>36.481459999999998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1430.2</v>
      </c>
      <c r="D247" s="38">
        <v>1421.4333333333332</v>
      </c>
      <c r="E247" s="38">
        <v>1408.8666666666663</v>
      </c>
      <c r="F247" s="38">
        <v>1387.5333333333331</v>
      </c>
      <c r="G247" s="38">
        <v>1374.9666666666662</v>
      </c>
      <c r="H247" s="38">
        <v>1442.7666666666664</v>
      </c>
      <c r="I247" s="38">
        <v>1455.3333333333335</v>
      </c>
      <c r="J247" s="38">
        <v>1476.6666666666665</v>
      </c>
      <c r="K247" s="31">
        <v>1434</v>
      </c>
      <c r="L247" s="31">
        <v>1400.1</v>
      </c>
      <c r="M247" s="31">
        <v>37.304430000000004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14.15</v>
      </c>
      <c r="D248" s="38">
        <v>14.450000000000001</v>
      </c>
      <c r="E248" s="38">
        <v>13.700000000000003</v>
      </c>
      <c r="F248" s="38">
        <v>13.250000000000002</v>
      </c>
      <c r="G248" s="38">
        <v>12.500000000000004</v>
      </c>
      <c r="H248" s="38">
        <v>14.900000000000002</v>
      </c>
      <c r="I248" s="38">
        <v>15.649999999999999</v>
      </c>
      <c r="J248" s="38">
        <v>16.100000000000001</v>
      </c>
      <c r="K248" s="31">
        <v>15.2</v>
      </c>
      <c r="L248" s="31">
        <v>14</v>
      </c>
      <c r="M248" s="31">
        <v>368.25439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4649.6000000000004</v>
      </c>
      <c r="D249" s="38">
        <v>4663.7666666666664</v>
      </c>
      <c r="E249" s="38">
        <v>4603.833333333333</v>
      </c>
      <c r="F249" s="38">
        <v>4558.0666666666666</v>
      </c>
      <c r="G249" s="38">
        <v>4498.1333333333332</v>
      </c>
      <c r="H249" s="38">
        <v>4709.5333333333328</v>
      </c>
      <c r="I249" s="38">
        <v>4769.4666666666672</v>
      </c>
      <c r="J249" s="38">
        <v>4815.2333333333327</v>
      </c>
      <c r="K249" s="31">
        <v>4723.7</v>
      </c>
      <c r="L249" s="31">
        <v>4618</v>
      </c>
      <c r="M249" s="31">
        <v>2.1262300000000001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1389.1</v>
      </c>
      <c r="D250" s="38">
        <v>1390.1666666666667</v>
      </c>
      <c r="E250" s="38">
        <v>1384.5333333333335</v>
      </c>
      <c r="F250" s="38">
        <v>1379.9666666666667</v>
      </c>
      <c r="G250" s="38">
        <v>1374.3333333333335</v>
      </c>
      <c r="H250" s="38">
        <v>1394.7333333333336</v>
      </c>
      <c r="I250" s="38">
        <v>1400.3666666666668</v>
      </c>
      <c r="J250" s="38">
        <v>1404.9333333333336</v>
      </c>
      <c r="K250" s="31">
        <v>1395.8</v>
      </c>
      <c r="L250" s="31">
        <v>1385.6</v>
      </c>
      <c r="M250" s="31">
        <v>38.730249999999998</v>
      </c>
      <c r="N250" s="1"/>
      <c r="O250" s="1"/>
    </row>
    <row r="251" spans="1:15" ht="12.75" customHeight="1">
      <c r="A251" s="33">
        <v>241</v>
      </c>
      <c r="B251" s="58" t="s">
        <v>868</v>
      </c>
      <c r="C251" s="31">
        <v>3005.4</v>
      </c>
      <c r="D251" s="38">
        <v>3036.7999999999997</v>
      </c>
      <c r="E251" s="38">
        <v>2913.5999999999995</v>
      </c>
      <c r="F251" s="38">
        <v>2821.7999999999997</v>
      </c>
      <c r="G251" s="38">
        <v>2698.5999999999995</v>
      </c>
      <c r="H251" s="38">
        <v>3128.5999999999995</v>
      </c>
      <c r="I251" s="38">
        <v>3251.7999999999993</v>
      </c>
      <c r="J251" s="38">
        <v>3343.5999999999995</v>
      </c>
      <c r="K251" s="31">
        <v>3160</v>
      </c>
      <c r="L251" s="31">
        <v>2945</v>
      </c>
      <c r="M251" s="31">
        <v>0.65185000000000004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687.85</v>
      </c>
      <c r="D252" s="38">
        <v>688.16666666666663</v>
      </c>
      <c r="E252" s="38">
        <v>679.33333333333326</v>
      </c>
      <c r="F252" s="38">
        <v>670.81666666666661</v>
      </c>
      <c r="G252" s="38">
        <v>661.98333333333323</v>
      </c>
      <c r="H252" s="38">
        <v>696.68333333333328</v>
      </c>
      <c r="I252" s="38">
        <v>705.51666666666654</v>
      </c>
      <c r="J252" s="38">
        <v>714.0333333333333</v>
      </c>
      <c r="K252" s="31">
        <v>697</v>
      </c>
      <c r="L252" s="31">
        <v>679.65</v>
      </c>
      <c r="M252" s="31">
        <v>2.8237999999999999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2550.35</v>
      </c>
      <c r="D253" s="38">
        <v>2563.5833333333335</v>
      </c>
      <c r="E253" s="38">
        <v>2528.166666666667</v>
      </c>
      <c r="F253" s="38">
        <v>2505.9833333333336</v>
      </c>
      <c r="G253" s="38">
        <v>2470.5666666666671</v>
      </c>
      <c r="H253" s="38">
        <v>2585.7666666666669</v>
      </c>
      <c r="I253" s="38">
        <v>2621.1833333333338</v>
      </c>
      <c r="J253" s="38">
        <v>2643.3666666666668</v>
      </c>
      <c r="K253" s="31">
        <v>2599</v>
      </c>
      <c r="L253" s="31">
        <v>2541.4</v>
      </c>
      <c r="M253" s="31">
        <v>5.2742300000000002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900.85</v>
      </c>
      <c r="D254" s="38">
        <v>907.56666666666661</v>
      </c>
      <c r="E254" s="38">
        <v>878.58333333333326</v>
      </c>
      <c r="F254" s="38">
        <v>856.31666666666661</v>
      </c>
      <c r="G254" s="38">
        <v>827.33333333333326</v>
      </c>
      <c r="H254" s="38">
        <v>929.83333333333326</v>
      </c>
      <c r="I254" s="38">
        <v>958.81666666666661</v>
      </c>
      <c r="J254" s="38">
        <v>981.08333333333326</v>
      </c>
      <c r="K254" s="31">
        <v>936.55</v>
      </c>
      <c r="L254" s="31">
        <v>885.3</v>
      </c>
      <c r="M254" s="31">
        <v>17.29523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25.9</v>
      </c>
      <c r="D255" s="38">
        <v>26.083333333333332</v>
      </c>
      <c r="E255" s="38">
        <v>25.666666666666664</v>
      </c>
      <c r="F255" s="38">
        <v>25.433333333333334</v>
      </c>
      <c r="G255" s="38">
        <v>25.016666666666666</v>
      </c>
      <c r="H255" s="38">
        <v>26.316666666666663</v>
      </c>
      <c r="I255" s="38">
        <v>26.733333333333327</v>
      </c>
      <c r="J255" s="38">
        <v>26.966666666666661</v>
      </c>
      <c r="K255" s="31">
        <v>26.5</v>
      </c>
      <c r="L255" s="31">
        <v>25.85</v>
      </c>
      <c r="M255" s="31">
        <v>167.72744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451.75</v>
      </c>
      <c r="D256" s="38">
        <v>453.34999999999997</v>
      </c>
      <c r="E256" s="38">
        <v>447.39999999999992</v>
      </c>
      <c r="F256" s="38">
        <v>443.04999999999995</v>
      </c>
      <c r="G256" s="38">
        <v>437.09999999999991</v>
      </c>
      <c r="H256" s="38">
        <v>457.69999999999993</v>
      </c>
      <c r="I256" s="38">
        <v>463.65</v>
      </c>
      <c r="J256" s="38">
        <v>467.99999999999994</v>
      </c>
      <c r="K256" s="31">
        <v>459.3</v>
      </c>
      <c r="L256" s="31">
        <v>449</v>
      </c>
      <c r="M256" s="31">
        <v>131.9417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118.7</v>
      </c>
      <c r="D257" s="38">
        <v>119.48333333333333</v>
      </c>
      <c r="E257" s="38">
        <v>115.96666666666667</v>
      </c>
      <c r="F257" s="38">
        <v>113.23333333333333</v>
      </c>
      <c r="G257" s="38">
        <v>109.71666666666667</v>
      </c>
      <c r="H257" s="38">
        <v>122.21666666666667</v>
      </c>
      <c r="I257" s="38">
        <v>125.73333333333335</v>
      </c>
      <c r="J257" s="38">
        <v>128.46666666666667</v>
      </c>
      <c r="K257" s="31">
        <v>123</v>
      </c>
      <c r="L257" s="31">
        <v>116.75</v>
      </c>
      <c r="M257" s="31">
        <v>8.7240500000000001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2710.9</v>
      </c>
      <c r="D258" s="38">
        <v>2751.8166666666671</v>
      </c>
      <c r="E258" s="38">
        <v>2659.0833333333339</v>
      </c>
      <c r="F258" s="38">
        <v>2607.2666666666669</v>
      </c>
      <c r="G258" s="38">
        <v>2514.5333333333338</v>
      </c>
      <c r="H258" s="38">
        <v>2803.6333333333341</v>
      </c>
      <c r="I258" s="38">
        <v>2896.3666666666668</v>
      </c>
      <c r="J258" s="38">
        <v>2948.1833333333343</v>
      </c>
      <c r="K258" s="31">
        <v>2844.55</v>
      </c>
      <c r="L258" s="31">
        <v>2700</v>
      </c>
      <c r="M258" s="31">
        <v>2.39819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3336.25</v>
      </c>
      <c r="D259" s="38">
        <v>3346.4666666666667</v>
      </c>
      <c r="E259" s="38">
        <v>3304.1333333333332</v>
      </c>
      <c r="F259" s="38">
        <v>3272.0166666666664</v>
      </c>
      <c r="G259" s="38">
        <v>3229.6833333333329</v>
      </c>
      <c r="H259" s="38">
        <v>3378.5833333333335</v>
      </c>
      <c r="I259" s="38">
        <v>3420.9166666666665</v>
      </c>
      <c r="J259" s="38">
        <v>3453.0333333333338</v>
      </c>
      <c r="K259" s="31">
        <v>3388.8</v>
      </c>
      <c r="L259" s="31">
        <v>3314.35</v>
      </c>
      <c r="M259" s="31">
        <v>0.49879000000000001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110.95</v>
      </c>
      <c r="D260" s="38">
        <v>111.26666666666667</v>
      </c>
      <c r="E260" s="38">
        <v>110.18333333333334</v>
      </c>
      <c r="F260" s="38">
        <v>109.41666666666667</v>
      </c>
      <c r="G260" s="38">
        <v>108.33333333333334</v>
      </c>
      <c r="H260" s="38">
        <v>112.03333333333333</v>
      </c>
      <c r="I260" s="38">
        <v>113.11666666666667</v>
      </c>
      <c r="J260" s="38">
        <v>113.88333333333333</v>
      </c>
      <c r="K260" s="31">
        <v>112.35</v>
      </c>
      <c r="L260" s="31">
        <v>110.5</v>
      </c>
      <c r="M260" s="31">
        <v>10.9031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1282.3</v>
      </c>
      <c r="D261" s="38">
        <v>1295.1499999999999</v>
      </c>
      <c r="E261" s="38">
        <v>1260.3499999999997</v>
      </c>
      <c r="F261" s="38">
        <v>1238.3999999999999</v>
      </c>
      <c r="G261" s="38">
        <v>1203.5999999999997</v>
      </c>
      <c r="H261" s="38">
        <v>1317.0999999999997</v>
      </c>
      <c r="I261" s="38">
        <v>1351.8999999999999</v>
      </c>
      <c r="J261" s="38">
        <v>1373.8499999999997</v>
      </c>
      <c r="K261" s="31">
        <v>1329.95</v>
      </c>
      <c r="L261" s="31">
        <v>1273.2</v>
      </c>
      <c r="M261" s="31">
        <v>1.30393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414.15</v>
      </c>
      <c r="D262" s="38">
        <v>406.8</v>
      </c>
      <c r="E262" s="38">
        <v>398.6</v>
      </c>
      <c r="F262" s="38">
        <v>383.05</v>
      </c>
      <c r="G262" s="38">
        <v>374.85</v>
      </c>
      <c r="H262" s="38">
        <v>422.35</v>
      </c>
      <c r="I262" s="38">
        <v>430.54999999999995</v>
      </c>
      <c r="J262" s="38">
        <v>446.1</v>
      </c>
      <c r="K262" s="31">
        <v>415</v>
      </c>
      <c r="L262" s="31">
        <v>391.25</v>
      </c>
      <c r="M262" s="31">
        <v>8.4812899999999996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676.35</v>
      </c>
      <c r="D263" s="38">
        <v>677.35</v>
      </c>
      <c r="E263" s="38">
        <v>672</v>
      </c>
      <c r="F263" s="38">
        <v>667.65</v>
      </c>
      <c r="G263" s="38">
        <v>662.3</v>
      </c>
      <c r="H263" s="38">
        <v>681.7</v>
      </c>
      <c r="I263" s="38">
        <v>687.05000000000018</v>
      </c>
      <c r="J263" s="38">
        <v>691.40000000000009</v>
      </c>
      <c r="K263" s="31">
        <v>682.7</v>
      </c>
      <c r="L263" s="31">
        <v>673</v>
      </c>
      <c r="M263" s="31">
        <v>19.31514</v>
      </c>
      <c r="N263" s="1"/>
      <c r="O263" s="1"/>
    </row>
    <row r="264" spans="1:15" ht="12.75" customHeight="1">
      <c r="A264" s="33">
        <v>254</v>
      </c>
      <c r="B264" s="58" t="s">
        <v>869</v>
      </c>
      <c r="C264" s="31">
        <v>371.7</v>
      </c>
      <c r="D264" s="38">
        <v>363.25</v>
      </c>
      <c r="E264" s="38">
        <v>347.65</v>
      </c>
      <c r="F264" s="38">
        <v>323.59999999999997</v>
      </c>
      <c r="G264" s="38">
        <v>307.99999999999994</v>
      </c>
      <c r="H264" s="38">
        <v>387.3</v>
      </c>
      <c r="I264" s="38">
        <v>402.90000000000003</v>
      </c>
      <c r="J264" s="38">
        <v>426.95000000000005</v>
      </c>
      <c r="K264" s="31">
        <v>378.85</v>
      </c>
      <c r="L264" s="31">
        <v>339.2</v>
      </c>
      <c r="M264" s="31">
        <v>14.989560000000001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638.85</v>
      </c>
      <c r="D265" s="38">
        <v>645.35</v>
      </c>
      <c r="E265" s="38">
        <v>629.70000000000005</v>
      </c>
      <c r="F265" s="38">
        <v>620.55000000000007</v>
      </c>
      <c r="G265" s="38">
        <v>604.90000000000009</v>
      </c>
      <c r="H265" s="38">
        <v>654.5</v>
      </c>
      <c r="I265" s="38">
        <v>670.14999999999986</v>
      </c>
      <c r="J265" s="38">
        <v>679.3</v>
      </c>
      <c r="K265" s="31">
        <v>661</v>
      </c>
      <c r="L265" s="31">
        <v>636.20000000000005</v>
      </c>
      <c r="M265" s="31">
        <v>2.3529599999999999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331.15</v>
      </c>
      <c r="D266" s="38">
        <v>331.91666666666669</v>
      </c>
      <c r="E266" s="38">
        <v>329.23333333333335</v>
      </c>
      <c r="F266" s="38">
        <v>327.31666666666666</v>
      </c>
      <c r="G266" s="38">
        <v>324.63333333333333</v>
      </c>
      <c r="H266" s="38">
        <v>333.83333333333337</v>
      </c>
      <c r="I266" s="38">
        <v>336.51666666666665</v>
      </c>
      <c r="J266" s="38">
        <v>338.43333333333339</v>
      </c>
      <c r="K266" s="31">
        <v>334.6</v>
      </c>
      <c r="L266" s="31">
        <v>330</v>
      </c>
      <c r="M266" s="31">
        <v>3.7822499999999999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76.150000000000006</v>
      </c>
      <c r="D267" s="38">
        <v>75.866666666666674</v>
      </c>
      <c r="E267" s="38">
        <v>74.833333333333343</v>
      </c>
      <c r="F267" s="38">
        <v>73.516666666666666</v>
      </c>
      <c r="G267" s="38">
        <v>72.483333333333334</v>
      </c>
      <c r="H267" s="38">
        <v>77.183333333333351</v>
      </c>
      <c r="I267" s="38">
        <v>78.216666666666683</v>
      </c>
      <c r="J267" s="38">
        <v>79.53333333333336</v>
      </c>
      <c r="K267" s="31">
        <v>76.900000000000006</v>
      </c>
      <c r="L267" s="31">
        <v>74.55</v>
      </c>
      <c r="M267" s="31">
        <v>23.853649999999998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336.55</v>
      </c>
      <c r="D268" s="38">
        <v>330.4</v>
      </c>
      <c r="E268" s="38">
        <v>320.79999999999995</v>
      </c>
      <c r="F268" s="38">
        <v>305.04999999999995</v>
      </c>
      <c r="G268" s="38">
        <v>295.44999999999993</v>
      </c>
      <c r="H268" s="38">
        <v>346.15</v>
      </c>
      <c r="I268" s="38">
        <v>355.75</v>
      </c>
      <c r="J268" s="38">
        <v>371.5</v>
      </c>
      <c r="K268" s="31">
        <v>340</v>
      </c>
      <c r="L268" s="31">
        <v>314.64999999999998</v>
      </c>
      <c r="M268" s="31">
        <v>155.05766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831.5</v>
      </c>
      <c r="D269" s="38">
        <v>828.58333333333337</v>
      </c>
      <c r="E269" s="38">
        <v>822.16666666666674</v>
      </c>
      <c r="F269" s="38">
        <v>812.83333333333337</v>
      </c>
      <c r="G269" s="38">
        <v>806.41666666666674</v>
      </c>
      <c r="H269" s="38">
        <v>837.91666666666674</v>
      </c>
      <c r="I269" s="38">
        <v>844.33333333333348</v>
      </c>
      <c r="J269" s="38">
        <v>853.66666666666674</v>
      </c>
      <c r="K269" s="31">
        <v>835</v>
      </c>
      <c r="L269" s="31">
        <v>819.25</v>
      </c>
      <c r="M269" s="31">
        <v>63.130769999999998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492.2</v>
      </c>
      <c r="D270" s="38">
        <v>495.31666666666666</v>
      </c>
      <c r="E270" s="38">
        <v>487.68333333333334</v>
      </c>
      <c r="F270" s="38">
        <v>483.16666666666669</v>
      </c>
      <c r="G270" s="38">
        <v>475.53333333333336</v>
      </c>
      <c r="H270" s="38">
        <v>499.83333333333331</v>
      </c>
      <c r="I270" s="38">
        <v>507.46666666666664</v>
      </c>
      <c r="J270" s="38">
        <v>511.98333333333329</v>
      </c>
      <c r="K270" s="31">
        <v>502.95</v>
      </c>
      <c r="L270" s="31">
        <v>490.8</v>
      </c>
      <c r="M270" s="31">
        <v>17.84562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427.35</v>
      </c>
      <c r="D271" s="38">
        <v>429.63333333333338</v>
      </c>
      <c r="E271" s="38">
        <v>422.81666666666678</v>
      </c>
      <c r="F271" s="38">
        <v>418.28333333333342</v>
      </c>
      <c r="G271" s="38">
        <v>411.46666666666681</v>
      </c>
      <c r="H271" s="38">
        <v>434.16666666666674</v>
      </c>
      <c r="I271" s="38">
        <v>440.98333333333335</v>
      </c>
      <c r="J271" s="38">
        <v>445.51666666666671</v>
      </c>
      <c r="K271" s="31">
        <v>436.45</v>
      </c>
      <c r="L271" s="31">
        <v>425.1</v>
      </c>
      <c r="M271" s="31">
        <v>2.4170500000000001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450.6</v>
      </c>
      <c r="D272" s="38">
        <v>438.59999999999997</v>
      </c>
      <c r="E272" s="38">
        <v>407.19999999999993</v>
      </c>
      <c r="F272" s="38">
        <v>363.79999999999995</v>
      </c>
      <c r="G272" s="38">
        <v>332.39999999999992</v>
      </c>
      <c r="H272" s="38">
        <v>481.99999999999994</v>
      </c>
      <c r="I272" s="38">
        <v>513.39999999999986</v>
      </c>
      <c r="J272" s="38">
        <v>556.79999999999995</v>
      </c>
      <c r="K272" s="31">
        <v>470</v>
      </c>
      <c r="L272" s="31">
        <v>395.2</v>
      </c>
      <c r="M272" s="31">
        <v>53.821570000000001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774.75</v>
      </c>
      <c r="D273" s="38">
        <v>776.98333333333323</v>
      </c>
      <c r="E273" s="38">
        <v>768.66666666666652</v>
      </c>
      <c r="F273" s="38">
        <v>762.58333333333326</v>
      </c>
      <c r="G273" s="38">
        <v>754.26666666666654</v>
      </c>
      <c r="H273" s="38">
        <v>783.06666666666649</v>
      </c>
      <c r="I273" s="38">
        <v>791.38333333333333</v>
      </c>
      <c r="J273" s="38">
        <v>797.46666666666647</v>
      </c>
      <c r="K273" s="31">
        <v>785.3</v>
      </c>
      <c r="L273" s="31">
        <v>770.9</v>
      </c>
      <c r="M273" s="31">
        <v>0.66546000000000005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319.8</v>
      </c>
      <c r="D274" s="38">
        <v>320.81666666666666</v>
      </c>
      <c r="E274" s="38">
        <v>317.08333333333331</v>
      </c>
      <c r="F274" s="38">
        <v>314.36666666666667</v>
      </c>
      <c r="G274" s="38">
        <v>310.63333333333333</v>
      </c>
      <c r="H274" s="38">
        <v>323.5333333333333</v>
      </c>
      <c r="I274" s="38">
        <v>327.26666666666665</v>
      </c>
      <c r="J274" s="38">
        <v>329.98333333333329</v>
      </c>
      <c r="K274" s="31">
        <v>324.55</v>
      </c>
      <c r="L274" s="31">
        <v>318.10000000000002</v>
      </c>
      <c r="M274" s="31">
        <v>4.8695300000000001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661.45</v>
      </c>
      <c r="D275" s="38">
        <v>651.44999999999993</v>
      </c>
      <c r="E275" s="38">
        <v>638.24999999999989</v>
      </c>
      <c r="F275" s="38">
        <v>615.04999999999995</v>
      </c>
      <c r="G275" s="38">
        <v>601.84999999999991</v>
      </c>
      <c r="H275" s="38">
        <v>674.64999999999986</v>
      </c>
      <c r="I275" s="38">
        <v>687.84999999999991</v>
      </c>
      <c r="J275" s="38">
        <v>711.04999999999984</v>
      </c>
      <c r="K275" s="31">
        <v>664.65</v>
      </c>
      <c r="L275" s="31">
        <v>628.25</v>
      </c>
      <c r="M275" s="31">
        <v>24.623280000000001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1438.4</v>
      </c>
      <c r="D276" s="38">
        <v>1447.1666666666667</v>
      </c>
      <c r="E276" s="38">
        <v>1425.7333333333336</v>
      </c>
      <c r="F276" s="38">
        <v>1413.0666666666668</v>
      </c>
      <c r="G276" s="38">
        <v>1391.6333333333337</v>
      </c>
      <c r="H276" s="38">
        <v>1459.8333333333335</v>
      </c>
      <c r="I276" s="38">
        <v>1481.2666666666664</v>
      </c>
      <c r="J276" s="38">
        <v>1493.9333333333334</v>
      </c>
      <c r="K276" s="31">
        <v>1468.6</v>
      </c>
      <c r="L276" s="31">
        <v>1434.5</v>
      </c>
      <c r="M276" s="31">
        <v>1.4536899999999999</v>
      </c>
      <c r="N276" s="1"/>
      <c r="O276" s="1"/>
    </row>
    <row r="277" spans="1:15" ht="12.75" customHeight="1">
      <c r="A277" s="33">
        <v>267</v>
      </c>
      <c r="B277" s="58" t="s">
        <v>857</v>
      </c>
      <c r="C277" s="31">
        <v>644.9</v>
      </c>
      <c r="D277" s="38">
        <v>644.2166666666667</v>
      </c>
      <c r="E277" s="38">
        <v>638.58333333333337</v>
      </c>
      <c r="F277" s="38">
        <v>632.26666666666665</v>
      </c>
      <c r="G277" s="38">
        <v>626.63333333333333</v>
      </c>
      <c r="H277" s="38">
        <v>650.53333333333342</v>
      </c>
      <c r="I277" s="38">
        <v>656.16666666666663</v>
      </c>
      <c r="J277" s="38">
        <v>662.48333333333346</v>
      </c>
      <c r="K277" s="31">
        <v>649.85</v>
      </c>
      <c r="L277" s="31">
        <v>637.9</v>
      </c>
      <c r="M277" s="31">
        <v>3.1069399999999998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181.5</v>
      </c>
      <c r="D278" s="38">
        <v>182.23333333333335</v>
      </c>
      <c r="E278" s="38">
        <v>177.76666666666671</v>
      </c>
      <c r="F278" s="38">
        <v>174.03333333333336</v>
      </c>
      <c r="G278" s="38">
        <v>169.56666666666672</v>
      </c>
      <c r="H278" s="38">
        <v>185.9666666666667</v>
      </c>
      <c r="I278" s="38">
        <v>190.43333333333334</v>
      </c>
      <c r="J278" s="38">
        <v>194.16666666666669</v>
      </c>
      <c r="K278" s="31">
        <v>186.7</v>
      </c>
      <c r="L278" s="31">
        <v>178.5</v>
      </c>
      <c r="M278" s="31">
        <v>30.832650000000001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330.4</v>
      </c>
      <c r="D279" s="38">
        <v>331.45</v>
      </c>
      <c r="E279" s="38">
        <v>328.34999999999997</v>
      </c>
      <c r="F279" s="38">
        <v>326.29999999999995</v>
      </c>
      <c r="G279" s="38">
        <v>323.19999999999993</v>
      </c>
      <c r="H279" s="38">
        <v>333.5</v>
      </c>
      <c r="I279" s="38">
        <v>336.6</v>
      </c>
      <c r="J279" s="38">
        <v>338.65000000000003</v>
      </c>
      <c r="K279" s="31">
        <v>334.55</v>
      </c>
      <c r="L279" s="31">
        <v>329.4</v>
      </c>
      <c r="M279" s="31">
        <v>2.8107600000000001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123</v>
      </c>
      <c r="D280" s="38">
        <v>123.28333333333335</v>
      </c>
      <c r="E280" s="38">
        <v>122.11666666666669</v>
      </c>
      <c r="F280" s="38">
        <v>121.23333333333335</v>
      </c>
      <c r="G280" s="38">
        <v>120.06666666666669</v>
      </c>
      <c r="H280" s="38">
        <v>124.16666666666669</v>
      </c>
      <c r="I280" s="38">
        <v>125.33333333333334</v>
      </c>
      <c r="J280" s="38">
        <v>126.21666666666668</v>
      </c>
      <c r="K280" s="31">
        <v>124.45</v>
      </c>
      <c r="L280" s="31">
        <v>122.4</v>
      </c>
      <c r="M280" s="31">
        <v>8.7983700000000002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635.65</v>
      </c>
      <c r="D281" s="38">
        <v>638.08333333333337</v>
      </c>
      <c r="E281" s="38">
        <v>627.56666666666672</v>
      </c>
      <c r="F281" s="38">
        <v>619.48333333333335</v>
      </c>
      <c r="G281" s="38">
        <v>608.9666666666667</v>
      </c>
      <c r="H281" s="38">
        <v>646.16666666666674</v>
      </c>
      <c r="I281" s="38">
        <v>656.68333333333339</v>
      </c>
      <c r="J281" s="38">
        <v>664.76666666666677</v>
      </c>
      <c r="K281" s="31">
        <v>648.6</v>
      </c>
      <c r="L281" s="31">
        <v>630</v>
      </c>
      <c r="M281" s="31">
        <v>3.6257700000000002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2366.0500000000002</v>
      </c>
      <c r="D282" s="38">
        <v>2385.25</v>
      </c>
      <c r="E282" s="38">
        <v>2331</v>
      </c>
      <c r="F282" s="38">
        <v>2295.9499999999998</v>
      </c>
      <c r="G282" s="38">
        <v>2241.6999999999998</v>
      </c>
      <c r="H282" s="38">
        <v>2420.3000000000002</v>
      </c>
      <c r="I282" s="38">
        <v>2474.5500000000002</v>
      </c>
      <c r="J282" s="38">
        <v>2509.6000000000004</v>
      </c>
      <c r="K282" s="31">
        <v>2439.5</v>
      </c>
      <c r="L282" s="31">
        <v>2350.1999999999998</v>
      </c>
      <c r="M282" s="31">
        <v>1.2258500000000001</v>
      </c>
      <c r="N282" s="1"/>
      <c r="O282" s="1"/>
    </row>
    <row r="283" spans="1:15" ht="12.75" customHeight="1">
      <c r="A283" s="33">
        <v>273</v>
      </c>
      <c r="B283" s="58" t="s">
        <v>870</v>
      </c>
      <c r="C283" s="31">
        <v>2867</v>
      </c>
      <c r="D283" s="38">
        <v>2891.8000000000006</v>
      </c>
      <c r="E283" s="38">
        <v>2814.0000000000014</v>
      </c>
      <c r="F283" s="38">
        <v>2761.0000000000009</v>
      </c>
      <c r="G283" s="38">
        <v>2683.2000000000016</v>
      </c>
      <c r="H283" s="38">
        <v>2944.8000000000011</v>
      </c>
      <c r="I283" s="38">
        <v>3022.6000000000004</v>
      </c>
      <c r="J283" s="38">
        <v>3075.6000000000008</v>
      </c>
      <c r="K283" s="31">
        <v>2969.6</v>
      </c>
      <c r="L283" s="31">
        <v>2838.8</v>
      </c>
      <c r="M283" s="31">
        <v>0.27453</v>
      </c>
      <c r="N283" s="1"/>
      <c r="O283" s="1"/>
    </row>
    <row r="284" spans="1:15" ht="12.75" customHeight="1">
      <c r="A284" s="33">
        <v>274</v>
      </c>
      <c r="B284" s="58" t="s">
        <v>876</v>
      </c>
      <c r="C284" s="31">
        <v>608.79999999999995</v>
      </c>
      <c r="D284" s="38">
        <v>609.58333333333337</v>
      </c>
      <c r="E284" s="38">
        <v>601.2166666666667</v>
      </c>
      <c r="F284" s="38">
        <v>593.63333333333333</v>
      </c>
      <c r="G284" s="38">
        <v>585.26666666666665</v>
      </c>
      <c r="H284" s="38">
        <v>617.16666666666674</v>
      </c>
      <c r="I284" s="38">
        <v>625.5333333333333</v>
      </c>
      <c r="J284" s="38">
        <v>633.11666666666679</v>
      </c>
      <c r="K284" s="31">
        <v>617.95000000000005</v>
      </c>
      <c r="L284" s="31">
        <v>602</v>
      </c>
      <c r="M284" s="31">
        <v>0.18742</v>
      </c>
      <c r="N284" s="1"/>
      <c r="O284" s="1"/>
    </row>
    <row r="285" spans="1:15" ht="12.75" customHeight="1">
      <c r="A285" s="33">
        <v>275</v>
      </c>
      <c r="B285" s="58" t="s">
        <v>871</v>
      </c>
      <c r="C285" s="31">
        <v>389.75</v>
      </c>
      <c r="D285" s="38">
        <v>387.11666666666662</v>
      </c>
      <c r="E285" s="38">
        <v>381.63333333333321</v>
      </c>
      <c r="F285" s="38">
        <v>373.51666666666659</v>
      </c>
      <c r="G285" s="38">
        <v>368.03333333333319</v>
      </c>
      <c r="H285" s="38">
        <v>395.23333333333323</v>
      </c>
      <c r="I285" s="38">
        <v>400.7166666666667</v>
      </c>
      <c r="J285" s="38">
        <v>408.83333333333326</v>
      </c>
      <c r="K285" s="31">
        <v>392.6</v>
      </c>
      <c r="L285" s="31">
        <v>379</v>
      </c>
      <c r="M285" s="31">
        <v>3.0241099999999999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250.4</v>
      </c>
      <c r="D286" s="38">
        <v>250.35</v>
      </c>
      <c r="E286" s="38">
        <v>243.75</v>
      </c>
      <c r="F286" s="38">
        <v>237.1</v>
      </c>
      <c r="G286" s="38">
        <v>230.5</v>
      </c>
      <c r="H286" s="38">
        <v>257</v>
      </c>
      <c r="I286" s="38">
        <v>263.59999999999997</v>
      </c>
      <c r="J286" s="38">
        <v>270.25</v>
      </c>
      <c r="K286" s="31">
        <v>256.95</v>
      </c>
      <c r="L286" s="31">
        <v>243.7</v>
      </c>
      <c r="M286" s="31">
        <v>17.488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1800.85</v>
      </c>
      <c r="D287" s="38">
        <v>1809.75</v>
      </c>
      <c r="E287" s="38">
        <v>1787.1</v>
      </c>
      <c r="F287" s="38">
        <v>1773.35</v>
      </c>
      <c r="G287" s="38">
        <v>1750.6999999999998</v>
      </c>
      <c r="H287" s="38">
        <v>1823.5</v>
      </c>
      <c r="I287" s="38">
        <v>1846.15</v>
      </c>
      <c r="J287" s="38">
        <v>1859.9</v>
      </c>
      <c r="K287" s="31">
        <v>1832.4</v>
      </c>
      <c r="L287" s="31">
        <v>1796</v>
      </c>
      <c r="M287" s="31">
        <v>51.120989999999999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1120.6500000000001</v>
      </c>
      <c r="D288" s="38">
        <v>1126.9666666666667</v>
      </c>
      <c r="E288" s="38">
        <v>1109.2833333333333</v>
      </c>
      <c r="F288" s="38">
        <v>1097.9166666666665</v>
      </c>
      <c r="G288" s="38">
        <v>1080.2333333333331</v>
      </c>
      <c r="H288" s="38">
        <v>1138.3333333333335</v>
      </c>
      <c r="I288" s="38">
        <v>1156.0166666666669</v>
      </c>
      <c r="J288" s="38">
        <v>1167.3833333333337</v>
      </c>
      <c r="K288" s="31">
        <v>1144.6500000000001</v>
      </c>
      <c r="L288" s="31">
        <v>1115.5999999999999</v>
      </c>
      <c r="M288" s="31">
        <v>6.2785099999999998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412.9</v>
      </c>
      <c r="D289" s="38">
        <v>410.7</v>
      </c>
      <c r="E289" s="38">
        <v>402.4</v>
      </c>
      <c r="F289" s="38">
        <v>391.9</v>
      </c>
      <c r="G289" s="38">
        <v>383.59999999999997</v>
      </c>
      <c r="H289" s="38">
        <v>421.2</v>
      </c>
      <c r="I289" s="38">
        <v>429.50000000000006</v>
      </c>
      <c r="J289" s="38">
        <v>440</v>
      </c>
      <c r="K289" s="31">
        <v>419</v>
      </c>
      <c r="L289" s="31">
        <v>400.2</v>
      </c>
      <c r="M289" s="31">
        <v>17.343029999999999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1834.65</v>
      </c>
      <c r="D290" s="38">
        <v>1858.05</v>
      </c>
      <c r="E290" s="38">
        <v>1800.1</v>
      </c>
      <c r="F290" s="38">
        <v>1765.55</v>
      </c>
      <c r="G290" s="38">
        <v>1707.6</v>
      </c>
      <c r="H290" s="38">
        <v>1892.6</v>
      </c>
      <c r="I290" s="38">
        <v>1950.5500000000002</v>
      </c>
      <c r="J290" s="38">
        <v>1985.1</v>
      </c>
      <c r="K290" s="31">
        <v>1916</v>
      </c>
      <c r="L290" s="31">
        <v>1823.5</v>
      </c>
      <c r="M290" s="31">
        <v>3.6543999999999999</v>
      </c>
      <c r="N290" s="1"/>
      <c r="O290" s="1"/>
    </row>
    <row r="291" spans="1:15" ht="12.75" customHeight="1">
      <c r="A291" s="33">
        <v>281</v>
      </c>
      <c r="B291" s="58" t="s">
        <v>872</v>
      </c>
      <c r="C291" s="31">
        <v>2577.4</v>
      </c>
      <c r="D291" s="38">
        <v>2610.7833333333333</v>
      </c>
      <c r="E291" s="38">
        <v>2532.6666666666665</v>
      </c>
      <c r="F291" s="38">
        <v>2487.9333333333334</v>
      </c>
      <c r="G291" s="38">
        <v>2409.8166666666666</v>
      </c>
      <c r="H291" s="38">
        <v>2655.5166666666664</v>
      </c>
      <c r="I291" s="38">
        <v>2733.6333333333332</v>
      </c>
      <c r="J291" s="38">
        <v>2778.3666666666663</v>
      </c>
      <c r="K291" s="31">
        <v>2688.9</v>
      </c>
      <c r="L291" s="31">
        <v>2566.0500000000002</v>
      </c>
      <c r="M291" s="31">
        <v>0.55801000000000001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125.65</v>
      </c>
      <c r="D292" s="38">
        <v>125.95</v>
      </c>
      <c r="E292" s="38">
        <v>124.5</v>
      </c>
      <c r="F292" s="38">
        <v>123.35</v>
      </c>
      <c r="G292" s="38">
        <v>121.89999999999999</v>
      </c>
      <c r="H292" s="38">
        <v>127.10000000000001</v>
      </c>
      <c r="I292" s="38">
        <v>128.55000000000001</v>
      </c>
      <c r="J292" s="38">
        <v>129.70000000000002</v>
      </c>
      <c r="K292" s="31">
        <v>127.4</v>
      </c>
      <c r="L292" s="31">
        <v>124.8</v>
      </c>
      <c r="M292" s="31">
        <v>56.312370000000001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4241.1000000000004</v>
      </c>
      <c r="D293" s="38">
        <v>4260.95</v>
      </c>
      <c r="E293" s="38">
        <v>4195.8999999999996</v>
      </c>
      <c r="F293" s="38">
        <v>4150.7</v>
      </c>
      <c r="G293" s="38">
        <v>4085.6499999999996</v>
      </c>
      <c r="H293" s="38">
        <v>4306.1499999999996</v>
      </c>
      <c r="I293" s="38">
        <v>4371.2000000000007</v>
      </c>
      <c r="J293" s="38">
        <v>4416.3999999999996</v>
      </c>
      <c r="K293" s="31">
        <v>4326</v>
      </c>
      <c r="L293" s="31">
        <v>4215.75</v>
      </c>
      <c r="M293" s="31">
        <v>1.6225000000000001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13175.15</v>
      </c>
      <c r="D294" s="38">
        <v>13235.183333333334</v>
      </c>
      <c r="E294" s="38">
        <v>13039.966666666669</v>
      </c>
      <c r="F294" s="38">
        <v>12904.783333333335</v>
      </c>
      <c r="G294" s="38">
        <v>12709.566666666669</v>
      </c>
      <c r="H294" s="38">
        <v>13370.366666666669</v>
      </c>
      <c r="I294" s="38">
        <v>13565.583333333336</v>
      </c>
      <c r="J294" s="38">
        <v>13700.766666666668</v>
      </c>
      <c r="K294" s="31">
        <v>13430.4</v>
      </c>
      <c r="L294" s="31">
        <v>13100</v>
      </c>
      <c r="M294" s="31">
        <v>4.7419999999999997E-2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2643.5</v>
      </c>
      <c r="D295" s="38">
        <v>2642.25</v>
      </c>
      <c r="E295" s="38">
        <v>2622.9</v>
      </c>
      <c r="F295" s="38">
        <v>2602.3000000000002</v>
      </c>
      <c r="G295" s="38">
        <v>2582.9500000000003</v>
      </c>
      <c r="H295" s="38">
        <v>2662.85</v>
      </c>
      <c r="I295" s="38">
        <v>2682.2000000000003</v>
      </c>
      <c r="J295" s="38">
        <v>2702.7999999999997</v>
      </c>
      <c r="K295" s="31">
        <v>2661.6</v>
      </c>
      <c r="L295" s="31">
        <v>2621.65</v>
      </c>
      <c r="M295" s="31">
        <v>10.400410000000001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395.9</v>
      </c>
      <c r="D296" s="38">
        <v>401.93333333333334</v>
      </c>
      <c r="E296" s="38">
        <v>386.16666666666669</v>
      </c>
      <c r="F296" s="38">
        <v>376.43333333333334</v>
      </c>
      <c r="G296" s="38">
        <v>360.66666666666669</v>
      </c>
      <c r="H296" s="38">
        <v>411.66666666666669</v>
      </c>
      <c r="I296" s="38">
        <v>427.43333333333334</v>
      </c>
      <c r="J296" s="38">
        <v>437.16666666666669</v>
      </c>
      <c r="K296" s="31">
        <v>417.7</v>
      </c>
      <c r="L296" s="31">
        <v>392.2</v>
      </c>
      <c r="M296" s="31">
        <v>36.056010000000001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398.6</v>
      </c>
      <c r="D297" s="38">
        <v>402.48333333333335</v>
      </c>
      <c r="E297" s="38">
        <v>391.31666666666672</v>
      </c>
      <c r="F297" s="38">
        <v>384.03333333333336</v>
      </c>
      <c r="G297" s="38">
        <v>372.86666666666673</v>
      </c>
      <c r="H297" s="38">
        <v>409.76666666666671</v>
      </c>
      <c r="I297" s="38">
        <v>420.93333333333334</v>
      </c>
      <c r="J297" s="38">
        <v>428.2166666666667</v>
      </c>
      <c r="K297" s="31">
        <v>413.65</v>
      </c>
      <c r="L297" s="31">
        <v>395.2</v>
      </c>
      <c r="M297" s="31">
        <v>52.976199999999999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260.5</v>
      </c>
      <c r="D298" s="38">
        <v>261.13333333333333</v>
      </c>
      <c r="E298" s="38">
        <v>257.36666666666667</v>
      </c>
      <c r="F298" s="38">
        <v>254.23333333333335</v>
      </c>
      <c r="G298" s="38">
        <v>250.4666666666667</v>
      </c>
      <c r="H298" s="38">
        <v>264.26666666666665</v>
      </c>
      <c r="I298" s="38">
        <v>268.0333333333333</v>
      </c>
      <c r="J298" s="38">
        <v>271.16666666666663</v>
      </c>
      <c r="K298" s="31">
        <v>264.89999999999998</v>
      </c>
      <c r="L298" s="31">
        <v>258</v>
      </c>
      <c r="M298" s="31">
        <v>3.6853600000000002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95.65</v>
      </c>
      <c r="D299" s="38">
        <v>95.45</v>
      </c>
      <c r="E299" s="38">
        <v>94.45</v>
      </c>
      <c r="F299" s="38">
        <v>93.25</v>
      </c>
      <c r="G299" s="38">
        <v>92.25</v>
      </c>
      <c r="H299" s="38">
        <v>96.65</v>
      </c>
      <c r="I299" s="38">
        <v>97.65</v>
      </c>
      <c r="J299" s="38">
        <v>98.850000000000009</v>
      </c>
      <c r="K299" s="31">
        <v>96.45</v>
      </c>
      <c r="L299" s="31">
        <v>94.25</v>
      </c>
      <c r="M299" s="31">
        <v>37.605429999999998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426.95</v>
      </c>
      <c r="D300" s="38">
        <v>428.46666666666664</v>
      </c>
      <c r="E300" s="38">
        <v>420.2833333333333</v>
      </c>
      <c r="F300" s="38">
        <v>413.61666666666667</v>
      </c>
      <c r="G300" s="38">
        <v>405.43333333333334</v>
      </c>
      <c r="H300" s="38">
        <v>435.13333333333327</v>
      </c>
      <c r="I300" s="38">
        <v>443.31666666666655</v>
      </c>
      <c r="J300" s="38">
        <v>449.98333333333323</v>
      </c>
      <c r="K300" s="31">
        <v>436.65</v>
      </c>
      <c r="L300" s="31">
        <v>421.8</v>
      </c>
      <c r="M300" s="31">
        <v>40.506189999999997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641.70000000000005</v>
      </c>
      <c r="D301" s="38">
        <v>643.4666666666667</v>
      </c>
      <c r="E301" s="38">
        <v>637.93333333333339</v>
      </c>
      <c r="F301" s="38">
        <v>634.16666666666674</v>
      </c>
      <c r="G301" s="38">
        <v>628.63333333333344</v>
      </c>
      <c r="H301" s="38">
        <v>647.23333333333335</v>
      </c>
      <c r="I301" s="38">
        <v>652.76666666666665</v>
      </c>
      <c r="J301" s="38">
        <v>656.5333333333333</v>
      </c>
      <c r="K301" s="31">
        <v>649</v>
      </c>
      <c r="L301" s="31">
        <v>639.70000000000005</v>
      </c>
      <c r="M301" s="31">
        <v>6.3441999999999998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4958.5</v>
      </c>
      <c r="D302" s="38">
        <v>4971.166666666667</v>
      </c>
      <c r="E302" s="38">
        <v>4902.3333333333339</v>
      </c>
      <c r="F302" s="38">
        <v>4846.166666666667</v>
      </c>
      <c r="G302" s="38">
        <v>4777.3333333333339</v>
      </c>
      <c r="H302" s="38">
        <v>5027.3333333333339</v>
      </c>
      <c r="I302" s="38">
        <v>5096.1666666666679</v>
      </c>
      <c r="J302" s="38">
        <v>5152.3333333333339</v>
      </c>
      <c r="K302" s="31">
        <v>5040</v>
      </c>
      <c r="L302" s="31">
        <v>4915</v>
      </c>
      <c r="M302" s="31">
        <v>0.21718999999999999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5106.55</v>
      </c>
      <c r="D303" s="38">
        <v>5107.666666666667</v>
      </c>
      <c r="E303" s="38">
        <v>5070.4333333333343</v>
      </c>
      <c r="F303" s="38">
        <v>5034.3166666666675</v>
      </c>
      <c r="G303" s="38">
        <v>4997.0833333333348</v>
      </c>
      <c r="H303" s="38">
        <v>5143.7833333333338</v>
      </c>
      <c r="I303" s="38">
        <v>5181.0166666666655</v>
      </c>
      <c r="J303" s="38">
        <v>5217.1333333333332</v>
      </c>
      <c r="K303" s="31">
        <v>5144.8999999999996</v>
      </c>
      <c r="L303" s="31">
        <v>5071.55</v>
      </c>
      <c r="M303" s="31">
        <v>2.5503800000000001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1085.3499999999999</v>
      </c>
      <c r="D304" s="38">
        <v>1090.5833333333333</v>
      </c>
      <c r="E304" s="38">
        <v>1075.6666666666665</v>
      </c>
      <c r="F304" s="38">
        <v>1065.9833333333333</v>
      </c>
      <c r="G304" s="38">
        <v>1051.0666666666666</v>
      </c>
      <c r="H304" s="38">
        <v>1100.2666666666664</v>
      </c>
      <c r="I304" s="38">
        <v>1115.1833333333329</v>
      </c>
      <c r="J304" s="38">
        <v>1124.8666666666663</v>
      </c>
      <c r="K304" s="31">
        <v>1105.5</v>
      </c>
      <c r="L304" s="31">
        <v>1080.9000000000001</v>
      </c>
      <c r="M304" s="31">
        <v>9.4667399999999997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1584.1</v>
      </c>
      <c r="D305" s="38">
        <v>1585.7166666666665</v>
      </c>
      <c r="E305" s="38">
        <v>1576.4333333333329</v>
      </c>
      <c r="F305" s="38">
        <v>1568.7666666666664</v>
      </c>
      <c r="G305" s="38">
        <v>1559.4833333333329</v>
      </c>
      <c r="H305" s="38">
        <v>1593.383333333333</v>
      </c>
      <c r="I305" s="38">
        <v>1602.6666666666663</v>
      </c>
      <c r="J305" s="38">
        <v>1610.333333333333</v>
      </c>
      <c r="K305" s="31">
        <v>1595</v>
      </c>
      <c r="L305" s="31">
        <v>1578.05</v>
      </c>
      <c r="M305" s="31">
        <v>0.30582999999999999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692.65</v>
      </c>
      <c r="D306" s="38">
        <v>698.75</v>
      </c>
      <c r="E306" s="38">
        <v>681.95</v>
      </c>
      <c r="F306" s="38">
        <v>671.25</v>
      </c>
      <c r="G306" s="38">
        <v>654.45000000000005</v>
      </c>
      <c r="H306" s="38">
        <v>709.45</v>
      </c>
      <c r="I306" s="38">
        <v>726.25</v>
      </c>
      <c r="J306" s="38">
        <v>736.95</v>
      </c>
      <c r="K306" s="31">
        <v>715.55</v>
      </c>
      <c r="L306" s="31">
        <v>688.05</v>
      </c>
      <c r="M306" s="31">
        <v>8.3379399999999997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1026.8499999999999</v>
      </c>
      <c r="D307" s="38">
        <v>1037.4833333333333</v>
      </c>
      <c r="E307" s="38">
        <v>1010.4166666666667</v>
      </c>
      <c r="F307" s="38">
        <v>993.98333333333335</v>
      </c>
      <c r="G307" s="38">
        <v>966.91666666666674</v>
      </c>
      <c r="H307" s="38">
        <v>1053.9166666666667</v>
      </c>
      <c r="I307" s="38">
        <v>1080.9833333333333</v>
      </c>
      <c r="J307" s="38">
        <v>1097.4166666666667</v>
      </c>
      <c r="K307" s="31">
        <v>1064.55</v>
      </c>
      <c r="L307" s="31">
        <v>1021.05</v>
      </c>
      <c r="M307" s="31">
        <v>6.9842000000000004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285.25</v>
      </c>
      <c r="D308" s="38">
        <v>286.3</v>
      </c>
      <c r="E308" s="38">
        <v>282.10000000000002</v>
      </c>
      <c r="F308" s="38">
        <v>278.95</v>
      </c>
      <c r="G308" s="38">
        <v>274.75</v>
      </c>
      <c r="H308" s="38">
        <v>289.45000000000005</v>
      </c>
      <c r="I308" s="38">
        <v>293.64999999999998</v>
      </c>
      <c r="J308" s="38">
        <v>296.80000000000007</v>
      </c>
      <c r="K308" s="31">
        <v>290.5</v>
      </c>
      <c r="L308" s="31">
        <v>283.14999999999998</v>
      </c>
      <c r="M308" s="31">
        <v>38.762149999999998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1545.4</v>
      </c>
      <c r="D309" s="38">
        <v>1544.4166666666667</v>
      </c>
      <c r="E309" s="38">
        <v>1532.7833333333335</v>
      </c>
      <c r="F309" s="38">
        <v>1520.1666666666667</v>
      </c>
      <c r="G309" s="38">
        <v>1508.5333333333335</v>
      </c>
      <c r="H309" s="38">
        <v>1557.0333333333335</v>
      </c>
      <c r="I309" s="38">
        <v>1568.6666666666667</v>
      </c>
      <c r="J309" s="38">
        <v>1581.2833333333335</v>
      </c>
      <c r="K309" s="31">
        <v>1556.05</v>
      </c>
      <c r="L309" s="31">
        <v>1531.8</v>
      </c>
      <c r="M309" s="31">
        <v>36.006070000000001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346.45</v>
      </c>
      <c r="D310" s="38">
        <v>344.66666666666669</v>
      </c>
      <c r="E310" s="38">
        <v>339.38333333333338</v>
      </c>
      <c r="F310" s="38">
        <v>332.31666666666672</v>
      </c>
      <c r="G310" s="38">
        <v>327.03333333333342</v>
      </c>
      <c r="H310" s="38">
        <v>351.73333333333335</v>
      </c>
      <c r="I310" s="38">
        <v>357.01666666666665</v>
      </c>
      <c r="J310" s="38">
        <v>364.08333333333331</v>
      </c>
      <c r="K310" s="31">
        <v>349.95</v>
      </c>
      <c r="L310" s="31">
        <v>337.6</v>
      </c>
      <c r="M310" s="31">
        <v>2.6720000000000002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517.29999999999995</v>
      </c>
      <c r="D311" s="38">
        <v>518.2833333333333</v>
      </c>
      <c r="E311" s="38">
        <v>512.06666666666661</v>
      </c>
      <c r="F311" s="38">
        <v>506.83333333333326</v>
      </c>
      <c r="G311" s="38">
        <v>500.61666666666656</v>
      </c>
      <c r="H311" s="38">
        <v>523.51666666666665</v>
      </c>
      <c r="I311" s="38">
        <v>529.73333333333335</v>
      </c>
      <c r="J311" s="38">
        <v>534.9666666666667</v>
      </c>
      <c r="K311" s="31">
        <v>524.5</v>
      </c>
      <c r="L311" s="31">
        <v>513.04999999999995</v>
      </c>
      <c r="M311" s="31">
        <v>2.0114800000000002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370.25</v>
      </c>
      <c r="D312" s="38">
        <v>372.51666666666665</v>
      </c>
      <c r="E312" s="38">
        <v>367.23333333333329</v>
      </c>
      <c r="F312" s="38">
        <v>364.21666666666664</v>
      </c>
      <c r="G312" s="38">
        <v>358.93333333333328</v>
      </c>
      <c r="H312" s="38">
        <v>375.5333333333333</v>
      </c>
      <c r="I312" s="38">
        <v>380.81666666666661</v>
      </c>
      <c r="J312" s="38">
        <v>383.83333333333331</v>
      </c>
      <c r="K312" s="31">
        <v>377.8</v>
      </c>
      <c r="L312" s="31">
        <v>369.5</v>
      </c>
      <c r="M312" s="31">
        <v>1.34223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146.44999999999999</v>
      </c>
      <c r="D313" s="38">
        <v>145.35</v>
      </c>
      <c r="E313" s="38">
        <v>143.1</v>
      </c>
      <c r="F313" s="38">
        <v>139.75</v>
      </c>
      <c r="G313" s="38">
        <v>137.5</v>
      </c>
      <c r="H313" s="38">
        <v>148.69999999999999</v>
      </c>
      <c r="I313" s="38">
        <v>150.94999999999999</v>
      </c>
      <c r="J313" s="38">
        <v>154.29999999999998</v>
      </c>
      <c r="K313" s="31">
        <v>147.6</v>
      </c>
      <c r="L313" s="31">
        <v>142</v>
      </c>
      <c r="M313" s="31">
        <v>169.69076999999999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86.75</v>
      </c>
      <c r="D314" s="38">
        <v>86.016666666666666</v>
      </c>
      <c r="E314" s="38">
        <v>84.933333333333337</v>
      </c>
      <c r="F314" s="38">
        <v>83.116666666666674</v>
      </c>
      <c r="G314" s="38">
        <v>82.033333333333346</v>
      </c>
      <c r="H314" s="38">
        <v>87.833333333333329</v>
      </c>
      <c r="I314" s="38">
        <v>88.916666666666671</v>
      </c>
      <c r="J314" s="38">
        <v>90.73333333333332</v>
      </c>
      <c r="K314" s="31">
        <v>87.1</v>
      </c>
      <c r="L314" s="31">
        <v>84.2</v>
      </c>
      <c r="M314" s="31">
        <v>37.007199999999997</v>
      </c>
      <c r="N314" s="1"/>
      <c r="O314" s="1"/>
    </row>
    <row r="315" spans="1:15" ht="12.75" customHeight="1">
      <c r="A315" s="33">
        <v>305</v>
      </c>
      <c r="B315" s="58" t="s">
        <v>891</v>
      </c>
      <c r="C315" s="31">
        <v>1841.6</v>
      </c>
      <c r="D315" s="38">
        <v>1831.8166666666666</v>
      </c>
      <c r="E315" s="38">
        <v>1813.6333333333332</v>
      </c>
      <c r="F315" s="38">
        <v>1785.6666666666665</v>
      </c>
      <c r="G315" s="38">
        <v>1767.4833333333331</v>
      </c>
      <c r="H315" s="38">
        <v>1859.7833333333333</v>
      </c>
      <c r="I315" s="38">
        <v>1877.9666666666667</v>
      </c>
      <c r="J315" s="38">
        <v>1905.9333333333334</v>
      </c>
      <c r="K315" s="31">
        <v>1850</v>
      </c>
      <c r="L315" s="31">
        <v>1803.85</v>
      </c>
      <c r="M315" s="31">
        <v>2.6455899999999999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576.85</v>
      </c>
      <c r="D316" s="38">
        <v>579.18333333333328</v>
      </c>
      <c r="E316" s="38">
        <v>571.71666666666658</v>
      </c>
      <c r="F316" s="38">
        <v>566.58333333333326</v>
      </c>
      <c r="G316" s="38">
        <v>559.11666666666656</v>
      </c>
      <c r="H316" s="38">
        <v>584.31666666666661</v>
      </c>
      <c r="I316" s="38">
        <v>591.7833333333333</v>
      </c>
      <c r="J316" s="38">
        <v>596.91666666666663</v>
      </c>
      <c r="K316" s="31">
        <v>586.65</v>
      </c>
      <c r="L316" s="31">
        <v>574.04999999999995</v>
      </c>
      <c r="M316" s="31">
        <v>32.93103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9397.6</v>
      </c>
      <c r="D317" s="38">
        <v>9413.2166666666653</v>
      </c>
      <c r="E317" s="38">
        <v>9326.4333333333307</v>
      </c>
      <c r="F317" s="38">
        <v>9255.2666666666646</v>
      </c>
      <c r="G317" s="38">
        <v>9168.4833333333299</v>
      </c>
      <c r="H317" s="38">
        <v>9484.3833333333314</v>
      </c>
      <c r="I317" s="38">
        <v>9571.1666666666679</v>
      </c>
      <c r="J317" s="38">
        <v>9642.3333333333321</v>
      </c>
      <c r="K317" s="31">
        <v>9500</v>
      </c>
      <c r="L317" s="31">
        <v>9342.0499999999993</v>
      </c>
      <c r="M317" s="31">
        <v>5.2348999999999997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2051.3000000000002</v>
      </c>
      <c r="D318" s="38">
        <v>2050.3666666666668</v>
      </c>
      <c r="E318" s="38">
        <v>2030.7333333333336</v>
      </c>
      <c r="F318" s="38">
        <v>2010.1666666666667</v>
      </c>
      <c r="G318" s="38">
        <v>1990.5333333333335</v>
      </c>
      <c r="H318" s="38">
        <v>2070.9333333333334</v>
      </c>
      <c r="I318" s="38">
        <v>2090.5666666666666</v>
      </c>
      <c r="J318" s="38">
        <v>2111.1333333333337</v>
      </c>
      <c r="K318" s="31">
        <v>2070</v>
      </c>
      <c r="L318" s="31">
        <v>2029.8</v>
      </c>
      <c r="M318" s="31">
        <v>0.47893999999999998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855.1</v>
      </c>
      <c r="D319" s="38">
        <v>854.2166666666667</v>
      </c>
      <c r="E319" s="38">
        <v>821.88333333333344</v>
      </c>
      <c r="F319" s="38">
        <v>788.66666666666674</v>
      </c>
      <c r="G319" s="38">
        <v>756.33333333333348</v>
      </c>
      <c r="H319" s="38">
        <v>887.43333333333339</v>
      </c>
      <c r="I319" s="38">
        <v>919.76666666666665</v>
      </c>
      <c r="J319" s="38">
        <v>952.98333333333335</v>
      </c>
      <c r="K319" s="31">
        <v>886.55</v>
      </c>
      <c r="L319" s="31">
        <v>821</v>
      </c>
      <c r="M319" s="31">
        <v>119.20054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536.75</v>
      </c>
      <c r="D320" s="38">
        <v>540.1</v>
      </c>
      <c r="E320" s="38">
        <v>528.75</v>
      </c>
      <c r="F320" s="38">
        <v>520.75</v>
      </c>
      <c r="G320" s="38">
        <v>509.4</v>
      </c>
      <c r="H320" s="38">
        <v>548.1</v>
      </c>
      <c r="I320" s="38">
        <v>559.45000000000016</v>
      </c>
      <c r="J320" s="38">
        <v>567.45000000000005</v>
      </c>
      <c r="K320" s="31">
        <v>551.45000000000005</v>
      </c>
      <c r="L320" s="31">
        <v>532.1</v>
      </c>
      <c r="M320" s="31">
        <v>18.808620000000001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1794.2</v>
      </c>
      <c r="D321" s="38">
        <v>1806.3833333333334</v>
      </c>
      <c r="E321" s="38">
        <v>1768.8666666666668</v>
      </c>
      <c r="F321" s="38">
        <v>1743.5333333333333</v>
      </c>
      <c r="G321" s="38">
        <v>1706.0166666666667</v>
      </c>
      <c r="H321" s="38">
        <v>1831.7166666666669</v>
      </c>
      <c r="I321" s="38">
        <v>1869.2333333333338</v>
      </c>
      <c r="J321" s="38">
        <v>1894.5666666666671</v>
      </c>
      <c r="K321" s="31">
        <v>1843.9</v>
      </c>
      <c r="L321" s="31">
        <v>1781.05</v>
      </c>
      <c r="M321" s="31">
        <v>7.3014700000000001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870.6</v>
      </c>
      <c r="D322" s="38">
        <v>879.1</v>
      </c>
      <c r="E322" s="38">
        <v>856.5</v>
      </c>
      <c r="F322" s="38">
        <v>842.4</v>
      </c>
      <c r="G322" s="38">
        <v>819.8</v>
      </c>
      <c r="H322" s="38">
        <v>893.2</v>
      </c>
      <c r="I322" s="38">
        <v>915.80000000000018</v>
      </c>
      <c r="J322" s="38">
        <v>929.90000000000009</v>
      </c>
      <c r="K322" s="31">
        <v>901.7</v>
      </c>
      <c r="L322" s="31">
        <v>865</v>
      </c>
      <c r="M322" s="31">
        <v>0.98934999999999995</v>
      </c>
      <c r="N322" s="1"/>
      <c r="O322" s="1"/>
    </row>
    <row r="323" spans="1:15" ht="12.75" customHeight="1">
      <c r="A323" s="33">
        <v>313</v>
      </c>
      <c r="B323" s="58" t="s">
        <v>874</v>
      </c>
      <c r="C323" s="31">
        <v>910.05</v>
      </c>
      <c r="D323" s="38">
        <v>913.48333333333323</v>
      </c>
      <c r="E323" s="38">
        <v>900.56666666666649</v>
      </c>
      <c r="F323" s="38">
        <v>891.08333333333326</v>
      </c>
      <c r="G323" s="38">
        <v>878.16666666666652</v>
      </c>
      <c r="H323" s="38">
        <v>922.96666666666647</v>
      </c>
      <c r="I323" s="38">
        <v>935.88333333333321</v>
      </c>
      <c r="J323" s="38">
        <v>945.36666666666645</v>
      </c>
      <c r="K323" s="31">
        <v>926.4</v>
      </c>
      <c r="L323" s="31">
        <v>904</v>
      </c>
      <c r="M323" s="31">
        <v>0.28132000000000001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1034.1500000000001</v>
      </c>
      <c r="D324" s="38">
        <v>1045.9833333333333</v>
      </c>
      <c r="E324" s="38">
        <v>1019.2666666666667</v>
      </c>
      <c r="F324" s="38">
        <v>1004.3833333333332</v>
      </c>
      <c r="G324" s="38">
        <v>977.66666666666652</v>
      </c>
      <c r="H324" s="38">
        <v>1060.8666666666668</v>
      </c>
      <c r="I324" s="38">
        <v>1087.5833333333335</v>
      </c>
      <c r="J324" s="38">
        <v>1102.4666666666669</v>
      </c>
      <c r="K324" s="31">
        <v>1072.7</v>
      </c>
      <c r="L324" s="31">
        <v>1031.0999999999999</v>
      </c>
      <c r="M324" s="31">
        <v>1.35364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1409.05</v>
      </c>
      <c r="D325" s="38">
        <v>1417.3666666666668</v>
      </c>
      <c r="E325" s="38">
        <v>1393.7333333333336</v>
      </c>
      <c r="F325" s="38">
        <v>1378.4166666666667</v>
      </c>
      <c r="G325" s="38">
        <v>1354.7833333333335</v>
      </c>
      <c r="H325" s="38">
        <v>1432.6833333333336</v>
      </c>
      <c r="I325" s="38">
        <v>1456.3166666666668</v>
      </c>
      <c r="J325" s="38">
        <v>1471.6333333333337</v>
      </c>
      <c r="K325" s="31">
        <v>1441</v>
      </c>
      <c r="L325" s="31">
        <v>1402.05</v>
      </c>
      <c r="M325" s="31">
        <v>3.2252700000000001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37.700000000000003</v>
      </c>
      <c r="D326" s="38">
        <v>38.083333333333336</v>
      </c>
      <c r="E326" s="38">
        <v>37.166666666666671</v>
      </c>
      <c r="F326" s="38">
        <v>36.633333333333333</v>
      </c>
      <c r="G326" s="38">
        <v>35.716666666666669</v>
      </c>
      <c r="H326" s="38">
        <v>38.616666666666674</v>
      </c>
      <c r="I326" s="38">
        <v>39.533333333333346</v>
      </c>
      <c r="J326" s="38">
        <v>40.066666666666677</v>
      </c>
      <c r="K326" s="31">
        <v>39</v>
      </c>
      <c r="L326" s="31">
        <v>37.549999999999997</v>
      </c>
      <c r="M326" s="31">
        <v>39.850099999999998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60.5</v>
      </c>
      <c r="D327" s="38">
        <v>60.5</v>
      </c>
      <c r="E327" s="38">
        <v>60.2</v>
      </c>
      <c r="F327" s="38">
        <v>59.900000000000006</v>
      </c>
      <c r="G327" s="38">
        <v>59.600000000000009</v>
      </c>
      <c r="H327" s="38">
        <v>60.8</v>
      </c>
      <c r="I327" s="38">
        <v>61.099999999999994</v>
      </c>
      <c r="J327" s="38">
        <v>61.399999999999991</v>
      </c>
      <c r="K327" s="31">
        <v>60.8</v>
      </c>
      <c r="L327" s="31">
        <v>60.2</v>
      </c>
      <c r="M327" s="31">
        <v>22.296320000000001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877.3</v>
      </c>
      <c r="D328" s="38">
        <v>872.66666666666663</v>
      </c>
      <c r="E328" s="38">
        <v>852.63333333333321</v>
      </c>
      <c r="F328" s="38">
        <v>827.96666666666658</v>
      </c>
      <c r="G328" s="38">
        <v>807.93333333333317</v>
      </c>
      <c r="H328" s="38">
        <v>897.33333333333326</v>
      </c>
      <c r="I328" s="38">
        <v>917.36666666666679</v>
      </c>
      <c r="J328" s="38">
        <v>942.0333333333333</v>
      </c>
      <c r="K328" s="31">
        <v>892.7</v>
      </c>
      <c r="L328" s="31">
        <v>848</v>
      </c>
      <c r="M328" s="31">
        <v>3.6625399999999999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2348.9</v>
      </c>
      <c r="D329" s="38">
        <v>2350.4500000000003</v>
      </c>
      <c r="E329" s="38">
        <v>2322.0000000000005</v>
      </c>
      <c r="F329" s="38">
        <v>2295.1000000000004</v>
      </c>
      <c r="G329" s="38">
        <v>2266.6500000000005</v>
      </c>
      <c r="H329" s="38">
        <v>2377.3500000000004</v>
      </c>
      <c r="I329" s="38">
        <v>2405.8000000000002</v>
      </c>
      <c r="J329" s="38">
        <v>2432.7000000000003</v>
      </c>
      <c r="K329" s="31">
        <v>2378.9</v>
      </c>
      <c r="L329" s="31">
        <v>2323.5500000000002</v>
      </c>
      <c r="M329" s="31">
        <v>3.14682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106355.6</v>
      </c>
      <c r="D330" s="38">
        <v>106236.31666666667</v>
      </c>
      <c r="E330" s="38">
        <v>105719.33333333333</v>
      </c>
      <c r="F330" s="38">
        <v>105083.06666666667</v>
      </c>
      <c r="G330" s="38">
        <v>104566.08333333333</v>
      </c>
      <c r="H330" s="38">
        <v>106872.58333333333</v>
      </c>
      <c r="I330" s="38">
        <v>107389.56666666667</v>
      </c>
      <c r="J330" s="38">
        <v>108025.83333333333</v>
      </c>
      <c r="K330" s="31">
        <v>106753.3</v>
      </c>
      <c r="L330" s="31">
        <v>105600.05</v>
      </c>
      <c r="M330" s="31">
        <v>6.4820000000000003E-2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2292.5500000000002</v>
      </c>
      <c r="D331" s="38">
        <v>2291.5499999999997</v>
      </c>
      <c r="E331" s="38">
        <v>2268.0999999999995</v>
      </c>
      <c r="F331" s="38">
        <v>2243.6499999999996</v>
      </c>
      <c r="G331" s="38">
        <v>2220.1999999999994</v>
      </c>
      <c r="H331" s="38">
        <v>2315.9999999999995</v>
      </c>
      <c r="I331" s="38">
        <v>2339.4499999999994</v>
      </c>
      <c r="J331" s="38">
        <v>2363.8999999999996</v>
      </c>
      <c r="K331" s="31">
        <v>2315</v>
      </c>
      <c r="L331" s="31">
        <v>2267.1</v>
      </c>
      <c r="M331" s="31">
        <v>2.6925699999999999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1577.8</v>
      </c>
      <c r="D332" s="38">
        <v>1588.2666666666667</v>
      </c>
      <c r="E332" s="38">
        <v>1559.5333333333333</v>
      </c>
      <c r="F332" s="38">
        <v>1541.2666666666667</v>
      </c>
      <c r="G332" s="38">
        <v>1512.5333333333333</v>
      </c>
      <c r="H332" s="38">
        <v>1606.5333333333333</v>
      </c>
      <c r="I332" s="38">
        <v>1635.2666666666664</v>
      </c>
      <c r="J332" s="38">
        <v>1653.5333333333333</v>
      </c>
      <c r="K332" s="31">
        <v>1617</v>
      </c>
      <c r="L332" s="31">
        <v>1570</v>
      </c>
      <c r="M332" s="31">
        <v>3.2361200000000001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1364.85</v>
      </c>
      <c r="D333" s="38">
        <v>1363.2499999999998</v>
      </c>
      <c r="E333" s="38">
        <v>1355.9499999999996</v>
      </c>
      <c r="F333" s="38">
        <v>1347.0499999999997</v>
      </c>
      <c r="G333" s="38">
        <v>1339.7499999999995</v>
      </c>
      <c r="H333" s="38">
        <v>1372.1499999999996</v>
      </c>
      <c r="I333" s="38">
        <v>1379.4499999999998</v>
      </c>
      <c r="J333" s="38">
        <v>1388.3499999999997</v>
      </c>
      <c r="K333" s="31">
        <v>1370.55</v>
      </c>
      <c r="L333" s="31">
        <v>1354.35</v>
      </c>
      <c r="M333" s="31">
        <v>4.9850000000000003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989.1</v>
      </c>
      <c r="D334" s="38">
        <v>991</v>
      </c>
      <c r="E334" s="38">
        <v>983.4</v>
      </c>
      <c r="F334" s="38">
        <v>977.69999999999993</v>
      </c>
      <c r="G334" s="38">
        <v>970.09999999999991</v>
      </c>
      <c r="H334" s="38">
        <v>996.7</v>
      </c>
      <c r="I334" s="38">
        <v>1004.3</v>
      </c>
      <c r="J334" s="38">
        <v>1010.0000000000001</v>
      </c>
      <c r="K334" s="31">
        <v>998.6</v>
      </c>
      <c r="L334" s="31">
        <v>985.3</v>
      </c>
      <c r="M334" s="31">
        <v>5.1872299999999996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876.05</v>
      </c>
      <c r="D335" s="38">
        <v>886.43333333333339</v>
      </c>
      <c r="E335" s="38">
        <v>856.86666666666679</v>
      </c>
      <c r="F335" s="38">
        <v>837.68333333333339</v>
      </c>
      <c r="G335" s="38">
        <v>808.11666666666679</v>
      </c>
      <c r="H335" s="38">
        <v>905.61666666666679</v>
      </c>
      <c r="I335" s="38">
        <v>935.18333333333339</v>
      </c>
      <c r="J335" s="38">
        <v>954.36666666666679</v>
      </c>
      <c r="K335" s="31">
        <v>916</v>
      </c>
      <c r="L335" s="31">
        <v>867.25</v>
      </c>
      <c r="M335" s="31">
        <v>14.5281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95</v>
      </c>
      <c r="D336" s="38">
        <v>95.516666666666666</v>
      </c>
      <c r="E336" s="38">
        <v>94.033333333333331</v>
      </c>
      <c r="F336" s="38">
        <v>93.066666666666663</v>
      </c>
      <c r="G336" s="38">
        <v>91.583333333333329</v>
      </c>
      <c r="H336" s="38">
        <v>96.483333333333334</v>
      </c>
      <c r="I336" s="38">
        <v>97.966666666666654</v>
      </c>
      <c r="J336" s="38">
        <v>98.933333333333337</v>
      </c>
      <c r="K336" s="31">
        <v>97</v>
      </c>
      <c r="L336" s="31">
        <v>94.55</v>
      </c>
      <c r="M336" s="31">
        <v>96.700749999999999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4409.8500000000004</v>
      </c>
      <c r="D337" s="38">
        <v>4426.6000000000004</v>
      </c>
      <c r="E337" s="38">
        <v>4373.4000000000005</v>
      </c>
      <c r="F337" s="38">
        <v>4336.95</v>
      </c>
      <c r="G337" s="38">
        <v>4283.75</v>
      </c>
      <c r="H337" s="38">
        <v>4463.0500000000011</v>
      </c>
      <c r="I337" s="38">
        <v>4516.2500000000018</v>
      </c>
      <c r="J337" s="38">
        <v>4552.7000000000016</v>
      </c>
      <c r="K337" s="31">
        <v>4479.8</v>
      </c>
      <c r="L337" s="31">
        <v>4390.1499999999996</v>
      </c>
      <c r="M337" s="31">
        <v>1.53363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675.1</v>
      </c>
      <c r="D338" s="38">
        <v>678.4</v>
      </c>
      <c r="E338" s="38">
        <v>668.69999999999993</v>
      </c>
      <c r="F338" s="38">
        <v>662.3</v>
      </c>
      <c r="G338" s="38">
        <v>652.59999999999991</v>
      </c>
      <c r="H338" s="38">
        <v>684.8</v>
      </c>
      <c r="I338" s="38">
        <v>694.5</v>
      </c>
      <c r="J338" s="38">
        <v>700.9</v>
      </c>
      <c r="K338" s="31">
        <v>688.1</v>
      </c>
      <c r="L338" s="31">
        <v>672</v>
      </c>
      <c r="M338" s="31">
        <v>1.11639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47.65</v>
      </c>
      <c r="D339" s="38">
        <v>48.016666666666673</v>
      </c>
      <c r="E339" s="38">
        <v>47.033333333333346</v>
      </c>
      <c r="F339" s="38">
        <v>46.416666666666671</v>
      </c>
      <c r="G339" s="38">
        <v>45.433333333333344</v>
      </c>
      <c r="H339" s="38">
        <v>48.633333333333347</v>
      </c>
      <c r="I339" s="38">
        <v>49.616666666666681</v>
      </c>
      <c r="J339" s="38">
        <v>50.233333333333348</v>
      </c>
      <c r="K339" s="31">
        <v>49</v>
      </c>
      <c r="L339" s="31">
        <v>47.4</v>
      </c>
      <c r="M339" s="31">
        <v>98.433769999999996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157.5</v>
      </c>
      <c r="D340" s="38">
        <v>156.36666666666665</v>
      </c>
      <c r="E340" s="38">
        <v>152.83333333333329</v>
      </c>
      <c r="F340" s="38">
        <v>148.16666666666663</v>
      </c>
      <c r="G340" s="38">
        <v>144.63333333333327</v>
      </c>
      <c r="H340" s="38">
        <v>161.0333333333333</v>
      </c>
      <c r="I340" s="38">
        <v>164.56666666666666</v>
      </c>
      <c r="J340" s="38">
        <v>169.23333333333332</v>
      </c>
      <c r="K340" s="31">
        <v>159.9</v>
      </c>
      <c r="L340" s="31">
        <v>151.69999999999999</v>
      </c>
      <c r="M340" s="31">
        <v>68.177629999999994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21989.75</v>
      </c>
      <c r="D341" s="38">
        <v>22043.100000000002</v>
      </c>
      <c r="E341" s="38">
        <v>21841.650000000005</v>
      </c>
      <c r="F341" s="38">
        <v>21693.550000000003</v>
      </c>
      <c r="G341" s="38">
        <v>21492.100000000006</v>
      </c>
      <c r="H341" s="38">
        <v>22191.200000000004</v>
      </c>
      <c r="I341" s="38">
        <v>22392.65</v>
      </c>
      <c r="J341" s="38">
        <v>22540.750000000004</v>
      </c>
      <c r="K341" s="31">
        <v>22244.55</v>
      </c>
      <c r="L341" s="31">
        <v>21895</v>
      </c>
      <c r="M341" s="31">
        <v>0.70579000000000003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62</v>
      </c>
      <c r="D342" s="38">
        <v>61.466666666666669</v>
      </c>
      <c r="E342" s="38">
        <v>60.733333333333334</v>
      </c>
      <c r="F342" s="38">
        <v>59.466666666666669</v>
      </c>
      <c r="G342" s="38">
        <v>58.733333333333334</v>
      </c>
      <c r="H342" s="38">
        <v>62.733333333333334</v>
      </c>
      <c r="I342" s="38">
        <v>63.466666666666669</v>
      </c>
      <c r="J342" s="38">
        <v>64.733333333333334</v>
      </c>
      <c r="K342" s="31">
        <v>62.2</v>
      </c>
      <c r="L342" s="31">
        <v>60.2</v>
      </c>
      <c r="M342" s="31">
        <v>37.798090000000002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49.7</v>
      </c>
      <c r="D343" s="38">
        <v>49.699999999999996</v>
      </c>
      <c r="E343" s="38">
        <v>49.149999999999991</v>
      </c>
      <c r="F343" s="38">
        <v>48.599999999999994</v>
      </c>
      <c r="G343" s="38">
        <v>48.04999999999999</v>
      </c>
      <c r="H343" s="38">
        <v>50.249999999999993</v>
      </c>
      <c r="I343" s="38">
        <v>50.79999999999999</v>
      </c>
      <c r="J343" s="38">
        <v>51.349999999999994</v>
      </c>
      <c r="K343" s="31">
        <v>50.25</v>
      </c>
      <c r="L343" s="31">
        <v>49.15</v>
      </c>
      <c r="M343" s="31">
        <v>158.67605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320.89999999999998</v>
      </c>
      <c r="D344" s="38">
        <v>321.16666666666669</v>
      </c>
      <c r="E344" s="38">
        <v>315.78333333333336</v>
      </c>
      <c r="F344" s="38">
        <v>310.66666666666669</v>
      </c>
      <c r="G344" s="38">
        <v>305.28333333333336</v>
      </c>
      <c r="H344" s="38">
        <v>326.28333333333336</v>
      </c>
      <c r="I344" s="38">
        <v>331.66666666666669</v>
      </c>
      <c r="J344" s="38">
        <v>336.78333333333336</v>
      </c>
      <c r="K344" s="31">
        <v>326.55</v>
      </c>
      <c r="L344" s="31">
        <v>316.05</v>
      </c>
      <c r="M344" s="31">
        <v>6.8273999999999999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130.25</v>
      </c>
      <c r="D345" s="38">
        <v>130.98333333333332</v>
      </c>
      <c r="E345" s="38">
        <v>127.46666666666664</v>
      </c>
      <c r="F345" s="38">
        <v>124.68333333333331</v>
      </c>
      <c r="G345" s="38">
        <v>121.16666666666663</v>
      </c>
      <c r="H345" s="38">
        <v>133.76666666666665</v>
      </c>
      <c r="I345" s="38">
        <v>137.28333333333336</v>
      </c>
      <c r="J345" s="38">
        <v>140.06666666666666</v>
      </c>
      <c r="K345" s="31">
        <v>134.5</v>
      </c>
      <c r="L345" s="31">
        <v>128.19999999999999</v>
      </c>
      <c r="M345" s="31">
        <v>34.066760000000002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113.7</v>
      </c>
      <c r="D346" s="38">
        <v>113.61666666666667</v>
      </c>
      <c r="E346" s="38">
        <v>112.58333333333334</v>
      </c>
      <c r="F346" s="38">
        <v>111.46666666666667</v>
      </c>
      <c r="G346" s="38">
        <v>110.43333333333334</v>
      </c>
      <c r="H346" s="38">
        <v>114.73333333333335</v>
      </c>
      <c r="I346" s="38">
        <v>115.76666666666668</v>
      </c>
      <c r="J346" s="38">
        <v>116.88333333333335</v>
      </c>
      <c r="K346" s="31">
        <v>114.65</v>
      </c>
      <c r="L346" s="31">
        <v>112.5</v>
      </c>
      <c r="M346" s="31">
        <v>99.505110000000002</v>
      </c>
      <c r="N346" s="1"/>
      <c r="O346" s="1"/>
    </row>
    <row r="347" spans="1:15" ht="12.75" customHeight="1">
      <c r="A347" s="33">
        <v>337</v>
      </c>
      <c r="B347" s="58" t="s">
        <v>875</v>
      </c>
      <c r="C347" s="31">
        <v>46.8</v>
      </c>
      <c r="D347" s="38">
        <v>46.966666666666669</v>
      </c>
      <c r="E347" s="38">
        <v>46.333333333333336</v>
      </c>
      <c r="F347" s="38">
        <v>45.866666666666667</v>
      </c>
      <c r="G347" s="38">
        <v>45.233333333333334</v>
      </c>
      <c r="H347" s="38">
        <v>47.433333333333337</v>
      </c>
      <c r="I347" s="38">
        <v>48.066666666666663</v>
      </c>
      <c r="J347" s="38">
        <v>48.533333333333339</v>
      </c>
      <c r="K347" s="31">
        <v>47.6</v>
      </c>
      <c r="L347" s="31">
        <v>46.5</v>
      </c>
      <c r="M347" s="31">
        <v>25.63505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227.25</v>
      </c>
      <c r="D348" s="38">
        <v>225.58333333333334</v>
      </c>
      <c r="E348" s="38">
        <v>222.41666666666669</v>
      </c>
      <c r="F348" s="38">
        <v>217.58333333333334</v>
      </c>
      <c r="G348" s="38">
        <v>214.41666666666669</v>
      </c>
      <c r="H348" s="38">
        <v>230.41666666666669</v>
      </c>
      <c r="I348" s="38">
        <v>233.58333333333337</v>
      </c>
      <c r="J348" s="38">
        <v>238.41666666666669</v>
      </c>
      <c r="K348" s="31">
        <v>228.75</v>
      </c>
      <c r="L348" s="31">
        <v>220.75</v>
      </c>
      <c r="M348" s="31">
        <v>6.2344099999999996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217.4</v>
      </c>
      <c r="D349" s="38">
        <v>218.25</v>
      </c>
      <c r="E349" s="38">
        <v>215.65</v>
      </c>
      <c r="F349" s="38">
        <v>213.9</v>
      </c>
      <c r="G349" s="38">
        <v>211.3</v>
      </c>
      <c r="H349" s="38">
        <v>220</v>
      </c>
      <c r="I349" s="38">
        <v>222.60000000000002</v>
      </c>
      <c r="J349" s="38">
        <v>224.35</v>
      </c>
      <c r="K349" s="31">
        <v>220.85</v>
      </c>
      <c r="L349" s="31">
        <v>216.5</v>
      </c>
      <c r="M349" s="31">
        <v>109.70619000000001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357.3</v>
      </c>
      <c r="D350" s="38">
        <v>358.25</v>
      </c>
      <c r="E350" s="38">
        <v>354.4</v>
      </c>
      <c r="F350" s="38">
        <v>351.5</v>
      </c>
      <c r="G350" s="38">
        <v>347.65</v>
      </c>
      <c r="H350" s="38">
        <v>361.15</v>
      </c>
      <c r="I350" s="38">
        <v>365</v>
      </c>
      <c r="J350" s="38">
        <v>367.9</v>
      </c>
      <c r="K350" s="31">
        <v>362.1</v>
      </c>
      <c r="L350" s="31">
        <v>355.35</v>
      </c>
      <c r="M350" s="31">
        <v>0.97097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1095.4000000000001</v>
      </c>
      <c r="D351" s="38">
        <v>1091.4833333333333</v>
      </c>
      <c r="E351" s="38">
        <v>1082.9666666666667</v>
      </c>
      <c r="F351" s="38">
        <v>1070.5333333333333</v>
      </c>
      <c r="G351" s="38">
        <v>1062.0166666666667</v>
      </c>
      <c r="H351" s="38">
        <v>1103.9166666666667</v>
      </c>
      <c r="I351" s="38">
        <v>1112.4333333333336</v>
      </c>
      <c r="J351" s="38">
        <v>1124.8666666666668</v>
      </c>
      <c r="K351" s="31">
        <v>1100</v>
      </c>
      <c r="L351" s="31">
        <v>1079.05</v>
      </c>
      <c r="M351" s="31">
        <v>7.6656599999999999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178.65</v>
      </c>
      <c r="D352" s="38">
        <v>178.43333333333331</v>
      </c>
      <c r="E352" s="38">
        <v>177.11666666666662</v>
      </c>
      <c r="F352" s="38">
        <v>175.58333333333331</v>
      </c>
      <c r="G352" s="38">
        <v>174.26666666666662</v>
      </c>
      <c r="H352" s="38">
        <v>179.96666666666661</v>
      </c>
      <c r="I352" s="38">
        <v>181.28333333333327</v>
      </c>
      <c r="J352" s="38">
        <v>182.81666666666661</v>
      </c>
      <c r="K352" s="31">
        <v>179.75</v>
      </c>
      <c r="L352" s="31">
        <v>176.9</v>
      </c>
      <c r="M352" s="31">
        <v>104.30692000000001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277.95</v>
      </c>
      <c r="D353" s="38">
        <v>277.66666666666669</v>
      </c>
      <c r="E353" s="38">
        <v>275.38333333333338</v>
      </c>
      <c r="F353" s="38">
        <v>272.81666666666672</v>
      </c>
      <c r="G353" s="38">
        <v>270.53333333333342</v>
      </c>
      <c r="H353" s="38">
        <v>280.23333333333335</v>
      </c>
      <c r="I353" s="38">
        <v>282.51666666666665</v>
      </c>
      <c r="J353" s="38">
        <v>285.08333333333331</v>
      </c>
      <c r="K353" s="31">
        <v>279.95</v>
      </c>
      <c r="L353" s="31">
        <v>275.10000000000002</v>
      </c>
      <c r="M353" s="31">
        <v>11.83662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1058.55</v>
      </c>
      <c r="D354" s="38">
        <v>1065.0333333333333</v>
      </c>
      <c r="E354" s="38">
        <v>1045.5166666666667</v>
      </c>
      <c r="F354" s="38">
        <v>1032.4833333333333</v>
      </c>
      <c r="G354" s="38">
        <v>1012.9666666666667</v>
      </c>
      <c r="H354" s="38">
        <v>1078.0666666666666</v>
      </c>
      <c r="I354" s="38">
        <v>1097.583333333333</v>
      </c>
      <c r="J354" s="38">
        <v>1110.6166666666666</v>
      </c>
      <c r="K354" s="31">
        <v>1084.55</v>
      </c>
      <c r="L354" s="31">
        <v>1052</v>
      </c>
      <c r="M354" s="31">
        <v>4.5711000000000004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858.1</v>
      </c>
      <c r="D355" s="38">
        <v>853.18333333333339</v>
      </c>
      <c r="E355" s="38">
        <v>838.56666666666683</v>
      </c>
      <c r="F355" s="38">
        <v>819.03333333333342</v>
      </c>
      <c r="G355" s="38">
        <v>804.41666666666686</v>
      </c>
      <c r="H355" s="38">
        <v>872.71666666666681</v>
      </c>
      <c r="I355" s="38">
        <v>887.33333333333337</v>
      </c>
      <c r="J355" s="38">
        <v>906.86666666666679</v>
      </c>
      <c r="K355" s="31">
        <v>867.8</v>
      </c>
      <c r="L355" s="31">
        <v>833.65</v>
      </c>
      <c r="M355" s="31">
        <v>43.665730000000003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3971.05</v>
      </c>
      <c r="D356" s="38">
        <v>3965.75</v>
      </c>
      <c r="E356" s="38">
        <v>3941.55</v>
      </c>
      <c r="F356" s="38">
        <v>3912.05</v>
      </c>
      <c r="G356" s="38">
        <v>3887.8500000000004</v>
      </c>
      <c r="H356" s="38">
        <v>3995.25</v>
      </c>
      <c r="I356" s="38">
        <v>4019.45</v>
      </c>
      <c r="J356" s="38">
        <v>4048.95</v>
      </c>
      <c r="K356" s="31">
        <v>3989.95</v>
      </c>
      <c r="L356" s="31">
        <v>3936.25</v>
      </c>
      <c r="M356" s="31">
        <v>0.32249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238.6</v>
      </c>
      <c r="D357" s="38">
        <v>238.43333333333331</v>
      </c>
      <c r="E357" s="38">
        <v>236.31666666666661</v>
      </c>
      <c r="F357" s="38">
        <v>234.0333333333333</v>
      </c>
      <c r="G357" s="38">
        <v>231.9166666666666</v>
      </c>
      <c r="H357" s="38">
        <v>240.71666666666661</v>
      </c>
      <c r="I357" s="38">
        <v>242.83333333333334</v>
      </c>
      <c r="J357" s="38">
        <v>245.11666666666662</v>
      </c>
      <c r="K357" s="31">
        <v>240.55</v>
      </c>
      <c r="L357" s="31">
        <v>236.15</v>
      </c>
      <c r="M357" s="31">
        <v>1.4120999999999999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40072.949999999997</v>
      </c>
      <c r="D358" s="38">
        <v>39631.65</v>
      </c>
      <c r="E358" s="38">
        <v>38963.300000000003</v>
      </c>
      <c r="F358" s="38">
        <v>37853.65</v>
      </c>
      <c r="G358" s="38">
        <v>37185.300000000003</v>
      </c>
      <c r="H358" s="38">
        <v>40741.300000000003</v>
      </c>
      <c r="I358" s="38">
        <v>41409.649999999994</v>
      </c>
      <c r="J358" s="38">
        <v>42519.3</v>
      </c>
      <c r="K358" s="31">
        <v>40300</v>
      </c>
      <c r="L358" s="31">
        <v>38522</v>
      </c>
      <c r="M358" s="31">
        <v>0.66217999999999999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1323.6</v>
      </c>
      <c r="D359" s="38">
        <v>1326.95</v>
      </c>
      <c r="E359" s="38">
        <v>1309</v>
      </c>
      <c r="F359" s="38">
        <v>1294.3999999999999</v>
      </c>
      <c r="G359" s="38">
        <v>1276.4499999999998</v>
      </c>
      <c r="H359" s="38">
        <v>1341.5500000000002</v>
      </c>
      <c r="I359" s="38">
        <v>1359.5000000000005</v>
      </c>
      <c r="J359" s="38">
        <v>1374.1000000000004</v>
      </c>
      <c r="K359" s="31">
        <v>1344.9</v>
      </c>
      <c r="L359" s="31">
        <v>1312.35</v>
      </c>
      <c r="M359" s="31">
        <v>1.2609600000000001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731.2</v>
      </c>
      <c r="D360" s="38">
        <v>737.81666666666661</v>
      </c>
      <c r="E360" s="38">
        <v>720.68333333333317</v>
      </c>
      <c r="F360" s="38">
        <v>710.16666666666652</v>
      </c>
      <c r="G360" s="38">
        <v>693.03333333333308</v>
      </c>
      <c r="H360" s="38">
        <v>748.33333333333326</v>
      </c>
      <c r="I360" s="38">
        <v>765.4666666666667</v>
      </c>
      <c r="J360" s="38">
        <v>775.98333333333335</v>
      </c>
      <c r="K360" s="31">
        <v>754.95</v>
      </c>
      <c r="L360" s="31">
        <v>727.3</v>
      </c>
      <c r="M360" s="31">
        <v>8.0582499999999992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154.1</v>
      </c>
      <c r="D361" s="38">
        <v>154.23333333333335</v>
      </c>
      <c r="E361" s="38">
        <v>153.2166666666667</v>
      </c>
      <c r="F361" s="38">
        <v>152.33333333333334</v>
      </c>
      <c r="G361" s="38">
        <v>151.31666666666669</v>
      </c>
      <c r="H361" s="38">
        <v>155.1166666666667</v>
      </c>
      <c r="I361" s="38">
        <v>156.13333333333335</v>
      </c>
      <c r="J361" s="38">
        <v>157.01666666666671</v>
      </c>
      <c r="K361" s="31">
        <v>155.25</v>
      </c>
      <c r="L361" s="31">
        <v>153.35</v>
      </c>
      <c r="M361" s="31">
        <v>11.690910000000001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4844.5</v>
      </c>
      <c r="D362" s="38">
        <v>4846.833333333333</v>
      </c>
      <c r="E362" s="38">
        <v>4818.6666666666661</v>
      </c>
      <c r="F362" s="38">
        <v>4792.833333333333</v>
      </c>
      <c r="G362" s="38">
        <v>4764.6666666666661</v>
      </c>
      <c r="H362" s="38">
        <v>4872.6666666666661</v>
      </c>
      <c r="I362" s="38">
        <v>4900.8333333333321</v>
      </c>
      <c r="J362" s="38">
        <v>4926.6666666666661</v>
      </c>
      <c r="K362" s="31">
        <v>4875</v>
      </c>
      <c r="L362" s="31">
        <v>4821</v>
      </c>
      <c r="M362" s="31">
        <v>1.8326499999999999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226.45</v>
      </c>
      <c r="D363" s="38">
        <v>227.96666666666667</v>
      </c>
      <c r="E363" s="38">
        <v>224.13333333333333</v>
      </c>
      <c r="F363" s="38">
        <v>221.81666666666666</v>
      </c>
      <c r="G363" s="38">
        <v>217.98333333333332</v>
      </c>
      <c r="H363" s="38">
        <v>230.28333333333333</v>
      </c>
      <c r="I363" s="38">
        <v>234.11666666666665</v>
      </c>
      <c r="J363" s="38">
        <v>236.43333333333334</v>
      </c>
      <c r="K363" s="31">
        <v>231.8</v>
      </c>
      <c r="L363" s="31">
        <v>225.65</v>
      </c>
      <c r="M363" s="31">
        <v>33.776859999999999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4039.6</v>
      </c>
      <c r="D364" s="38">
        <v>4058.2999999999997</v>
      </c>
      <c r="E364" s="38">
        <v>3982.2999999999993</v>
      </c>
      <c r="F364" s="38">
        <v>3924.9999999999995</v>
      </c>
      <c r="G364" s="38">
        <v>3848.9999999999991</v>
      </c>
      <c r="H364" s="38">
        <v>4115.5999999999995</v>
      </c>
      <c r="I364" s="38">
        <v>4191.6000000000004</v>
      </c>
      <c r="J364" s="38">
        <v>4248.8999999999996</v>
      </c>
      <c r="K364" s="31">
        <v>4134.3</v>
      </c>
      <c r="L364" s="31">
        <v>4001</v>
      </c>
      <c r="M364" s="31">
        <v>0.37017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1662.05</v>
      </c>
      <c r="D365" s="38">
        <v>1683.6833333333332</v>
      </c>
      <c r="E365" s="38">
        <v>1630.4666666666662</v>
      </c>
      <c r="F365" s="38">
        <v>1598.883333333333</v>
      </c>
      <c r="G365" s="38">
        <v>1545.6666666666661</v>
      </c>
      <c r="H365" s="38">
        <v>1715.2666666666664</v>
      </c>
      <c r="I365" s="38">
        <v>1768.4833333333331</v>
      </c>
      <c r="J365" s="38">
        <v>1800.0666666666666</v>
      </c>
      <c r="K365" s="31">
        <v>1736.9</v>
      </c>
      <c r="L365" s="31">
        <v>1652.1</v>
      </c>
      <c r="M365" s="31">
        <v>1.3390200000000001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3877.45</v>
      </c>
      <c r="D366" s="38">
        <v>3898.4666666666667</v>
      </c>
      <c r="E366" s="38">
        <v>3809.9333333333334</v>
      </c>
      <c r="F366" s="38">
        <v>3742.4166666666665</v>
      </c>
      <c r="G366" s="38">
        <v>3653.8833333333332</v>
      </c>
      <c r="H366" s="38">
        <v>3965.9833333333336</v>
      </c>
      <c r="I366" s="38">
        <v>4054.5166666666673</v>
      </c>
      <c r="J366" s="38">
        <v>4122.0333333333338</v>
      </c>
      <c r="K366" s="31">
        <v>3987</v>
      </c>
      <c r="L366" s="31">
        <v>3830.95</v>
      </c>
      <c r="M366" s="31">
        <v>12.28431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2520.1</v>
      </c>
      <c r="D367" s="38">
        <v>2549.8833333333337</v>
      </c>
      <c r="E367" s="38">
        <v>2480.7666666666673</v>
      </c>
      <c r="F367" s="38">
        <v>2441.4333333333338</v>
      </c>
      <c r="G367" s="38">
        <v>2372.3166666666675</v>
      </c>
      <c r="H367" s="38">
        <v>2589.2166666666672</v>
      </c>
      <c r="I367" s="38">
        <v>2658.333333333333</v>
      </c>
      <c r="J367" s="38">
        <v>2697.666666666667</v>
      </c>
      <c r="K367" s="31">
        <v>2619</v>
      </c>
      <c r="L367" s="31">
        <v>2510.5500000000002</v>
      </c>
      <c r="M367" s="31">
        <v>7.4737999999999998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1040.0999999999999</v>
      </c>
      <c r="D368" s="38">
        <v>1040.5166666666667</v>
      </c>
      <c r="E368" s="38">
        <v>1031.6333333333332</v>
      </c>
      <c r="F368" s="38">
        <v>1023.1666666666665</v>
      </c>
      <c r="G368" s="38">
        <v>1014.2833333333331</v>
      </c>
      <c r="H368" s="38">
        <v>1048.9833333333333</v>
      </c>
      <c r="I368" s="38">
        <v>1057.866666666667</v>
      </c>
      <c r="J368" s="38">
        <v>1066.3333333333335</v>
      </c>
      <c r="K368" s="31">
        <v>1049.4000000000001</v>
      </c>
      <c r="L368" s="31">
        <v>1032.05</v>
      </c>
      <c r="M368" s="31">
        <v>12.32992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99.55</v>
      </c>
      <c r="D369" s="38">
        <v>99.983333333333334</v>
      </c>
      <c r="E369" s="38">
        <v>98.666666666666671</v>
      </c>
      <c r="F369" s="38">
        <v>97.783333333333331</v>
      </c>
      <c r="G369" s="38">
        <v>96.466666666666669</v>
      </c>
      <c r="H369" s="38">
        <v>100.86666666666667</v>
      </c>
      <c r="I369" s="38">
        <v>102.18333333333334</v>
      </c>
      <c r="J369" s="38">
        <v>103.06666666666668</v>
      </c>
      <c r="K369" s="31">
        <v>101.3</v>
      </c>
      <c r="L369" s="31">
        <v>99.1</v>
      </c>
      <c r="M369" s="31">
        <v>57.739170000000001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625.9</v>
      </c>
      <c r="D370" s="38">
        <v>627.58333333333326</v>
      </c>
      <c r="E370" s="38">
        <v>616.36666666666656</v>
      </c>
      <c r="F370" s="38">
        <v>606.83333333333326</v>
      </c>
      <c r="G370" s="38">
        <v>595.61666666666656</v>
      </c>
      <c r="H370" s="38">
        <v>637.11666666666656</v>
      </c>
      <c r="I370" s="38">
        <v>648.33333333333326</v>
      </c>
      <c r="J370" s="38">
        <v>657.86666666666656</v>
      </c>
      <c r="K370" s="31">
        <v>638.79999999999995</v>
      </c>
      <c r="L370" s="31">
        <v>618.04999999999995</v>
      </c>
      <c r="M370" s="31">
        <v>1.7831900000000001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358.05</v>
      </c>
      <c r="D371" s="38">
        <v>358.90000000000003</v>
      </c>
      <c r="E371" s="38">
        <v>355.20000000000005</v>
      </c>
      <c r="F371" s="38">
        <v>352.35</v>
      </c>
      <c r="G371" s="38">
        <v>348.65000000000003</v>
      </c>
      <c r="H371" s="38">
        <v>361.75000000000006</v>
      </c>
      <c r="I371" s="38">
        <v>365.45</v>
      </c>
      <c r="J371" s="38">
        <v>368.30000000000007</v>
      </c>
      <c r="K371" s="31">
        <v>362.6</v>
      </c>
      <c r="L371" s="31">
        <v>356.05</v>
      </c>
      <c r="M371" s="31">
        <v>2.17265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1475.4</v>
      </c>
      <c r="D372" s="38">
        <v>1473.6666666666667</v>
      </c>
      <c r="E372" s="38">
        <v>1453.3333333333335</v>
      </c>
      <c r="F372" s="38">
        <v>1431.2666666666667</v>
      </c>
      <c r="G372" s="38">
        <v>1410.9333333333334</v>
      </c>
      <c r="H372" s="38">
        <v>1495.7333333333336</v>
      </c>
      <c r="I372" s="38">
        <v>1516.0666666666671</v>
      </c>
      <c r="J372" s="38">
        <v>1538.1333333333337</v>
      </c>
      <c r="K372" s="31">
        <v>1494</v>
      </c>
      <c r="L372" s="31">
        <v>1451.6</v>
      </c>
      <c r="M372" s="31">
        <v>4.0199499999999997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4584.6499999999996</v>
      </c>
      <c r="D373" s="38">
        <v>4616.4833333333336</v>
      </c>
      <c r="E373" s="38">
        <v>4543.666666666667</v>
      </c>
      <c r="F373" s="38">
        <v>4502.6833333333334</v>
      </c>
      <c r="G373" s="38">
        <v>4429.8666666666668</v>
      </c>
      <c r="H373" s="38">
        <v>4657.4666666666672</v>
      </c>
      <c r="I373" s="38">
        <v>4730.2833333333328</v>
      </c>
      <c r="J373" s="38">
        <v>4771.2666666666673</v>
      </c>
      <c r="K373" s="31">
        <v>4689.3</v>
      </c>
      <c r="L373" s="31">
        <v>4575.5</v>
      </c>
      <c r="M373" s="31">
        <v>3.27433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1255.2</v>
      </c>
      <c r="D374" s="38">
        <v>1261.1333333333334</v>
      </c>
      <c r="E374" s="38">
        <v>1249.0666666666668</v>
      </c>
      <c r="F374" s="38">
        <v>1242.9333333333334</v>
      </c>
      <c r="G374" s="38">
        <v>1230.8666666666668</v>
      </c>
      <c r="H374" s="38">
        <v>1267.2666666666669</v>
      </c>
      <c r="I374" s="38">
        <v>1279.3333333333335</v>
      </c>
      <c r="J374" s="38">
        <v>1285.4666666666669</v>
      </c>
      <c r="K374" s="31">
        <v>1273.2</v>
      </c>
      <c r="L374" s="31">
        <v>1255</v>
      </c>
      <c r="M374" s="31">
        <v>0.51754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433.1</v>
      </c>
      <c r="D375" s="38">
        <v>436.53333333333336</v>
      </c>
      <c r="E375" s="38">
        <v>428.76666666666671</v>
      </c>
      <c r="F375" s="38">
        <v>424.43333333333334</v>
      </c>
      <c r="G375" s="38">
        <v>416.66666666666669</v>
      </c>
      <c r="H375" s="38">
        <v>440.86666666666673</v>
      </c>
      <c r="I375" s="38">
        <v>448.63333333333338</v>
      </c>
      <c r="J375" s="38">
        <v>452.96666666666675</v>
      </c>
      <c r="K375" s="31">
        <v>444.3</v>
      </c>
      <c r="L375" s="31">
        <v>432.2</v>
      </c>
      <c r="M375" s="31">
        <v>14.519270000000001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267.05</v>
      </c>
      <c r="D376" s="38">
        <v>267.16666666666669</v>
      </c>
      <c r="E376" s="38">
        <v>263.43333333333339</v>
      </c>
      <c r="F376" s="38">
        <v>259.81666666666672</v>
      </c>
      <c r="G376" s="38">
        <v>256.08333333333343</v>
      </c>
      <c r="H376" s="38">
        <v>270.78333333333336</v>
      </c>
      <c r="I376" s="38">
        <v>274.51666666666659</v>
      </c>
      <c r="J376" s="38">
        <v>278.13333333333333</v>
      </c>
      <c r="K376" s="31">
        <v>270.89999999999998</v>
      </c>
      <c r="L376" s="31">
        <v>263.55</v>
      </c>
      <c r="M376" s="31">
        <v>103.08401000000001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241.8</v>
      </c>
      <c r="D377" s="38">
        <v>241.5</v>
      </c>
      <c r="E377" s="38">
        <v>240.35</v>
      </c>
      <c r="F377" s="38">
        <v>238.9</v>
      </c>
      <c r="G377" s="38">
        <v>237.75</v>
      </c>
      <c r="H377" s="38">
        <v>242.95</v>
      </c>
      <c r="I377" s="38">
        <v>244.09999999999997</v>
      </c>
      <c r="J377" s="38">
        <v>245.54999999999998</v>
      </c>
      <c r="K377" s="31">
        <v>242.65</v>
      </c>
      <c r="L377" s="31">
        <v>240.05</v>
      </c>
      <c r="M377" s="31">
        <v>74.718379999999996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487.4</v>
      </c>
      <c r="D378" s="38">
        <v>486.8</v>
      </c>
      <c r="E378" s="38">
        <v>478.6</v>
      </c>
      <c r="F378" s="38">
        <v>469.8</v>
      </c>
      <c r="G378" s="38">
        <v>461.6</v>
      </c>
      <c r="H378" s="38">
        <v>495.6</v>
      </c>
      <c r="I378" s="38">
        <v>503.79999999999995</v>
      </c>
      <c r="J378" s="38">
        <v>512.6</v>
      </c>
      <c r="K378" s="31">
        <v>495</v>
      </c>
      <c r="L378" s="31">
        <v>478</v>
      </c>
      <c r="M378" s="31">
        <v>26.80395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556.45000000000005</v>
      </c>
      <c r="D379" s="38">
        <v>564.9</v>
      </c>
      <c r="E379" s="38">
        <v>543.84999999999991</v>
      </c>
      <c r="F379" s="38">
        <v>531.24999999999989</v>
      </c>
      <c r="G379" s="38">
        <v>510.19999999999982</v>
      </c>
      <c r="H379" s="38">
        <v>577.5</v>
      </c>
      <c r="I379" s="38">
        <v>598.54999999999995</v>
      </c>
      <c r="J379" s="38">
        <v>611.15000000000009</v>
      </c>
      <c r="K379" s="31">
        <v>585.95000000000005</v>
      </c>
      <c r="L379" s="31">
        <v>552.29999999999995</v>
      </c>
      <c r="M379" s="31">
        <v>12.097009999999999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706.65</v>
      </c>
      <c r="D380" s="38">
        <v>702.93333333333339</v>
      </c>
      <c r="E380" s="38">
        <v>682.21666666666681</v>
      </c>
      <c r="F380" s="38">
        <v>657.78333333333342</v>
      </c>
      <c r="G380" s="38">
        <v>637.06666666666683</v>
      </c>
      <c r="H380" s="38">
        <v>727.36666666666679</v>
      </c>
      <c r="I380" s="38">
        <v>748.08333333333348</v>
      </c>
      <c r="J380" s="38">
        <v>772.51666666666677</v>
      </c>
      <c r="K380" s="31">
        <v>723.65</v>
      </c>
      <c r="L380" s="31">
        <v>678.5</v>
      </c>
      <c r="M380" s="31">
        <v>14.14968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132.9</v>
      </c>
      <c r="D381" s="38">
        <v>134.08333333333334</v>
      </c>
      <c r="E381" s="38">
        <v>130.91666666666669</v>
      </c>
      <c r="F381" s="38">
        <v>128.93333333333334</v>
      </c>
      <c r="G381" s="38">
        <v>125.76666666666668</v>
      </c>
      <c r="H381" s="38">
        <v>136.06666666666669</v>
      </c>
      <c r="I381" s="38">
        <v>139.23333333333338</v>
      </c>
      <c r="J381" s="38">
        <v>141.2166666666667</v>
      </c>
      <c r="K381" s="31">
        <v>137.25</v>
      </c>
      <c r="L381" s="31">
        <v>132.1</v>
      </c>
      <c r="M381" s="31">
        <v>10.18763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15619.65</v>
      </c>
      <c r="D382" s="38">
        <v>15576.083333333334</v>
      </c>
      <c r="E382" s="38">
        <v>15505.566666666668</v>
      </c>
      <c r="F382" s="38">
        <v>15391.483333333334</v>
      </c>
      <c r="G382" s="38">
        <v>15320.966666666667</v>
      </c>
      <c r="H382" s="38">
        <v>15690.166666666668</v>
      </c>
      <c r="I382" s="38">
        <v>15760.683333333334</v>
      </c>
      <c r="J382" s="38">
        <v>15874.766666666668</v>
      </c>
      <c r="K382" s="31">
        <v>15646.6</v>
      </c>
      <c r="L382" s="31">
        <v>15462</v>
      </c>
      <c r="M382" s="31">
        <v>1.473E-2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61.25</v>
      </c>
      <c r="D383" s="38">
        <v>61.35</v>
      </c>
      <c r="E383" s="38">
        <v>60.6</v>
      </c>
      <c r="F383" s="38">
        <v>59.95</v>
      </c>
      <c r="G383" s="38">
        <v>59.2</v>
      </c>
      <c r="H383" s="38">
        <v>62</v>
      </c>
      <c r="I383" s="38">
        <v>62.75</v>
      </c>
      <c r="J383" s="38">
        <v>63.4</v>
      </c>
      <c r="K383" s="31">
        <v>62.1</v>
      </c>
      <c r="L383" s="31">
        <v>60.7</v>
      </c>
      <c r="M383" s="31">
        <v>541.54277999999999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1631.25</v>
      </c>
      <c r="D384" s="38">
        <v>1635.0833333333333</v>
      </c>
      <c r="E384" s="38">
        <v>1611.1666666666665</v>
      </c>
      <c r="F384" s="38">
        <v>1591.0833333333333</v>
      </c>
      <c r="G384" s="38">
        <v>1567.1666666666665</v>
      </c>
      <c r="H384" s="38">
        <v>1655.1666666666665</v>
      </c>
      <c r="I384" s="38">
        <v>1679.083333333333</v>
      </c>
      <c r="J384" s="38">
        <v>1699.1666666666665</v>
      </c>
      <c r="K384" s="31">
        <v>1659</v>
      </c>
      <c r="L384" s="31">
        <v>1615</v>
      </c>
      <c r="M384" s="31">
        <v>7.78078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415.45</v>
      </c>
      <c r="D385" s="38">
        <v>416.31666666666666</v>
      </c>
      <c r="E385" s="38">
        <v>411.63333333333333</v>
      </c>
      <c r="F385" s="38">
        <v>407.81666666666666</v>
      </c>
      <c r="G385" s="38">
        <v>403.13333333333333</v>
      </c>
      <c r="H385" s="38">
        <v>420.13333333333333</v>
      </c>
      <c r="I385" s="38">
        <v>424.81666666666661</v>
      </c>
      <c r="J385" s="38">
        <v>428.63333333333333</v>
      </c>
      <c r="K385" s="31">
        <v>421</v>
      </c>
      <c r="L385" s="31">
        <v>412.5</v>
      </c>
      <c r="M385" s="31">
        <v>1.36948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1354.35</v>
      </c>
      <c r="D386" s="38">
        <v>1365.4666666666665</v>
      </c>
      <c r="E386" s="38">
        <v>1336.1833333333329</v>
      </c>
      <c r="F386" s="38">
        <v>1318.0166666666664</v>
      </c>
      <c r="G386" s="38">
        <v>1288.7333333333329</v>
      </c>
      <c r="H386" s="38">
        <v>1383.633333333333</v>
      </c>
      <c r="I386" s="38">
        <v>1412.9166666666663</v>
      </c>
      <c r="J386" s="38">
        <v>1431.083333333333</v>
      </c>
      <c r="K386" s="31">
        <v>1394.75</v>
      </c>
      <c r="L386" s="31">
        <v>1347.3</v>
      </c>
      <c r="M386" s="31">
        <v>1.50434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126.6</v>
      </c>
      <c r="D387" s="38">
        <v>127.08333333333333</v>
      </c>
      <c r="E387" s="38">
        <v>125.51666666666665</v>
      </c>
      <c r="F387" s="38">
        <v>124.43333333333332</v>
      </c>
      <c r="G387" s="38">
        <v>122.86666666666665</v>
      </c>
      <c r="H387" s="38">
        <v>128.16666666666666</v>
      </c>
      <c r="I387" s="38">
        <v>129.73333333333335</v>
      </c>
      <c r="J387" s="38">
        <v>130.81666666666666</v>
      </c>
      <c r="K387" s="31">
        <v>128.65</v>
      </c>
      <c r="L387" s="31">
        <v>126</v>
      </c>
      <c r="M387" s="31">
        <v>185.15075999999999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157.6</v>
      </c>
      <c r="D388" s="38">
        <v>158.18333333333334</v>
      </c>
      <c r="E388" s="38">
        <v>156.61666666666667</v>
      </c>
      <c r="F388" s="38">
        <v>155.63333333333333</v>
      </c>
      <c r="G388" s="38">
        <v>154.06666666666666</v>
      </c>
      <c r="H388" s="38">
        <v>159.16666666666669</v>
      </c>
      <c r="I388" s="38">
        <v>160.73333333333335</v>
      </c>
      <c r="J388" s="38">
        <v>161.7166666666667</v>
      </c>
      <c r="K388" s="31">
        <v>159.75</v>
      </c>
      <c r="L388" s="31">
        <v>157.19999999999999</v>
      </c>
      <c r="M388" s="31">
        <v>8.8655399999999993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1027.7</v>
      </c>
      <c r="D389" s="38">
        <v>1034.55</v>
      </c>
      <c r="E389" s="38">
        <v>1013.75</v>
      </c>
      <c r="F389" s="38">
        <v>999.80000000000007</v>
      </c>
      <c r="G389" s="38">
        <v>979.00000000000011</v>
      </c>
      <c r="H389" s="38">
        <v>1048.5</v>
      </c>
      <c r="I389" s="38">
        <v>1069.2999999999997</v>
      </c>
      <c r="J389" s="38">
        <v>1083.2499999999998</v>
      </c>
      <c r="K389" s="31">
        <v>1055.3499999999999</v>
      </c>
      <c r="L389" s="31">
        <v>1020.6</v>
      </c>
      <c r="M389" s="31">
        <v>2.0333199999999998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522.85</v>
      </c>
      <c r="D390" s="38">
        <v>522.98333333333323</v>
      </c>
      <c r="E390" s="38">
        <v>517.46666666666647</v>
      </c>
      <c r="F390" s="38">
        <v>512.08333333333326</v>
      </c>
      <c r="G390" s="38">
        <v>506.56666666666649</v>
      </c>
      <c r="H390" s="38">
        <v>528.36666666666645</v>
      </c>
      <c r="I390" s="38">
        <v>533.8833333333331</v>
      </c>
      <c r="J390" s="38">
        <v>539.26666666666642</v>
      </c>
      <c r="K390" s="31">
        <v>528.5</v>
      </c>
      <c r="L390" s="31">
        <v>517.6</v>
      </c>
      <c r="M390" s="31">
        <v>30.854749999999999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219.6</v>
      </c>
      <c r="D391" s="38">
        <v>220.21666666666667</v>
      </c>
      <c r="E391" s="38">
        <v>218.38333333333333</v>
      </c>
      <c r="F391" s="38">
        <v>217.16666666666666</v>
      </c>
      <c r="G391" s="38">
        <v>215.33333333333331</v>
      </c>
      <c r="H391" s="38">
        <v>221.43333333333334</v>
      </c>
      <c r="I391" s="38">
        <v>223.26666666666665</v>
      </c>
      <c r="J391" s="38">
        <v>224.48333333333335</v>
      </c>
      <c r="K391" s="31">
        <v>222.05</v>
      </c>
      <c r="L391" s="31">
        <v>219</v>
      </c>
      <c r="M391" s="31">
        <v>4.3972899999999999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114.45</v>
      </c>
      <c r="D392" s="38">
        <v>114.38333333333334</v>
      </c>
      <c r="E392" s="38">
        <v>113.36666666666667</v>
      </c>
      <c r="F392" s="38">
        <v>112.28333333333333</v>
      </c>
      <c r="G392" s="38">
        <v>111.26666666666667</v>
      </c>
      <c r="H392" s="38">
        <v>115.46666666666668</v>
      </c>
      <c r="I392" s="38">
        <v>116.48333333333336</v>
      </c>
      <c r="J392" s="38">
        <v>117.56666666666669</v>
      </c>
      <c r="K392" s="31">
        <v>115.4</v>
      </c>
      <c r="L392" s="31">
        <v>113.3</v>
      </c>
      <c r="M392" s="31">
        <v>22.251930000000002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2620.85</v>
      </c>
      <c r="D393" s="38">
        <v>2623.2666666666664</v>
      </c>
      <c r="E393" s="38">
        <v>2577.583333333333</v>
      </c>
      <c r="F393" s="38">
        <v>2534.3166666666666</v>
      </c>
      <c r="G393" s="38">
        <v>2488.6333333333332</v>
      </c>
      <c r="H393" s="38">
        <v>2666.5333333333328</v>
      </c>
      <c r="I393" s="38">
        <v>2712.2166666666662</v>
      </c>
      <c r="J393" s="38">
        <v>2755.4833333333327</v>
      </c>
      <c r="K393" s="31">
        <v>2668.95</v>
      </c>
      <c r="L393" s="31">
        <v>2580</v>
      </c>
      <c r="M393" s="31">
        <v>0.33334000000000003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50.45</v>
      </c>
      <c r="D394" s="38">
        <v>51.933333333333337</v>
      </c>
      <c r="E394" s="38">
        <v>48.166666666666671</v>
      </c>
      <c r="F394" s="38">
        <v>45.883333333333333</v>
      </c>
      <c r="G394" s="38">
        <v>42.116666666666667</v>
      </c>
      <c r="H394" s="38">
        <v>54.216666666666676</v>
      </c>
      <c r="I394" s="38">
        <v>57.983333333333341</v>
      </c>
      <c r="J394" s="38">
        <v>60.26666666666668</v>
      </c>
      <c r="K394" s="31">
        <v>55.7</v>
      </c>
      <c r="L394" s="31">
        <v>49.65</v>
      </c>
      <c r="M394" s="31">
        <v>200.86099999999999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1972.55</v>
      </c>
      <c r="D395" s="38">
        <v>1968.8500000000001</v>
      </c>
      <c r="E395" s="38">
        <v>1953.7000000000003</v>
      </c>
      <c r="F395" s="38">
        <v>1934.8500000000001</v>
      </c>
      <c r="G395" s="38">
        <v>1919.7000000000003</v>
      </c>
      <c r="H395" s="38">
        <v>1987.7000000000003</v>
      </c>
      <c r="I395" s="38">
        <v>2002.8500000000004</v>
      </c>
      <c r="J395" s="38">
        <v>2021.7000000000003</v>
      </c>
      <c r="K395" s="31">
        <v>1984</v>
      </c>
      <c r="L395" s="31">
        <v>1950</v>
      </c>
      <c r="M395" s="31">
        <v>1.22187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224.25</v>
      </c>
      <c r="D396" s="38">
        <v>222.94999999999996</v>
      </c>
      <c r="E396" s="38">
        <v>220.99999999999991</v>
      </c>
      <c r="F396" s="38">
        <v>217.74999999999994</v>
      </c>
      <c r="G396" s="38">
        <v>215.7999999999999</v>
      </c>
      <c r="H396" s="38">
        <v>226.19999999999993</v>
      </c>
      <c r="I396" s="38">
        <v>228.14999999999998</v>
      </c>
      <c r="J396" s="38">
        <v>231.39999999999995</v>
      </c>
      <c r="K396" s="31">
        <v>224.9</v>
      </c>
      <c r="L396" s="31">
        <v>219.7</v>
      </c>
      <c r="M396" s="31">
        <v>127.20589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216.6</v>
      </c>
      <c r="D397" s="38">
        <v>215.83333333333334</v>
      </c>
      <c r="E397" s="38">
        <v>213.4666666666667</v>
      </c>
      <c r="F397" s="38">
        <v>210.33333333333334</v>
      </c>
      <c r="G397" s="38">
        <v>207.9666666666667</v>
      </c>
      <c r="H397" s="38">
        <v>218.9666666666667</v>
      </c>
      <c r="I397" s="38">
        <v>221.33333333333331</v>
      </c>
      <c r="J397" s="38">
        <v>224.4666666666667</v>
      </c>
      <c r="K397" s="31">
        <v>218.2</v>
      </c>
      <c r="L397" s="31">
        <v>212.7</v>
      </c>
      <c r="M397" s="31">
        <v>165.97765000000001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154.75</v>
      </c>
      <c r="D398" s="38">
        <v>155.5</v>
      </c>
      <c r="E398" s="38">
        <v>153.5</v>
      </c>
      <c r="F398" s="38">
        <v>152.25</v>
      </c>
      <c r="G398" s="38">
        <v>150.25</v>
      </c>
      <c r="H398" s="38">
        <v>156.75</v>
      </c>
      <c r="I398" s="38">
        <v>158.75</v>
      </c>
      <c r="J398" s="38">
        <v>160</v>
      </c>
      <c r="K398" s="31">
        <v>157.5</v>
      </c>
      <c r="L398" s="31">
        <v>154.25</v>
      </c>
      <c r="M398" s="31">
        <v>15.506220000000001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947.7</v>
      </c>
      <c r="D399" s="38">
        <v>939.23333333333323</v>
      </c>
      <c r="E399" s="38">
        <v>928.51666666666642</v>
      </c>
      <c r="F399" s="38">
        <v>909.33333333333314</v>
      </c>
      <c r="G399" s="38">
        <v>898.61666666666633</v>
      </c>
      <c r="H399" s="38">
        <v>958.41666666666652</v>
      </c>
      <c r="I399" s="38">
        <v>969.13333333333344</v>
      </c>
      <c r="J399" s="38">
        <v>988.31666666666661</v>
      </c>
      <c r="K399" s="31">
        <v>949.95</v>
      </c>
      <c r="L399" s="31">
        <v>920.05</v>
      </c>
      <c r="M399" s="31">
        <v>1.7740400000000001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2536.4499999999998</v>
      </c>
      <c r="D400" s="38">
        <v>2531.6333333333332</v>
      </c>
      <c r="E400" s="38">
        <v>2513.2666666666664</v>
      </c>
      <c r="F400" s="38">
        <v>2490.083333333333</v>
      </c>
      <c r="G400" s="38">
        <v>2471.7166666666662</v>
      </c>
      <c r="H400" s="38">
        <v>2554.8166666666666</v>
      </c>
      <c r="I400" s="38">
        <v>2573.1833333333334</v>
      </c>
      <c r="J400" s="38">
        <v>2596.3666666666668</v>
      </c>
      <c r="K400" s="31">
        <v>2550</v>
      </c>
      <c r="L400" s="31">
        <v>2508.4499999999998</v>
      </c>
      <c r="M400" s="31">
        <v>77.352990000000005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117.05</v>
      </c>
      <c r="D401" s="38">
        <v>116.88333333333333</v>
      </c>
      <c r="E401" s="38">
        <v>114.26666666666665</v>
      </c>
      <c r="F401" s="38">
        <v>111.48333333333332</v>
      </c>
      <c r="G401" s="38">
        <v>108.86666666666665</v>
      </c>
      <c r="H401" s="38">
        <v>119.66666666666666</v>
      </c>
      <c r="I401" s="38">
        <v>122.28333333333333</v>
      </c>
      <c r="J401" s="38">
        <v>125.06666666666666</v>
      </c>
      <c r="K401" s="31">
        <v>119.5</v>
      </c>
      <c r="L401" s="31">
        <v>114.1</v>
      </c>
      <c r="M401" s="31">
        <v>7.8043899999999997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674.2</v>
      </c>
      <c r="D402" s="38">
        <v>678.26666666666677</v>
      </c>
      <c r="E402" s="38">
        <v>668.33333333333348</v>
      </c>
      <c r="F402" s="38">
        <v>662.4666666666667</v>
      </c>
      <c r="G402" s="38">
        <v>652.53333333333342</v>
      </c>
      <c r="H402" s="38">
        <v>684.13333333333355</v>
      </c>
      <c r="I402" s="38">
        <v>694.06666666666672</v>
      </c>
      <c r="J402" s="38">
        <v>699.93333333333362</v>
      </c>
      <c r="K402" s="31">
        <v>688.2</v>
      </c>
      <c r="L402" s="31">
        <v>672.4</v>
      </c>
      <c r="M402" s="31">
        <v>1.17554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475.2</v>
      </c>
      <c r="D403" s="38">
        <v>475.26666666666671</v>
      </c>
      <c r="E403" s="38">
        <v>464.03333333333342</v>
      </c>
      <c r="F403" s="38">
        <v>452.86666666666673</v>
      </c>
      <c r="G403" s="38">
        <v>441.63333333333344</v>
      </c>
      <c r="H403" s="38">
        <v>486.43333333333339</v>
      </c>
      <c r="I403" s="38">
        <v>497.66666666666663</v>
      </c>
      <c r="J403" s="38">
        <v>508.83333333333337</v>
      </c>
      <c r="K403" s="31">
        <v>486.5</v>
      </c>
      <c r="L403" s="31">
        <v>464.1</v>
      </c>
      <c r="M403" s="31">
        <v>31.44725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854.4</v>
      </c>
      <c r="D404" s="38">
        <v>857.35</v>
      </c>
      <c r="E404" s="38">
        <v>839.7</v>
      </c>
      <c r="F404" s="38">
        <v>825</v>
      </c>
      <c r="G404" s="38">
        <v>807.35</v>
      </c>
      <c r="H404" s="38">
        <v>872.05000000000007</v>
      </c>
      <c r="I404" s="38">
        <v>889.69999999999993</v>
      </c>
      <c r="J404" s="38">
        <v>904.40000000000009</v>
      </c>
      <c r="K404" s="31">
        <v>875</v>
      </c>
      <c r="L404" s="31">
        <v>842.65</v>
      </c>
      <c r="M404" s="31">
        <v>2.3405399999999998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1519.35</v>
      </c>
      <c r="D405" s="38">
        <v>1515.5666666666666</v>
      </c>
      <c r="E405" s="38">
        <v>1506.2333333333331</v>
      </c>
      <c r="F405" s="38">
        <v>1493.1166666666666</v>
      </c>
      <c r="G405" s="38">
        <v>1483.7833333333331</v>
      </c>
      <c r="H405" s="38">
        <v>1528.6833333333332</v>
      </c>
      <c r="I405" s="38">
        <v>1538.0166666666667</v>
      </c>
      <c r="J405" s="38">
        <v>1551.1333333333332</v>
      </c>
      <c r="K405" s="31">
        <v>1524.9</v>
      </c>
      <c r="L405" s="31">
        <v>1502.45</v>
      </c>
      <c r="M405" s="31">
        <v>2.8376700000000001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95.8</v>
      </c>
      <c r="D406" s="38">
        <v>96.850000000000009</v>
      </c>
      <c r="E406" s="38">
        <v>94.15000000000002</v>
      </c>
      <c r="F406" s="38">
        <v>92.500000000000014</v>
      </c>
      <c r="G406" s="38">
        <v>89.800000000000026</v>
      </c>
      <c r="H406" s="38">
        <v>98.500000000000014</v>
      </c>
      <c r="I406" s="38">
        <v>101.2</v>
      </c>
      <c r="J406" s="38">
        <v>102.85000000000001</v>
      </c>
      <c r="K406" s="31">
        <v>99.55</v>
      </c>
      <c r="L406" s="31">
        <v>95.2</v>
      </c>
      <c r="M406" s="31">
        <v>207.18606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7322.95</v>
      </c>
      <c r="D407" s="38">
        <v>7322.2333333333336</v>
      </c>
      <c r="E407" s="38">
        <v>7265.4666666666672</v>
      </c>
      <c r="F407" s="38">
        <v>7207.9833333333336</v>
      </c>
      <c r="G407" s="38">
        <v>7151.2166666666672</v>
      </c>
      <c r="H407" s="38">
        <v>7379.7166666666672</v>
      </c>
      <c r="I407" s="38">
        <v>7436.4833333333336</v>
      </c>
      <c r="J407" s="38">
        <v>7493.9666666666672</v>
      </c>
      <c r="K407" s="31">
        <v>7379</v>
      </c>
      <c r="L407" s="31">
        <v>7264.75</v>
      </c>
      <c r="M407" s="31">
        <v>0.12449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1362.7</v>
      </c>
      <c r="D408" s="38">
        <v>1364.4666666666665</v>
      </c>
      <c r="E408" s="38">
        <v>1349.9333333333329</v>
      </c>
      <c r="F408" s="38">
        <v>1337.1666666666665</v>
      </c>
      <c r="G408" s="38">
        <v>1322.633333333333</v>
      </c>
      <c r="H408" s="38">
        <v>1377.2333333333329</v>
      </c>
      <c r="I408" s="38">
        <v>1391.7666666666662</v>
      </c>
      <c r="J408" s="38">
        <v>1404.5333333333328</v>
      </c>
      <c r="K408" s="31">
        <v>1379</v>
      </c>
      <c r="L408" s="31">
        <v>1351.7</v>
      </c>
      <c r="M408" s="31">
        <v>0.34710000000000002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872.05</v>
      </c>
      <c r="D409" s="38">
        <v>869.59999999999991</v>
      </c>
      <c r="E409" s="38">
        <v>862.29999999999984</v>
      </c>
      <c r="F409" s="38">
        <v>852.55</v>
      </c>
      <c r="G409" s="38">
        <v>845.24999999999989</v>
      </c>
      <c r="H409" s="38">
        <v>879.3499999999998</v>
      </c>
      <c r="I409" s="38">
        <v>886.65</v>
      </c>
      <c r="J409" s="38">
        <v>896.39999999999975</v>
      </c>
      <c r="K409" s="31">
        <v>876.9</v>
      </c>
      <c r="L409" s="31">
        <v>859.85</v>
      </c>
      <c r="M409" s="31">
        <v>8.3419299999999996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1334.35</v>
      </c>
      <c r="D410" s="38">
        <v>1341.1166666666666</v>
      </c>
      <c r="E410" s="38">
        <v>1323.333333333333</v>
      </c>
      <c r="F410" s="38">
        <v>1312.3166666666664</v>
      </c>
      <c r="G410" s="38">
        <v>1294.5333333333328</v>
      </c>
      <c r="H410" s="38">
        <v>1352.1333333333332</v>
      </c>
      <c r="I410" s="38">
        <v>1369.9166666666665</v>
      </c>
      <c r="J410" s="38">
        <v>1380.9333333333334</v>
      </c>
      <c r="K410" s="31">
        <v>1358.9</v>
      </c>
      <c r="L410" s="31">
        <v>1330.1</v>
      </c>
      <c r="M410" s="31">
        <v>8.4157100000000007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3014.55</v>
      </c>
      <c r="D411" s="38">
        <v>3022.1833333333329</v>
      </c>
      <c r="E411" s="38">
        <v>2995.3666666666659</v>
      </c>
      <c r="F411" s="38">
        <v>2976.1833333333329</v>
      </c>
      <c r="G411" s="38">
        <v>2949.3666666666659</v>
      </c>
      <c r="H411" s="38">
        <v>3041.3666666666659</v>
      </c>
      <c r="I411" s="38">
        <v>3068.1833333333325</v>
      </c>
      <c r="J411" s="38">
        <v>3087.3666666666659</v>
      </c>
      <c r="K411" s="31">
        <v>3049</v>
      </c>
      <c r="L411" s="31">
        <v>3003</v>
      </c>
      <c r="M411" s="31">
        <v>0.26811000000000001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425.8</v>
      </c>
      <c r="D412" s="38">
        <v>427.18333333333334</v>
      </c>
      <c r="E412" s="38">
        <v>422.61666666666667</v>
      </c>
      <c r="F412" s="38">
        <v>419.43333333333334</v>
      </c>
      <c r="G412" s="38">
        <v>414.86666666666667</v>
      </c>
      <c r="H412" s="38">
        <v>430.36666666666667</v>
      </c>
      <c r="I412" s="38">
        <v>434.93333333333339</v>
      </c>
      <c r="J412" s="38">
        <v>438.11666666666667</v>
      </c>
      <c r="K412" s="31">
        <v>431.75</v>
      </c>
      <c r="L412" s="31">
        <v>424</v>
      </c>
      <c r="M412" s="31">
        <v>1.1281699999999999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808.2</v>
      </c>
      <c r="D413" s="38">
        <v>809.7833333333333</v>
      </c>
      <c r="E413" s="38">
        <v>797.51666666666665</v>
      </c>
      <c r="F413" s="38">
        <v>786.83333333333337</v>
      </c>
      <c r="G413" s="38">
        <v>774.56666666666672</v>
      </c>
      <c r="H413" s="38">
        <v>820.46666666666658</v>
      </c>
      <c r="I413" s="38">
        <v>832.73333333333323</v>
      </c>
      <c r="J413" s="38">
        <v>843.41666666666652</v>
      </c>
      <c r="K413" s="31">
        <v>822.05</v>
      </c>
      <c r="L413" s="31">
        <v>799.1</v>
      </c>
      <c r="M413" s="31">
        <v>0.90120999999999996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24174.55</v>
      </c>
      <c r="D414" s="38">
        <v>24165.5</v>
      </c>
      <c r="E414" s="38">
        <v>23936</v>
      </c>
      <c r="F414" s="38">
        <v>23697.45</v>
      </c>
      <c r="G414" s="38">
        <v>23467.95</v>
      </c>
      <c r="H414" s="38">
        <v>24404.05</v>
      </c>
      <c r="I414" s="38">
        <v>24633.55</v>
      </c>
      <c r="J414" s="38">
        <v>24872.1</v>
      </c>
      <c r="K414" s="31">
        <v>24395</v>
      </c>
      <c r="L414" s="31">
        <v>23926.95</v>
      </c>
      <c r="M414" s="31">
        <v>0.37905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47.15</v>
      </c>
      <c r="D415" s="38">
        <v>47.599999999999994</v>
      </c>
      <c r="E415" s="38">
        <v>46.399999999999991</v>
      </c>
      <c r="F415" s="38">
        <v>45.65</v>
      </c>
      <c r="G415" s="38">
        <v>44.449999999999996</v>
      </c>
      <c r="H415" s="38">
        <v>48.349999999999987</v>
      </c>
      <c r="I415" s="38">
        <v>49.54999999999999</v>
      </c>
      <c r="J415" s="38">
        <v>50.299999999999983</v>
      </c>
      <c r="K415" s="31">
        <v>48.8</v>
      </c>
      <c r="L415" s="31">
        <v>46.85</v>
      </c>
      <c r="M415" s="31">
        <v>217.55439000000001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1850.7</v>
      </c>
      <c r="D416" s="38">
        <v>1854.8666666666668</v>
      </c>
      <c r="E416" s="38">
        <v>1835.8333333333335</v>
      </c>
      <c r="F416" s="38">
        <v>1820.9666666666667</v>
      </c>
      <c r="G416" s="38">
        <v>1801.9333333333334</v>
      </c>
      <c r="H416" s="38">
        <v>1869.7333333333336</v>
      </c>
      <c r="I416" s="38">
        <v>1888.7666666666669</v>
      </c>
      <c r="J416" s="38">
        <v>1903.6333333333337</v>
      </c>
      <c r="K416" s="31">
        <v>1873.9</v>
      </c>
      <c r="L416" s="31">
        <v>1840</v>
      </c>
      <c r="M416" s="31">
        <v>10.795920000000001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447.85</v>
      </c>
      <c r="D417" s="38">
        <v>450.43333333333334</v>
      </c>
      <c r="E417" s="38">
        <v>439.86666666666667</v>
      </c>
      <c r="F417" s="38">
        <v>431.88333333333333</v>
      </c>
      <c r="G417" s="38">
        <v>421.31666666666666</v>
      </c>
      <c r="H417" s="38">
        <v>458.41666666666669</v>
      </c>
      <c r="I417" s="38">
        <v>468.98333333333341</v>
      </c>
      <c r="J417" s="38">
        <v>476.9666666666667</v>
      </c>
      <c r="K417" s="31">
        <v>461</v>
      </c>
      <c r="L417" s="31">
        <v>442.45</v>
      </c>
      <c r="M417" s="31">
        <v>11.25469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3668.45</v>
      </c>
      <c r="D418" s="38">
        <v>3690.8833333333332</v>
      </c>
      <c r="E418" s="38">
        <v>3631.8166666666666</v>
      </c>
      <c r="F418" s="38">
        <v>3595.1833333333334</v>
      </c>
      <c r="G418" s="38">
        <v>3536.1166666666668</v>
      </c>
      <c r="H418" s="38">
        <v>3727.5166666666664</v>
      </c>
      <c r="I418" s="38">
        <v>3786.583333333333</v>
      </c>
      <c r="J418" s="38">
        <v>3823.2166666666662</v>
      </c>
      <c r="K418" s="31">
        <v>3749.95</v>
      </c>
      <c r="L418" s="31">
        <v>3654.25</v>
      </c>
      <c r="M418" s="31">
        <v>2.9523700000000002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54.4</v>
      </c>
      <c r="D419" s="38">
        <v>54.883333333333333</v>
      </c>
      <c r="E419" s="38">
        <v>53.016666666666666</v>
      </c>
      <c r="F419" s="38">
        <v>51.633333333333333</v>
      </c>
      <c r="G419" s="38">
        <v>49.766666666666666</v>
      </c>
      <c r="H419" s="38">
        <v>56.266666666666666</v>
      </c>
      <c r="I419" s="38">
        <v>58.133333333333326</v>
      </c>
      <c r="J419" s="38">
        <v>59.516666666666666</v>
      </c>
      <c r="K419" s="31">
        <v>56.75</v>
      </c>
      <c r="L419" s="31">
        <v>53.5</v>
      </c>
      <c r="M419" s="31">
        <v>225.30110999999999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5108.8999999999996</v>
      </c>
      <c r="D420" s="38">
        <v>5121.833333333333</v>
      </c>
      <c r="E420" s="38">
        <v>5087.5166666666664</v>
      </c>
      <c r="F420" s="38">
        <v>5066.1333333333332</v>
      </c>
      <c r="G420" s="38">
        <v>5031.8166666666666</v>
      </c>
      <c r="H420" s="38">
        <v>5143.2166666666662</v>
      </c>
      <c r="I420" s="38">
        <v>5177.5333333333338</v>
      </c>
      <c r="J420" s="38">
        <v>5198.9166666666661</v>
      </c>
      <c r="K420" s="31">
        <v>5156.1499999999996</v>
      </c>
      <c r="L420" s="31">
        <v>5100.45</v>
      </c>
      <c r="M420" s="31">
        <v>7.5899999999999995E-2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578.95000000000005</v>
      </c>
      <c r="D421" s="38">
        <v>583.23333333333323</v>
      </c>
      <c r="E421" s="38">
        <v>572.06666666666649</v>
      </c>
      <c r="F421" s="38">
        <v>565.18333333333328</v>
      </c>
      <c r="G421" s="38">
        <v>554.01666666666654</v>
      </c>
      <c r="H421" s="38">
        <v>590.11666666666645</v>
      </c>
      <c r="I421" s="38">
        <v>601.28333333333319</v>
      </c>
      <c r="J421" s="38">
        <v>608.1666666666664</v>
      </c>
      <c r="K421" s="31">
        <v>594.4</v>
      </c>
      <c r="L421" s="31">
        <v>576.35</v>
      </c>
      <c r="M421" s="31">
        <v>3.91228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4107.45</v>
      </c>
      <c r="D422" s="38">
        <v>4062.8333333333335</v>
      </c>
      <c r="E422" s="38">
        <v>4000.666666666667</v>
      </c>
      <c r="F422" s="38">
        <v>3893.8833333333337</v>
      </c>
      <c r="G422" s="38">
        <v>3831.7166666666672</v>
      </c>
      <c r="H422" s="38">
        <v>4169.6166666666668</v>
      </c>
      <c r="I422" s="38">
        <v>4231.7833333333338</v>
      </c>
      <c r="J422" s="38">
        <v>4338.5666666666666</v>
      </c>
      <c r="K422" s="31">
        <v>4125</v>
      </c>
      <c r="L422" s="31">
        <v>3956.05</v>
      </c>
      <c r="M422" s="31">
        <v>1.1977800000000001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560.35</v>
      </c>
      <c r="D423" s="38">
        <v>559.1</v>
      </c>
      <c r="E423" s="38">
        <v>555.75</v>
      </c>
      <c r="F423" s="38">
        <v>551.15</v>
      </c>
      <c r="G423" s="38">
        <v>547.79999999999995</v>
      </c>
      <c r="H423" s="38">
        <v>563.70000000000005</v>
      </c>
      <c r="I423" s="38">
        <v>567.05000000000018</v>
      </c>
      <c r="J423" s="38">
        <v>571.65000000000009</v>
      </c>
      <c r="K423" s="31">
        <v>562.45000000000005</v>
      </c>
      <c r="L423" s="31">
        <v>554.5</v>
      </c>
      <c r="M423" s="31">
        <v>7.2476799999999999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1068</v>
      </c>
      <c r="D424" s="38">
        <v>1057.6499999999999</v>
      </c>
      <c r="E424" s="38">
        <v>1044.3999999999996</v>
      </c>
      <c r="F424" s="38">
        <v>1020.7999999999997</v>
      </c>
      <c r="G424" s="38">
        <v>1007.5499999999995</v>
      </c>
      <c r="H424" s="38">
        <v>1081.2499999999998</v>
      </c>
      <c r="I424" s="38">
        <v>1094.5000000000002</v>
      </c>
      <c r="J424" s="38">
        <v>1118.0999999999999</v>
      </c>
      <c r="K424" s="31">
        <v>1070.9000000000001</v>
      </c>
      <c r="L424" s="31">
        <v>1034.05</v>
      </c>
      <c r="M424" s="31">
        <v>6.4640399999999998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2294.25</v>
      </c>
      <c r="D425" s="38">
        <v>2298.25</v>
      </c>
      <c r="E425" s="38">
        <v>2284.5</v>
      </c>
      <c r="F425" s="38">
        <v>2274.75</v>
      </c>
      <c r="G425" s="38">
        <v>2261</v>
      </c>
      <c r="H425" s="38">
        <v>2308</v>
      </c>
      <c r="I425" s="38">
        <v>2321.75</v>
      </c>
      <c r="J425" s="38">
        <v>2331.5</v>
      </c>
      <c r="K425" s="31">
        <v>2312</v>
      </c>
      <c r="L425" s="31">
        <v>2288.5</v>
      </c>
      <c r="M425" s="31">
        <v>5.97471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629.1</v>
      </c>
      <c r="D426" s="38">
        <v>630.69999999999993</v>
      </c>
      <c r="E426" s="38">
        <v>623.39999999999986</v>
      </c>
      <c r="F426" s="38">
        <v>617.69999999999993</v>
      </c>
      <c r="G426" s="38">
        <v>610.39999999999986</v>
      </c>
      <c r="H426" s="38">
        <v>636.39999999999986</v>
      </c>
      <c r="I426" s="38">
        <v>643.69999999999982</v>
      </c>
      <c r="J426" s="38">
        <v>649.39999999999986</v>
      </c>
      <c r="K426" s="31">
        <v>638</v>
      </c>
      <c r="L426" s="31">
        <v>625</v>
      </c>
      <c r="M426" s="31">
        <v>2.6084999999999998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573.65</v>
      </c>
      <c r="D427" s="38">
        <v>573.7833333333333</v>
      </c>
      <c r="E427" s="38">
        <v>569.96666666666658</v>
      </c>
      <c r="F427" s="38">
        <v>566.2833333333333</v>
      </c>
      <c r="G427" s="38">
        <v>562.46666666666658</v>
      </c>
      <c r="H427" s="38">
        <v>577.46666666666658</v>
      </c>
      <c r="I427" s="38">
        <v>581.28333333333319</v>
      </c>
      <c r="J427" s="38">
        <v>584.96666666666658</v>
      </c>
      <c r="K427" s="31">
        <v>577.6</v>
      </c>
      <c r="L427" s="31">
        <v>570.1</v>
      </c>
      <c r="M427" s="31">
        <v>273.25801000000001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92.9</v>
      </c>
      <c r="D428" s="38">
        <v>93.050000000000011</v>
      </c>
      <c r="E428" s="38">
        <v>92.15000000000002</v>
      </c>
      <c r="F428" s="38">
        <v>91.4</v>
      </c>
      <c r="G428" s="38">
        <v>90.500000000000014</v>
      </c>
      <c r="H428" s="38">
        <v>93.800000000000026</v>
      </c>
      <c r="I428" s="38">
        <v>94.7</v>
      </c>
      <c r="J428" s="38">
        <v>95.450000000000031</v>
      </c>
      <c r="K428" s="31">
        <v>93.95</v>
      </c>
      <c r="L428" s="31">
        <v>92.3</v>
      </c>
      <c r="M428" s="31">
        <v>105.88531999999999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378.65</v>
      </c>
      <c r="D429" s="38">
        <v>378.16666666666669</v>
      </c>
      <c r="E429" s="38">
        <v>373.48333333333335</v>
      </c>
      <c r="F429" s="38">
        <v>368.31666666666666</v>
      </c>
      <c r="G429" s="38">
        <v>363.63333333333333</v>
      </c>
      <c r="H429" s="38">
        <v>383.33333333333337</v>
      </c>
      <c r="I429" s="38">
        <v>388.01666666666665</v>
      </c>
      <c r="J429" s="38">
        <v>393.18333333333339</v>
      </c>
      <c r="K429" s="31">
        <v>382.85</v>
      </c>
      <c r="L429" s="31">
        <v>373</v>
      </c>
      <c r="M429" s="31">
        <v>4.3518999999999997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154.55000000000001</v>
      </c>
      <c r="D430" s="38">
        <v>155.53333333333333</v>
      </c>
      <c r="E430" s="38">
        <v>152.36666666666667</v>
      </c>
      <c r="F430" s="38">
        <v>150.18333333333334</v>
      </c>
      <c r="G430" s="38">
        <v>147.01666666666668</v>
      </c>
      <c r="H430" s="38">
        <v>157.71666666666667</v>
      </c>
      <c r="I430" s="38">
        <v>160.88333333333335</v>
      </c>
      <c r="J430" s="38">
        <v>163.06666666666666</v>
      </c>
      <c r="K430" s="31">
        <v>158.69999999999999</v>
      </c>
      <c r="L430" s="31">
        <v>153.35</v>
      </c>
      <c r="M430" s="31">
        <v>21.409289999999999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415.25</v>
      </c>
      <c r="D431" s="38">
        <v>414.89999999999992</v>
      </c>
      <c r="E431" s="38">
        <v>412.99999999999983</v>
      </c>
      <c r="F431" s="38">
        <v>410.74999999999989</v>
      </c>
      <c r="G431" s="38">
        <v>408.8499999999998</v>
      </c>
      <c r="H431" s="38">
        <v>417.14999999999986</v>
      </c>
      <c r="I431" s="38">
        <v>419.04999999999995</v>
      </c>
      <c r="J431" s="38">
        <v>421.2999999999999</v>
      </c>
      <c r="K431" s="31">
        <v>416.8</v>
      </c>
      <c r="L431" s="31">
        <v>412.65</v>
      </c>
      <c r="M431" s="31">
        <v>1.45279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225.35</v>
      </c>
      <c r="D432" s="38">
        <v>226.56666666666669</v>
      </c>
      <c r="E432" s="38">
        <v>222.83333333333337</v>
      </c>
      <c r="F432" s="38">
        <v>220.31666666666669</v>
      </c>
      <c r="G432" s="38">
        <v>216.58333333333337</v>
      </c>
      <c r="H432" s="38">
        <v>229.08333333333337</v>
      </c>
      <c r="I432" s="38">
        <v>232.81666666666666</v>
      </c>
      <c r="J432" s="38">
        <v>235.33333333333337</v>
      </c>
      <c r="K432" s="31">
        <v>230.3</v>
      </c>
      <c r="L432" s="31">
        <v>224.05</v>
      </c>
      <c r="M432" s="31">
        <v>3.3317299999999999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1150.3</v>
      </c>
      <c r="D433" s="38">
        <v>1150.5999999999999</v>
      </c>
      <c r="E433" s="38">
        <v>1143.2999999999997</v>
      </c>
      <c r="F433" s="38">
        <v>1136.2999999999997</v>
      </c>
      <c r="G433" s="38">
        <v>1128.9999999999995</v>
      </c>
      <c r="H433" s="38">
        <v>1157.5999999999999</v>
      </c>
      <c r="I433" s="38">
        <v>1164.9000000000001</v>
      </c>
      <c r="J433" s="38">
        <v>1171.9000000000001</v>
      </c>
      <c r="K433" s="31">
        <v>1157.9000000000001</v>
      </c>
      <c r="L433" s="31">
        <v>1143.5999999999999</v>
      </c>
      <c r="M433" s="31">
        <v>14.430669999999999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550.04999999999995</v>
      </c>
      <c r="D434" s="38">
        <v>546.58333333333337</v>
      </c>
      <c r="E434" s="38">
        <v>539.7166666666667</v>
      </c>
      <c r="F434" s="38">
        <v>529.38333333333333</v>
      </c>
      <c r="G434" s="38">
        <v>522.51666666666665</v>
      </c>
      <c r="H434" s="38">
        <v>556.91666666666674</v>
      </c>
      <c r="I434" s="38">
        <v>563.7833333333333</v>
      </c>
      <c r="J434" s="38">
        <v>574.11666666666679</v>
      </c>
      <c r="K434" s="31">
        <v>553.45000000000005</v>
      </c>
      <c r="L434" s="31">
        <v>536.25</v>
      </c>
      <c r="M434" s="31">
        <v>21.40962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2601.6</v>
      </c>
      <c r="D435" s="38">
        <v>2601.1666666666665</v>
      </c>
      <c r="E435" s="38">
        <v>2578.4333333333329</v>
      </c>
      <c r="F435" s="38">
        <v>2555.2666666666664</v>
      </c>
      <c r="G435" s="38">
        <v>2532.5333333333328</v>
      </c>
      <c r="H435" s="38">
        <v>2624.333333333333</v>
      </c>
      <c r="I435" s="38">
        <v>2647.0666666666666</v>
      </c>
      <c r="J435" s="38">
        <v>2670.2333333333331</v>
      </c>
      <c r="K435" s="31">
        <v>2623.9</v>
      </c>
      <c r="L435" s="31">
        <v>2578</v>
      </c>
      <c r="M435" s="31">
        <v>0.45855000000000001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1207.9000000000001</v>
      </c>
      <c r="D436" s="38">
        <v>1202.2833333333335</v>
      </c>
      <c r="E436" s="38">
        <v>1192.616666666667</v>
      </c>
      <c r="F436" s="38">
        <v>1177.3333333333335</v>
      </c>
      <c r="G436" s="38">
        <v>1167.666666666667</v>
      </c>
      <c r="H436" s="38">
        <v>1217.5666666666671</v>
      </c>
      <c r="I436" s="38">
        <v>1227.2333333333336</v>
      </c>
      <c r="J436" s="38">
        <v>1242.5166666666671</v>
      </c>
      <c r="K436" s="31">
        <v>1211.95</v>
      </c>
      <c r="L436" s="31">
        <v>1187</v>
      </c>
      <c r="M436" s="31">
        <v>1.0828899999999999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371.8</v>
      </c>
      <c r="D437" s="38">
        <v>376.2166666666667</v>
      </c>
      <c r="E437" s="38">
        <v>365.58333333333337</v>
      </c>
      <c r="F437" s="38">
        <v>359.36666666666667</v>
      </c>
      <c r="G437" s="38">
        <v>348.73333333333335</v>
      </c>
      <c r="H437" s="38">
        <v>382.43333333333339</v>
      </c>
      <c r="I437" s="38">
        <v>393.06666666666672</v>
      </c>
      <c r="J437" s="38">
        <v>399.28333333333342</v>
      </c>
      <c r="K437" s="31">
        <v>386.85</v>
      </c>
      <c r="L437" s="31">
        <v>370</v>
      </c>
      <c r="M437" s="31">
        <v>6.0963599999999998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407.3</v>
      </c>
      <c r="D438" s="38">
        <v>407.7</v>
      </c>
      <c r="E438" s="38">
        <v>400.95</v>
      </c>
      <c r="F438" s="38">
        <v>394.6</v>
      </c>
      <c r="G438" s="38">
        <v>387.85</v>
      </c>
      <c r="H438" s="38">
        <v>414.04999999999995</v>
      </c>
      <c r="I438" s="38">
        <v>420.79999999999995</v>
      </c>
      <c r="J438" s="38">
        <v>427.14999999999992</v>
      </c>
      <c r="K438" s="31">
        <v>414.45</v>
      </c>
      <c r="L438" s="31">
        <v>401.35</v>
      </c>
      <c r="M438" s="31">
        <v>1.0646899999999999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3851.15</v>
      </c>
      <c r="D439" s="38">
        <v>3837.1333333333332</v>
      </c>
      <c r="E439" s="38">
        <v>3794.2666666666664</v>
      </c>
      <c r="F439" s="38">
        <v>3737.3833333333332</v>
      </c>
      <c r="G439" s="38">
        <v>3694.5166666666664</v>
      </c>
      <c r="H439" s="38">
        <v>3894.0166666666664</v>
      </c>
      <c r="I439" s="38">
        <v>3936.8833333333332</v>
      </c>
      <c r="J439" s="38">
        <v>3993.7666666666664</v>
      </c>
      <c r="K439" s="31">
        <v>3880</v>
      </c>
      <c r="L439" s="31">
        <v>3780.25</v>
      </c>
      <c r="M439" s="31">
        <v>2.6958299999999999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502.25</v>
      </c>
      <c r="D440" s="38">
        <v>499.15000000000003</v>
      </c>
      <c r="E440" s="38">
        <v>492.35000000000008</v>
      </c>
      <c r="F440" s="38">
        <v>482.45000000000005</v>
      </c>
      <c r="G440" s="38">
        <v>475.65000000000009</v>
      </c>
      <c r="H440" s="38">
        <v>509.05000000000007</v>
      </c>
      <c r="I440" s="38">
        <v>515.85</v>
      </c>
      <c r="J440" s="38">
        <v>525.75</v>
      </c>
      <c r="K440" s="31">
        <v>505.95</v>
      </c>
      <c r="L440" s="31">
        <v>489.25</v>
      </c>
      <c r="M440" s="31">
        <v>9.3282900000000009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20.45</v>
      </c>
      <c r="D441" s="38">
        <v>20.266666666666666</v>
      </c>
      <c r="E441" s="38">
        <v>20.083333333333332</v>
      </c>
      <c r="F441" s="38">
        <v>19.716666666666665</v>
      </c>
      <c r="G441" s="38">
        <v>19.533333333333331</v>
      </c>
      <c r="H441" s="38">
        <v>20.633333333333333</v>
      </c>
      <c r="I441" s="38">
        <v>20.81666666666667</v>
      </c>
      <c r="J441" s="38">
        <v>21.183333333333334</v>
      </c>
      <c r="K441" s="31">
        <v>20.45</v>
      </c>
      <c r="L441" s="31">
        <v>19.899999999999999</v>
      </c>
      <c r="M441" s="31">
        <v>1985.2119399999999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263.75</v>
      </c>
      <c r="D442" s="38">
        <v>262.43333333333334</v>
      </c>
      <c r="E442" s="38">
        <v>256.86666666666667</v>
      </c>
      <c r="F442" s="38">
        <v>249.98333333333335</v>
      </c>
      <c r="G442" s="38">
        <v>244.41666666666669</v>
      </c>
      <c r="H442" s="38">
        <v>269.31666666666666</v>
      </c>
      <c r="I442" s="38">
        <v>274.88333333333338</v>
      </c>
      <c r="J442" s="38">
        <v>281.76666666666665</v>
      </c>
      <c r="K442" s="31">
        <v>268</v>
      </c>
      <c r="L442" s="31">
        <v>255.55</v>
      </c>
      <c r="M442" s="31">
        <v>7.7087199999999996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815.6</v>
      </c>
      <c r="D443" s="38">
        <v>812.73333333333323</v>
      </c>
      <c r="E443" s="38">
        <v>805.66666666666652</v>
      </c>
      <c r="F443" s="38">
        <v>795.73333333333323</v>
      </c>
      <c r="G443" s="38">
        <v>788.66666666666652</v>
      </c>
      <c r="H443" s="38">
        <v>822.66666666666652</v>
      </c>
      <c r="I443" s="38">
        <v>829.73333333333335</v>
      </c>
      <c r="J443" s="38">
        <v>839.66666666666652</v>
      </c>
      <c r="K443" s="31">
        <v>819.8</v>
      </c>
      <c r="L443" s="31">
        <v>802.8</v>
      </c>
      <c r="M443" s="31">
        <v>4.8327999999999998</v>
      </c>
      <c r="N443" s="1"/>
      <c r="O443" s="1"/>
    </row>
    <row r="444" spans="1:15" ht="12.75" customHeight="1">
      <c r="A444" s="33">
        <v>434</v>
      </c>
      <c r="B444" s="58" t="s">
        <v>877</v>
      </c>
      <c r="C444" s="31">
        <v>443.7</v>
      </c>
      <c r="D444" s="38">
        <v>446.45</v>
      </c>
      <c r="E444" s="38">
        <v>437.25</v>
      </c>
      <c r="F444" s="38">
        <v>430.8</v>
      </c>
      <c r="G444" s="38">
        <v>421.6</v>
      </c>
      <c r="H444" s="38">
        <v>452.9</v>
      </c>
      <c r="I444" s="38">
        <v>462.09999999999991</v>
      </c>
      <c r="J444" s="38">
        <v>468.54999999999995</v>
      </c>
      <c r="K444" s="31">
        <v>455.65</v>
      </c>
      <c r="L444" s="31">
        <v>440</v>
      </c>
      <c r="M444" s="31">
        <v>0.88719999999999999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1163.75</v>
      </c>
      <c r="D445" s="38">
        <v>1171.2166666666667</v>
      </c>
      <c r="E445" s="38">
        <v>1151.4333333333334</v>
      </c>
      <c r="F445" s="38">
        <v>1139.1166666666668</v>
      </c>
      <c r="G445" s="38">
        <v>1119.3333333333335</v>
      </c>
      <c r="H445" s="38">
        <v>1183.5333333333333</v>
      </c>
      <c r="I445" s="38">
        <v>1203.3166666666666</v>
      </c>
      <c r="J445" s="38">
        <v>1215.6333333333332</v>
      </c>
      <c r="K445" s="31">
        <v>1191</v>
      </c>
      <c r="L445" s="31">
        <v>1158.9000000000001</v>
      </c>
      <c r="M445" s="31">
        <v>3.7255099999999999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1008.05</v>
      </c>
      <c r="D446" s="38">
        <v>1009.2666666666665</v>
      </c>
      <c r="E446" s="38">
        <v>1002.6333333333331</v>
      </c>
      <c r="F446" s="38">
        <v>997.21666666666658</v>
      </c>
      <c r="G446" s="38">
        <v>990.58333333333314</v>
      </c>
      <c r="H446" s="38">
        <v>1014.6833333333331</v>
      </c>
      <c r="I446" s="38">
        <v>1021.3166666666665</v>
      </c>
      <c r="J446" s="38">
        <v>1026.7333333333331</v>
      </c>
      <c r="K446" s="31">
        <v>1015.9</v>
      </c>
      <c r="L446" s="31">
        <v>1003.85</v>
      </c>
      <c r="M446" s="31">
        <v>6.9408599999999998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1673.05</v>
      </c>
      <c r="D447" s="38">
        <v>1676.9666666666665</v>
      </c>
      <c r="E447" s="38">
        <v>1650.7333333333329</v>
      </c>
      <c r="F447" s="38">
        <v>1628.4166666666665</v>
      </c>
      <c r="G447" s="38">
        <v>1602.1833333333329</v>
      </c>
      <c r="H447" s="38">
        <v>1699.2833333333328</v>
      </c>
      <c r="I447" s="38">
        <v>1725.5166666666664</v>
      </c>
      <c r="J447" s="38">
        <v>1747.8333333333328</v>
      </c>
      <c r="K447" s="31">
        <v>1703.2</v>
      </c>
      <c r="L447" s="31">
        <v>1654.65</v>
      </c>
      <c r="M447" s="31">
        <v>4.8709600000000002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3442.1</v>
      </c>
      <c r="D448" s="38">
        <v>3445.6833333333329</v>
      </c>
      <c r="E448" s="38">
        <v>3426.4666666666658</v>
      </c>
      <c r="F448" s="38">
        <v>3410.833333333333</v>
      </c>
      <c r="G448" s="38">
        <v>3391.6166666666659</v>
      </c>
      <c r="H448" s="38">
        <v>3461.3166666666657</v>
      </c>
      <c r="I448" s="38">
        <v>3480.5333333333328</v>
      </c>
      <c r="J448" s="38">
        <v>3496.1666666666656</v>
      </c>
      <c r="K448" s="31">
        <v>3464.9</v>
      </c>
      <c r="L448" s="31">
        <v>3430.05</v>
      </c>
      <c r="M448" s="31">
        <v>10.96701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850.55</v>
      </c>
      <c r="D449" s="38">
        <v>853.91666666666663</v>
      </c>
      <c r="E449" s="38">
        <v>844.63333333333321</v>
      </c>
      <c r="F449" s="38">
        <v>838.71666666666658</v>
      </c>
      <c r="G449" s="38">
        <v>829.43333333333317</v>
      </c>
      <c r="H449" s="38">
        <v>859.83333333333326</v>
      </c>
      <c r="I449" s="38">
        <v>869.11666666666679</v>
      </c>
      <c r="J449" s="38">
        <v>875.0333333333333</v>
      </c>
      <c r="K449" s="31">
        <v>863.2</v>
      </c>
      <c r="L449" s="31">
        <v>848</v>
      </c>
      <c r="M449" s="31">
        <v>9.4138999999999999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7084.8</v>
      </c>
      <c r="D450" s="38">
        <v>7108.6333333333341</v>
      </c>
      <c r="E450" s="38">
        <v>7051.1666666666679</v>
      </c>
      <c r="F450" s="38">
        <v>7017.5333333333338</v>
      </c>
      <c r="G450" s="38">
        <v>6960.0666666666675</v>
      </c>
      <c r="H450" s="38">
        <v>7142.2666666666682</v>
      </c>
      <c r="I450" s="38">
        <v>7199.7333333333336</v>
      </c>
      <c r="J450" s="38">
        <v>7233.3666666666686</v>
      </c>
      <c r="K450" s="31">
        <v>7166.1</v>
      </c>
      <c r="L450" s="31">
        <v>7075</v>
      </c>
      <c r="M450" s="31">
        <v>1.0427299999999999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2479.25</v>
      </c>
      <c r="D451" s="38">
        <v>2498.0499999999997</v>
      </c>
      <c r="E451" s="38">
        <v>2446.1999999999994</v>
      </c>
      <c r="F451" s="38">
        <v>2413.1499999999996</v>
      </c>
      <c r="G451" s="38">
        <v>2361.2999999999993</v>
      </c>
      <c r="H451" s="38">
        <v>2531.0999999999995</v>
      </c>
      <c r="I451" s="38">
        <v>2582.9499999999998</v>
      </c>
      <c r="J451" s="38">
        <v>2615.9999999999995</v>
      </c>
      <c r="K451" s="31">
        <v>2549.9</v>
      </c>
      <c r="L451" s="31">
        <v>2465</v>
      </c>
      <c r="M451" s="31">
        <v>0.36481999999999998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404.85</v>
      </c>
      <c r="D452" s="38">
        <v>404.9666666666667</v>
      </c>
      <c r="E452" s="38">
        <v>399.93333333333339</v>
      </c>
      <c r="F452" s="38">
        <v>395.01666666666671</v>
      </c>
      <c r="G452" s="38">
        <v>389.98333333333341</v>
      </c>
      <c r="H452" s="38">
        <v>409.88333333333338</v>
      </c>
      <c r="I452" s="38">
        <v>414.91666666666669</v>
      </c>
      <c r="J452" s="38">
        <v>419.83333333333337</v>
      </c>
      <c r="K452" s="31">
        <v>410</v>
      </c>
      <c r="L452" s="31">
        <v>400.05</v>
      </c>
      <c r="M452" s="31">
        <v>42.514879999999998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618.25</v>
      </c>
      <c r="D453" s="38">
        <v>614.85</v>
      </c>
      <c r="E453" s="38">
        <v>601.40000000000009</v>
      </c>
      <c r="F453" s="38">
        <v>584.55000000000007</v>
      </c>
      <c r="G453" s="38">
        <v>571.10000000000014</v>
      </c>
      <c r="H453" s="38">
        <v>631.70000000000005</v>
      </c>
      <c r="I453" s="38">
        <v>645.15000000000009</v>
      </c>
      <c r="J453" s="38">
        <v>662</v>
      </c>
      <c r="K453" s="31">
        <v>628.29999999999995</v>
      </c>
      <c r="L453" s="31">
        <v>598</v>
      </c>
      <c r="M453" s="31">
        <v>531.16980000000001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237.15</v>
      </c>
      <c r="D454" s="38">
        <v>237.45000000000002</v>
      </c>
      <c r="E454" s="38">
        <v>233.20000000000005</v>
      </c>
      <c r="F454" s="38">
        <v>229.25000000000003</v>
      </c>
      <c r="G454" s="38">
        <v>225.00000000000006</v>
      </c>
      <c r="H454" s="38">
        <v>241.40000000000003</v>
      </c>
      <c r="I454" s="38">
        <v>245.64999999999998</v>
      </c>
      <c r="J454" s="38">
        <v>249.60000000000002</v>
      </c>
      <c r="K454" s="31">
        <v>241.7</v>
      </c>
      <c r="L454" s="31">
        <v>233.5</v>
      </c>
      <c r="M454" s="31">
        <v>251.55360999999999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120</v>
      </c>
      <c r="D455" s="38">
        <v>119.96666666666665</v>
      </c>
      <c r="E455" s="38">
        <v>119.2833333333333</v>
      </c>
      <c r="F455" s="38">
        <v>118.56666666666665</v>
      </c>
      <c r="G455" s="38">
        <v>117.8833333333333</v>
      </c>
      <c r="H455" s="38">
        <v>120.68333333333331</v>
      </c>
      <c r="I455" s="38">
        <v>121.36666666666667</v>
      </c>
      <c r="J455" s="38">
        <v>122.08333333333331</v>
      </c>
      <c r="K455" s="31">
        <v>120.65</v>
      </c>
      <c r="L455" s="31">
        <v>119.25</v>
      </c>
      <c r="M455" s="31">
        <v>244.39100999999999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78.2</v>
      </c>
      <c r="D456" s="38">
        <v>78.683333333333337</v>
      </c>
      <c r="E456" s="38">
        <v>76.966666666666669</v>
      </c>
      <c r="F456" s="38">
        <v>75.733333333333334</v>
      </c>
      <c r="G456" s="38">
        <v>74.016666666666666</v>
      </c>
      <c r="H456" s="38">
        <v>79.916666666666671</v>
      </c>
      <c r="I456" s="38">
        <v>81.63333333333334</v>
      </c>
      <c r="J456" s="38">
        <v>82.866666666666674</v>
      </c>
      <c r="K456" s="31">
        <v>80.400000000000006</v>
      </c>
      <c r="L456" s="31">
        <v>77.45</v>
      </c>
      <c r="M456" s="31">
        <v>38.93486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1436.4</v>
      </c>
      <c r="D457" s="38">
        <v>1440.4666666666665</v>
      </c>
      <c r="E457" s="38">
        <v>1425.9333333333329</v>
      </c>
      <c r="F457" s="38">
        <v>1415.4666666666665</v>
      </c>
      <c r="G457" s="38">
        <v>1400.9333333333329</v>
      </c>
      <c r="H457" s="38">
        <v>1450.9333333333329</v>
      </c>
      <c r="I457" s="38">
        <v>1465.4666666666662</v>
      </c>
      <c r="J457" s="38">
        <v>1475.9333333333329</v>
      </c>
      <c r="K457" s="31">
        <v>1455</v>
      </c>
      <c r="L457" s="31">
        <v>1430</v>
      </c>
      <c r="M457" s="31">
        <v>0.33409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438.7</v>
      </c>
      <c r="D458" s="38">
        <v>438.85000000000008</v>
      </c>
      <c r="E458" s="38">
        <v>436.20000000000016</v>
      </c>
      <c r="F458" s="38">
        <v>433.7000000000001</v>
      </c>
      <c r="G458" s="38">
        <v>431.05000000000018</v>
      </c>
      <c r="H458" s="38">
        <v>441.35000000000014</v>
      </c>
      <c r="I458" s="38">
        <v>444.00000000000011</v>
      </c>
      <c r="J458" s="38">
        <v>446.50000000000011</v>
      </c>
      <c r="K458" s="31">
        <v>441.5</v>
      </c>
      <c r="L458" s="31">
        <v>436.35</v>
      </c>
      <c r="M458" s="31">
        <v>0.68257000000000001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2324.15</v>
      </c>
      <c r="D459" s="38">
        <v>2333.4</v>
      </c>
      <c r="E459" s="38">
        <v>2310.75</v>
      </c>
      <c r="F459" s="38">
        <v>2297.35</v>
      </c>
      <c r="G459" s="38">
        <v>2274.6999999999998</v>
      </c>
      <c r="H459" s="38">
        <v>2346.8000000000002</v>
      </c>
      <c r="I459" s="38">
        <v>2369.4500000000007</v>
      </c>
      <c r="J459" s="38">
        <v>2382.8500000000004</v>
      </c>
      <c r="K459" s="31">
        <v>2356.0500000000002</v>
      </c>
      <c r="L459" s="31">
        <v>2320</v>
      </c>
      <c r="M459" s="31">
        <v>9.2420000000000002E-2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1235.8</v>
      </c>
      <c r="D460" s="38">
        <v>1230.2</v>
      </c>
      <c r="E460" s="38">
        <v>1221.2</v>
      </c>
      <c r="F460" s="38">
        <v>1206.5999999999999</v>
      </c>
      <c r="G460" s="38">
        <v>1197.5999999999999</v>
      </c>
      <c r="H460" s="38">
        <v>1244.8000000000002</v>
      </c>
      <c r="I460" s="38">
        <v>1253.8000000000002</v>
      </c>
      <c r="J460" s="38">
        <v>1268.4000000000003</v>
      </c>
      <c r="K460" s="31">
        <v>1239.2</v>
      </c>
      <c r="L460" s="31">
        <v>1215.5999999999999</v>
      </c>
      <c r="M460" s="31">
        <v>37.156799999999997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819.7</v>
      </c>
      <c r="D461" s="38">
        <v>821.04999999999984</v>
      </c>
      <c r="E461" s="38">
        <v>814.1999999999997</v>
      </c>
      <c r="F461" s="38">
        <v>808.69999999999982</v>
      </c>
      <c r="G461" s="38">
        <v>801.84999999999968</v>
      </c>
      <c r="H461" s="38">
        <v>826.54999999999973</v>
      </c>
      <c r="I461" s="38">
        <v>833.39999999999986</v>
      </c>
      <c r="J461" s="38">
        <v>838.89999999999975</v>
      </c>
      <c r="K461" s="31">
        <v>827.9</v>
      </c>
      <c r="L461" s="31">
        <v>815.55</v>
      </c>
      <c r="M461" s="31">
        <v>2.8904700000000001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126.25</v>
      </c>
      <c r="D462" s="38">
        <v>126.73333333333333</v>
      </c>
      <c r="E462" s="38">
        <v>125.01666666666668</v>
      </c>
      <c r="F462" s="38">
        <v>123.78333333333335</v>
      </c>
      <c r="G462" s="38">
        <v>122.06666666666669</v>
      </c>
      <c r="H462" s="38">
        <v>127.96666666666667</v>
      </c>
      <c r="I462" s="38">
        <v>129.68333333333334</v>
      </c>
      <c r="J462" s="38">
        <v>130.91666666666666</v>
      </c>
      <c r="K462" s="31">
        <v>128.44999999999999</v>
      </c>
      <c r="L462" s="31">
        <v>125.5</v>
      </c>
      <c r="M462" s="31">
        <v>3.7714500000000002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856</v>
      </c>
      <c r="D463" s="38">
        <v>860.83333333333337</v>
      </c>
      <c r="E463" s="38">
        <v>848.26666666666677</v>
      </c>
      <c r="F463" s="38">
        <v>840.53333333333342</v>
      </c>
      <c r="G463" s="38">
        <v>827.96666666666681</v>
      </c>
      <c r="H463" s="38">
        <v>868.56666666666672</v>
      </c>
      <c r="I463" s="38">
        <v>881.13333333333333</v>
      </c>
      <c r="J463" s="38">
        <v>888.86666666666667</v>
      </c>
      <c r="K463" s="31">
        <v>873.4</v>
      </c>
      <c r="L463" s="31">
        <v>853.1</v>
      </c>
      <c r="M463" s="31">
        <v>3.94889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2549.4</v>
      </c>
      <c r="D464" s="38">
        <v>2550.3833333333332</v>
      </c>
      <c r="E464" s="38">
        <v>2514.0166666666664</v>
      </c>
      <c r="F464" s="38">
        <v>2478.6333333333332</v>
      </c>
      <c r="G464" s="38">
        <v>2442.2666666666664</v>
      </c>
      <c r="H464" s="38">
        <v>2585.7666666666664</v>
      </c>
      <c r="I464" s="38">
        <v>2622.1333333333332</v>
      </c>
      <c r="J464" s="38">
        <v>2657.5166666666664</v>
      </c>
      <c r="K464" s="31">
        <v>2586.75</v>
      </c>
      <c r="L464" s="31">
        <v>2515</v>
      </c>
      <c r="M464" s="31">
        <v>0.24382000000000001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3368.7</v>
      </c>
      <c r="D465" s="38">
        <v>3390.6</v>
      </c>
      <c r="E465" s="38">
        <v>3340.1</v>
      </c>
      <c r="F465" s="38">
        <v>3311.5</v>
      </c>
      <c r="G465" s="38">
        <v>3261</v>
      </c>
      <c r="H465" s="38">
        <v>3419.2</v>
      </c>
      <c r="I465" s="38">
        <v>3469.7</v>
      </c>
      <c r="J465" s="38">
        <v>3498.2999999999997</v>
      </c>
      <c r="K465" s="31">
        <v>3441.1</v>
      </c>
      <c r="L465" s="31">
        <v>3362</v>
      </c>
      <c r="M465" s="31">
        <v>0.26974999999999999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2988.55</v>
      </c>
      <c r="D466" s="38">
        <v>2967.0166666666664</v>
      </c>
      <c r="E466" s="38">
        <v>2938.5333333333328</v>
      </c>
      <c r="F466" s="38">
        <v>2888.5166666666664</v>
      </c>
      <c r="G466" s="38">
        <v>2860.0333333333328</v>
      </c>
      <c r="H466" s="38">
        <v>3017.0333333333328</v>
      </c>
      <c r="I466" s="38">
        <v>3045.5166666666664</v>
      </c>
      <c r="J466" s="38">
        <v>3095.5333333333328</v>
      </c>
      <c r="K466" s="31">
        <v>2995.5</v>
      </c>
      <c r="L466" s="31">
        <v>2917</v>
      </c>
      <c r="M466" s="31">
        <v>9.7098999999999993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2030.45</v>
      </c>
      <c r="D467" s="38">
        <v>2042.95</v>
      </c>
      <c r="E467" s="38">
        <v>2011</v>
      </c>
      <c r="F467" s="38">
        <v>1991.55</v>
      </c>
      <c r="G467" s="38">
        <v>1959.6</v>
      </c>
      <c r="H467" s="38">
        <v>2062.4</v>
      </c>
      <c r="I467" s="38">
        <v>2094.3500000000004</v>
      </c>
      <c r="J467" s="38">
        <v>2113.8000000000002</v>
      </c>
      <c r="K467" s="31">
        <v>2074.9</v>
      </c>
      <c r="L467" s="31">
        <v>2023.5</v>
      </c>
      <c r="M467" s="31">
        <v>0.99312999999999996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671.5</v>
      </c>
      <c r="D468" s="38">
        <v>669.25</v>
      </c>
      <c r="E468" s="38">
        <v>663.5</v>
      </c>
      <c r="F468" s="38">
        <v>655.5</v>
      </c>
      <c r="G468" s="38">
        <v>649.75</v>
      </c>
      <c r="H468" s="38">
        <v>677.25</v>
      </c>
      <c r="I468" s="38">
        <v>683</v>
      </c>
      <c r="J468" s="38">
        <v>691</v>
      </c>
      <c r="K468" s="31">
        <v>675</v>
      </c>
      <c r="L468" s="31">
        <v>661.25</v>
      </c>
      <c r="M468" s="31">
        <v>2.4295900000000001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775.3</v>
      </c>
      <c r="D469" s="38">
        <v>772.75</v>
      </c>
      <c r="E469" s="38">
        <v>764.65</v>
      </c>
      <c r="F469" s="38">
        <v>754</v>
      </c>
      <c r="G469" s="38">
        <v>745.9</v>
      </c>
      <c r="H469" s="38">
        <v>783.4</v>
      </c>
      <c r="I469" s="38">
        <v>791.49999999999989</v>
      </c>
      <c r="J469" s="38">
        <v>802.15</v>
      </c>
      <c r="K469" s="31">
        <v>780.85</v>
      </c>
      <c r="L469" s="31">
        <v>762.1</v>
      </c>
      <c r="M469" s="31">
        <v>0.53488999999999998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1895.45</v>
      </c>
      <c r="D470" s="38">
        <v>1866.8166666666666</v>
      </c>
      <c r="E470" s="38">
        <v>1818.6333333333332</v>
      </c>
      <c r="F470" s="38">
        <v>1741.8166666666666</v>
      </c>
      <c r="G470" s="38">
        <v>1693.6333333333332</v>
      </c>
      <c r="H470" s="38">
        <v>1943.6333333333332</v>
      </c>
      <c r="I470" s="38">
        <v>1991.8166666666666</v>
      </c>
      <c r="J470" s="38">
        <v>2068.6333333333332</v>
      </c>
      <c r="K470" s="31">
        <v>1915</v>
      </c>
      <c r="L470" s="31">
        <v>1790</v>
      </c>
      <c r="M470" s="31">
        <v>40.437199999999997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33.4</v>
      </c>
      <c r="D471" s="38">
        <v>33.133333333333333</v>
      </c>
      <c r="E471" s="38">
        <v>32.316666666666663</v>
      </c>
      <c r="F471" s="38">
        <v>31.233333333333327</v>
      </c>
      <c r="G471" s="38">
        <v>30.416666666666657</v>
      </c>
      <c r="H471" s="38">
        <v>34.216666666666669</v>
      </c>
      <c r="I471" s="38">
        <v>35.033333333333346</v>
      </c>
      <c r="J471" s="38">
        <v>36.116666666666674</v>
      </c>
      <c r="K471" s="31">
        <v>33.950000000000003</v>
      </c>
      <c r="L471" s="31">
        <v>32.049999999999997</v>
      </c>
      <c r="M471" s="31">
        <v>280.59706999999997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298.8</v>
      </c>
      <c r="D472" s="38">
        <v>302.13333333333333</v>
      </c>
      <c r="E472" s="38">
        <v>294.76666666666665</v>
      </c>
      <c r="F472" s="38">
        <v>290.73333333333335</v>
      </c>
      <c r="G472" s="38">
        <v>283.36666666666667</v>
      </c>
      <c r="H472" s="38">
        <v>306.16666666666663</v>
      </c>
      <c r="I472" s="38">
        <v>313.5333333333333</v>
      </c>
      <c r="J472" s="38">
        <v>317.56666666666661</v>
      </c>
      <c r="K472" s="31">
        <v>309.5</v>
      </c>
      <c r="L472" s="31">
        <v>298.10000000000002</v>
      </c>
      <c r="M472" s="31">
        <v>7.3995499999999996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399</v>
      </c>
      <c r="D473" s="38">
        <v>400.2</v>
      </c>
      <c r="E473" s="38">
        <v>396.95</v>
      </c>
      <c r="F473" s="38">
        <v>394.9</v>
      </c>
      <c r="G473" s="38">
        <v>391.65</v>
      </c>
      <c r="H473" s="38">
        <v>402.25</v>
      </c>
      <c r="I473" s="38">
        <v>405.5</v>
      </c>
      <c r="J473" s="38">
        <v>407.55</v>
      </c>
      <c r="K473" s="31">
        <v>403.45</v>
      </c>
      <c r="L473" s="31">
        <v>398.15</v>
      </c>
      <c r="M473" s="31">
        <v>2.3163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782.55</v>
      </c>
      <c r="D474" s="38">
        <v>783.5</v>
      </c>
      <c r="E474" s="38">
        <v>777</v>
      </c>
      <c r="F474" s="38">
        <v>771.45</v>
      </c>
      <c r="G474" s="38">
        <v>764.95</v>
      </c>
      <c r="H474" s="38">
        <v>789.05</v>
      </c>
      <c r="I474" s="38">
        <v>795.55</v>
      </c>
      <c r="J474" s="38">
        <v>801.09999999999991</v>
      </c>
      <c r="K474" s="31">
        <v>790</v>
      </c>
      <c r="L474" s="31">
        <v>777.95</v>
      </c>
      <c r="M474" s="31">
        <v>0.26582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2946.55</v>
      </c>
      <c r="D475" s="38">
        <v>2947.25</v>
      </c>
      <c r="E475" s="38">
        <v>2914.6</v>
      </c>
      <c r="F475" s="38">
        <v>2882.65</v>
      </c>
      <c r="G475" s="38">
        <v>2850</v>
      </c>
      <c r="H475" s="38">
        <v>2979.2</v>
      </c>
      <c r="I475" s="38">
        <v>3011.8499999999995</v>
      </c>
      <c r="J475" s="38">
        <v>3043.7999999999997</v>
      </c>
      <c r="K475" s="31">
        <v>2979.9</v>
      </c>
      <c r="L475" s="31">
        <v>2915.3</v>
      </c>
      <c r="M475" s="31">
        <v>1.1435299999999999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43.35</v>
      </c>
      <c r="D476" s="38">
        <v>42.466666666666669</v>
      </c>
      <c r="E476" s="38">
        <v>41.233333333333334</v>
      </c>
      <c r="F476" s="38">
        <v>39.116666666666667</v>
      </c>
      <c r="G476" s="38">
        <v>37.883333333333333</v>
      </c>
      <c r="H476" s="38">
        <v>44.583333333333336</v>
      </c>
      <c r="I476" s="38">
        <v>45.81666666666667</v>
      </c>
      <c r="J476" s="38">
        <v>47.933333333333337</v>
      </c>
      <c r="K476" s="31">
        <v>43.7</v>
      </c>
      <c r="L476" s="31">
        <v>40.35</v>
      </c>
      <c r="M476" s="31">
        <v>549.46162000000004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1349.6</v>
      </c>
      <c r="D477" s="38">
        <v>1345.4333333333334</v>
      </c>
      <c r="E477" s="38">
        <v>1335.4666666666667</v>
      </c>
      <c r="F477" s="38">
        <v>1321.3333333333333</v>
      </c>
      <c r="G477" s="38">
        <v>1311.3666666666666</v>
      </c>
      <c r="H477" s="38">
        <v>1359.5666666666668</v>
      </c>
      <c r="I477" s="38">
        <v>1369.5333333333335</v>
      </c>
      <c r="J477" s="38">
        <v>1383.666666666667</v>
      </c>
      <c r="K477" s="31">
        <v>1355.4</v>
      </c>
      <c r="L477" s="31">
        <v>1331.3</v>
      </c>
      <c r="M477" s="31">
        <v>9.6027299999999993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27.7</v>
      </c>
      <c r="D478" s="38">
        <v>27.8</v>
      </c>
      <c r="E478" s="38">
        <v>27.400000000000002</v>
      </c>
      <c r="F478" s="38">
        <v>27.1</v>
      </c>
      <c r="G478" s="38">
        <v>26.700000000000003</v>
      </c>
      <c r="H478" s="38">
        <v>28.1</v>
      </c>
      <c r="I478" s="38">
        <v>28.5</v>
      </c>
      <c r="J478" s="38">
        <v>28.8</v>
      </c>
      <c r="K478" s="31">
        <v>28.2</v>
      </c>
      <c r="L478" s="31">
        <v>27.5</v>
      </c>
      <c r="M478" s="31">
        <v>85.584329999999994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420.9</v>
      </c>
      <c r="D479" s="38">
        <v>422.0333333333333</v>
      </c>
      <c r="E479" s="38">
        <v>417.06666666666661</v>
      </c>
      <c r="F479" s="38">
        <v>413.23333333333329</v>
      </c>
      <c r="G479" s="38">
        <v>408.26666666666659</v>
      </c>
      <c r="H479" s="38">
        <v>425.86666666666662</v>
      </c>
      <c r="I479" s="38">
        <v>430.83333333333331</v>
      </c>
      <c r="J479" s="38">
        <v>434.66666666666663</v>
      </c>
      <c r="K479" s="31">
        <v>427</v>
      </c>
      <c r="L479" s="31">
        <v>418.2</v>
      </c>
      <c r="M479" s="31">
        <v>0.86702999999999997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8102.2</v>
      </c>
      <c r="D480" s="38">
        <v>8127.7333333333336</v>
      </c>
      <c r="E480" s="38">
        <v>8050.4666666666672</v>
      </c>
      <c r="F480" s="38">
        <v>7998.7333333333336</v>
      </c>
      <c r="G480" s="38">
        <v>7921.4666666666672</v>
      </c>
      <c r="H480" s="38">
        <v>8179.4666666666672</v>
      </c>
      <c r="I480" s="38">
        <v>8256.7333333333336</v>
      </c>
      <c r="J480" s="38">
        <v>8308.4666666666672</v>
      </c>
      <c r="K480" s="31">
        <v>8205</v>
      </c>
      <c r="L480" s="31">
        <v>8076</v>
      </c>
      <c r="M480" s="31">
        <v>2.9617800000000001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89.85</v>
      </c>
      <c r="D481" s="38">
        <v>90.149999999999991</v>
      </c>
      <c r="E481" s="38">
        <v>88.799999999999983</v>
      </c>
      <c r="F481" s="38">
        <v>87.749999999999986</v>
      </c>
      <c r="G481" s="38">
        <v>86.399999999999977</v>
      </c>
      <c r="H481" s="38">
        <v>91.199999999999989</v>
      </c>
      <c r="I481" s="38">
        <v>92.549999999999983</v>
      </c>
      <c r="J481" s="38">
        <v>93.6</v>
      </c>
      <c r="K481" s="31">
        <v>91.5</v>
      </c>
      <c r="L481" s="31">
        <v>89.1</v>
      </c>
      <c r="M481" s="31">
        <v>94.262519999999995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1537.15</v>
      </c>
      <c r="D482" s="38">
        <v>1540.4666666666665</v>
      </c>
      <c r="E482" s="38">
        <v>1525.0333333333328</v>
      </c>
      <c r="F482" s="38">
        <v>1512.9166666666663</v>
      </c>
      <c r="G482" s="38">
        <v>1497.4833333333327</v>
      </c>
      <c r="H482" s="38">
        <v>1552.583333333333</v>
      </c>
      <c r="I482" s="38">
        <v>1568.0166666666669</v>
      </c>
      <c r="J482" s="38">
        <v>1580.1333333333332</v>
      </c>
      <c r="K482" s="31">
        <v>1555.9</v>
      </c>
      <c r="L482" s="31">
        <v>1528.35</v>
      </c>
      <c r="M482" s="31">
        <v>0.74890999999999996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1010.85</v>
      </c>
      <c r="D483" s="38">
        <v>1012.4166666666666</v>
      </c>
      <c r="E483" s="38">
        <v>1006.0333333333333</v>
      </c>
      <c r="F483" s="38">
        <v>1001.2166666666667</v>
      </c>
      <c r="G483" s="38">
        <v>994.83333333333337</v>
      </c>
      <c r="H483" s="38">
        <v>1017.2333333333332</v>
      </c>
      <c r="I483" s="38">
        <v>1023.6166666666667</v>
      </c>
      <c r="J483" s="31">
        <v>1028.4333333333332</v>
      </c>
      <c r="K483" s="31">
        <v>1018.8</v>
      </c>
      <c r="L483" s="31">
        <v>1007.6</v>
      </c>
      <c r="M483" s="58">
        <v>2.8029299999999999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589.5</v>
      </c>
      <c r="D484" s="38">
        <v>586.05000000000007</v>
      </c>
      <c r="E484" s="38">
        <v>581.45000000000016</v>
      </c>
      <c r="F484" s="38">
        <v>573.40000000000009</v>
      </c>
      <c r="G484" s="38">
        <v>568.80000000000018</v>
      </c>
      <c r="H484" s="38">
        <v>594.10000000000014</v>
      </c>
      <c r="I484" s="38">
        <v>598.70000000000005</v>
      </c>
      <c r="J484" s="31">
        <v>606.75000000000011</v>
      </c>
      <c r="K484" s="31">
        <v>590.65</v>
      </c>
      <c r="L484" s="31">
        <v>578</v>
      </c>
      <c r="M484" s="58">
        <v>3.9020999999999999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609.65</v>
      </c>
      <c r="D485" s="38">
        <v>611.6</v>
      </c>
      <c r="E485" s="38">
        <v>604.30000000000007</v>
      </c>
      <c r="F485" s="38">
        <v>598.95000000000005</v>
      </c>
      <c r="G485" s="38">
        <v>591.65000000000009</v>
      </c>
      <c r="H485" s="38">
        <v>616.95000000000005</v>
      </c>
      <c r="I485" s="38">
        <v>624.25</v>
      </c>
      <c r="J485" s="38">
        <v>629.6</v>
      </c>
      <c r="K485" s="31">
        <v>618.9</v>
      </c>
      <c r="L485" s="31">
        <v>606.25</v>
      </c>
      <c r="M485" s="31">
        <v>25.52655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767.35</v>
      </c>
      <c r="D486" s="38">
        <v>770.83333333333337</v>
      </c>
      <c r="E486" s="38">
        <v>761.66666666666674</v>
      </c>
      <c r="F486" s="38">
        <v>755.98333333333335</v>
      </c>
      <c r="G486" s="38">
        <v>746.81666666666672</v>
      </c>
      <c r="H486" s="38">
        <v>776.51666666666677</v>
      </c>
      <c r="I486" s="38">
        <v>785.68333333333351</v>
      </c>
      <c r="J486" s="31">
        <v>791.36666666666679</v>
      </c>
      <c r="K486" s="31">
        <v>780</v>
      </c>
      <c r="L486" s="31">
        <v>765.15</v>
      </c>
      <c r="M486" s="58">
        <v>1.00119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694</v>
      </c>
      <c r="D487" s="38">
        <v>695.4</v>
      </c>
      <c r="E487" s="38">
        <v>683.8</v>
      </c>
      <c r="F487" s="38">
        <v>673.6</v>
      </c>
      <c r="G487" s="38">
        <v>662</v>
      </c>
      <c r="H487" s="38">
        <v>705.59999999999991</v>
      </c>
      <c r="I487" s="38">
        <v>717.2</v>
      </c>
      <c r="J487" s="38">
        <v>727.39999999999986</v>
      </c>
      <c r="K487" s="31">
        <v>707</v>
      </c>
      <c r="L487" s="31">
        <v>685.2</v>
      </c>
      <c r="M487" s="31">
        <v>20.57114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389.1</v>
      </c>
      <c r="D488" s="38">
        <v>389.2166666666667</v>
      </c>
      <c r="E488" s="38">
        <v>381.43333333333339</v>
      </c>
      <c r="F488" s="38">
        <v>373.76666666666671</v>
      </c>
      <c r="G488" s="38">
        <v>365.98333333333341</v>
      </c>
      <c r="H488" s="38">
        <v>396.88333333333338</v>
      </c>
      <c r="I488" s="38">
        <v>404.66666666666669</v>
      </c>
      <c r="J488" s="38">
        <v>412.33333333333337</v>
      </c>
      <c r="K488" s="31">
        <v>397</v>
      </c>
      <c r="L488" s="31">
        <v>381.55</v>
      </c>
      <c r="M488" s="31">
        <v>3.2308300000000001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345</v>
      </c>
      <c r="D489" s="38">
        <v>344.2</v>
      </c>
      <c r="E489" s="38">
        <v>341.2</v>
      </c>
      <c r="F489" s="38">
        <v>337.4</v>
      </c>
      <c r="G489" s="38">
        <v>334.4</v>
      </c>
      <c r="H489" s="38">
        <v>348</v>
      </c>
      <c r="I489" s="38">
        <v>351</v>
      </c>
      <c r="J489" s="38">
        <v>354.8</v>
      </c>
      <c r="K489" s="31">
        <v>347.2</v>
      </c>
      <c r="L489" s="31">
        <v>340.4</v>
      </c>
      <c r="M489" s="31">
        <v>6.7374200000000002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379.35</v>
      </c>
      <c r="D490" s="38">
        <v>380.45</v>
      </c>
      <c r="E490" s="38">
        <v>358.95</v>
      </c>
      <c r="F490" s="38">
        <v>338.55</v>
      </c>
      <c r="G490" s="38">
        <v>317.05</v>
      </c>
      <c r="H490" s="38">
        <v>400.84999999999997</v>
      </c>
      <c r="I490" s="38">
        <v>422.34999999999997</v>
      </c>
      <c r="J490" s="38">
        <v>442.74999999999994</v>
      </c>
      <c r="K490" s="31">
        <v>401.95</v>
      </c>
      <c r="L490" s="31">
        <v>360.05</v>
      </c>
      <c r="M490" s="31">
        <v>75.006209999999996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818.5</v>
      </c>
      <c r="D491" s="38">
        <v>820.5333333333333</v>
      </c>
      <c r="E491" s="38">
        <v>813.06666666666661</v>
      </c>
      <c r="F491" s="38">
        <v>807.63333333333333</v>
      </c>
      <c r="G491" s="38">
        <v>800.16666666666663</v>
      </c>
      <c r="H491" s="38">
        <v>825.96666666666658</v>
      </c>
      <c r="I491" s="38">
        <v>833.43333333333328</v>
      </c>
      <c r="J491" s="38">
        <v>838.86666666666656</v>
      </c>
      <c r="K491" s="31">
        <v>828</v>
      </c>
      <c r="L491" s="31">
        <v>815.1</v>
      </c>
      <c r="M491" s="31">
        <v>13.84548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1267.75</v>
      </c>
      <c r="D492" s="38">
        <v>1273.5666666666666</v>
      </c>
      <c r="E492" s="38">
        <v>1254.1833333333332</v>
      </c>
      <c r="F492" s="38">
        <v>1240.6166666666666</v>
      </c>
      <c r="G492" s="38">
        <v>1221.2333333333331</v>
      </c>
      <c r="H492" s="38">
        <v>1287.1333333333332</v>
      </c>
      <c r="I492" s="38">
        <v>1306.5166666666664</v>
      </c>
      <c r="J492" s="38">
        <v>1320.0833333333333</v>
      </c>
      <c r="K492" s="31">
        <v>1292.95</v>
      </c>
      <c r="L492" s="31">
        <v>1260</v>
      </c>
      <c r="M492" s="31">
        <v>2.9432900000000002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243.85</v>
      </c>
      <c r="D493" s="38">
        <v>243.51666666666665</v>
      </c>
      <c r="E493" s="38">
        <v>242.1333333333333</v>
      </c>
      <c r="F493" s="38">
        <v>240.41666666666666</v>
      </c>
      <c r="G493" s="38">
        <v>239.0333333333333</v>
      </c>
      <c r="H493" s="38">
        <v>245.23333333333329</v>
      </c>
      <c r="I493" s="38">
        <v>246.61666666666662</v>
      </c>
      <c r="J493" s="38">
        <v>248.33333333333329</v>
      </c>
      <c r="K493" s="31">
        <v>244.9</v>
      </c>
      <c r="L493" s="31">
        <v>241.8</v>
      </c>
      <c r="M493" s="31">
        <v>81.942220000000006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308.39999999999998</v>
      </c>
      <c r="D494" s="38">
        <v>308.83333333333331</v>
      </c>
      <c r="E494" s="38">
        <v>302.76666666666665</v>
      </c>
      <c r="F494" s="38">
        <v>297.13333333333333</v>
      </c>
      <c r="G494" s="38">
        <v>291.06666666666666</v>
      </c>
      <c r="H494" s="38">
        <v>314.46666666666664</v>
      </c>
      <c r="I494" s="38">
        <v>320.53333333333336</v>
      </c>
      <c r="J494" s="38">
        <v>326.16666666666663</v>
      </c>
      <c r="K494" s="31">
        <v>314.89999999999998</v>
      </c>
      <c r="L494" s="31">
        <v>303.2</v>
      </c>
      <c r="M494" s="31">
        <v>16.820440000000001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480</v>
      </c>
      <c r="D495" s="38">
        <v>481.90000000000003</v>
      </c>
      <c r="E495" s="38">
        <v>473.10000000000008</v>
      </c>
      <c r="F495" s="38">
        <v>466.20000000000005</v>
      </c>
      <c r="G495" s="38">
        <v>457.40000000000009</v>
      </c>
      <c r="H495" s="38">
        <v>488.80000000000007</v>
      </c>
      <c r="I495" s="38">
        <v>497.6</v>
      </c>
      <c r="J495" s="38">
        <v>504.50000000000006</v>
      </c>
      <c r="K495" s="31">
        <v>490.7</v>
      </c>
      <c r="L495" s="31">
        <v>475</v>
      </c>
      <c r="M495" s="31">
        <v>2.0326499999999998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1862.25</v>
      </c>
      <c r="D496" s="38">
        <v>1860.75</v>
      </c>
      <c r="E496" s="38">
        <v>1841.5</v>
      </c>
      <c r="F496" s="38">
        <v>1820.75</v>
      </c>
      <c r="G496" s="38">
        <v>1801.5</v>
      </c>
      <c r="H496" s="38">
        <v>1881.5</v>
      </c>
      <c r="I496" s="38">
        <v>1900.75</v>
      </c>
      <c r="J496" s="38">
        <v>1921.5</v>
      </c>
      <c r="K496" s="31">
        <v>1880</v>
      </c>
      <c r="L496" s="31">
        <v>1840</v>
      </c>
      <c r="M496" s="31">
        <v>0.24235000000000001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2388.5500000000002</v>
      </c>
      <c r="D497" s="38">
        <v>2364.6166666666668</v>
      </c>
      <c r="E497" s="38">
        <v>2329.2333333333336</v>
      </c>
      <c r="F497" s="38">
        <v>2269.916666666667</v>
      </c>
      <c r="G497" s="38">
        <v>2234.5333333333338</v>
      </c>
      <c r="H497" s="38">
        <v>2423.9333333333334</v>
      </c>
      <c r="I497" s="38">
        <v>2459.3166666666666</v>
      </c>
      <c r="J497" s="38">
        <v>2518.6333333333332</v>
      </c>
      <c r="K497" s="31">
        <v>2400</v>
      </c>
      <c r="L497" s="31">
        <v>2305.3000000000002</v>
      </c>
      <c r="M497" s="31">
        <v>0.40436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8.0500000000000007</v>
      </c>
      <c r="D498" s="38">
        <v>8.1333333333333329</v>
      </c>
      <c r="E498" s="38">
        <v>7.9166666666666661</v>
      </c>
      <c r="F498" s="38">
        <v>7.7833333333333332</v>
      </c>
      <c r="G498" s="38">
        <v>7.5666666666666664</v>
      </c>
      <c r="H498" s="38">
        <v>8.2666666666666657</v>
      </c>
      <c r="I498" s="38">
        <v>8.4833333333333343</v>
      </c>
      <c r="J498" s="38">
        <v>8.6166666666666654</v>
      </c>
      <c r="K498" s="31">
        <v>8.35</v>
      </c>
      <c r="L498" s="31">
        <v>8</v>
      </c>
      <c r="M498" s="31">
        <v>1153.7998399999999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836.75</v>
      </c>
      <c r="D499" s="38">
        <v>843.15</v>
      </c>
      <c r="E499" s="38">
        <v>828.75</v>
      </c>
      <c r="F499" s="38">
        <v>820.75</v>
      </c>
      <c r="G499" s="38">
        <v>806.35</v>
      </c>
      <c r="H499" s="38">
        <v>851.15</v>
      </c>
      <c r="I499" s="38">
        <v>865.54999999999984</v>
      </c>
      <c r="J499" s="38">
        <v>873.55</v>
      </c>
      <c r="K499" s="31">
        <v>857.55</v>
      </c>
      <c r="L499" s="31">
        <v>835.15</v>
      </c>
      <c r="M499" s="31">
        <v>25.876940000000001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335.65</v>
      </c>
      <c r="D500" s="38">
        <v>335.98333333333335</v>
      </c>
      <c r="E500" s="38">
        <v>332.4666666666667</v>
      </c>
      <c r="F500" s="38">
        <v>329.28333333333336</v>
      </c>
      <c r="G500" s="38">
        <v>325.76666666666671</v>
      </c>
      <c r="H500" s="38">
        <v>339.16666666666669</v>
      </c>
      <c r="I500" s="38">
        <v>342.68333333333334</v>
      </c>
      <c r="J500" s="38">
        <v>345.86666666666667</v>
      </c>
      <c r="K500" s="31">
        <v>339.5</v>
      </c>
      <c r="L500" s="31">
        <v>332.8</v>
      </c>
      <c r="M500" s="31">
        <v>13.044750000000001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118.25</v>
      </c>
      <c r="D501" s="38">
        <v>118.35000000000001</v>
      </c>
      <c r="E501" s="38">
        <v>116.70000000000002</v>
      </c>
      <c r="F501" s="38">
        <v>115.15</v>
      </c>
      <c r="G501" s="38">
        <v>113.50000000000001</v>
      </c>
      <c r="H501" s="38">
        <v>119.90000000000002</v>
      </c>
      <c r="I501" s="38">
        <v>121.55000000000003</v>
      </c>
      <c r="J501" s="38">
        <v>123.10000000000002</v>
      </c>
      <c r="K501" s="31">
        <v>120</v>
      </c>
      <c r="L501" s="31">
        <v>116.8</v>
      </c>
      <c r="M501" s="31">
        <v>28.869679999999999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926.75</v>
      </c>
      <c r="D502" s="38">
        <v>926.76666666666677</v>
      </c>
      <c r="E502" s="38">
        <v>915.28333333333353</v>
      </c>
      <c r="F502" s="38">
        <v>903.81666666666672</v>
      </c>
      <c r="G502" s="38">
        <v>892.33333333333348</v>
      </c>
      <c r="H502" s="38">
        <v>938.23333333333358</v>
      </c>
      <c r="I502" s="38">
        <v>949.71666666666692</v>
      </c>
      <c r="J502" s="38">
        <v>961.18333333333362</v>
      </c>
      <c r="K502" s="31">
        <v>938.25</v>
      </c>
      <c r="L502" s="31">
        <v>915.3</v>
      </c>
      <c r="M502" s="31">
        <v>0.67101999999999995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1532.65</v>
      </c>
      <c r="D503" s="38">
        <v>1520.9166666666667</v>
      </c>
      <c r="E503" s="38">
        <v>1499.8333333333335</v>
      </c>
      <c r="F503" s="38">
        <v>1467.0166666666667</v>
      </c>
      <c r="G503" s="38">
        <v>1445.9333333333334</v>
      </c>
      <c r="H503" s="38">
        <v>1553.7333333333336</v>
      </c>
      <c r="I503" s="38">
        <v>1574.8166666666671</v>
      </c>
      <c r="J503" s="38">
        <v>1607.6333333333337</v>
      </c>
      <c r="K503" s="31">
        <v>1542</v>
      </c>
      <c r="L503" s="31">
        <v>1488.1</v>
      </c>
      <c r="M503" s="31">
        <v>1.6749499999999999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418.65</v>
      </c>
      <c r="D504" s="38">
        <v>418.33333333333331</v>
      </c>
      <c r="E504" s="38">
        <v>415.86666666666662</v>
      </c>
      <c r="F504" s="38">
        <v>413.08333333333331</v>
      </c>
      <c r="G504" s="38">
        <v>410.61666666666662</v>
      </c>
      <c r="H504" s="38">
        <v>421.11666666666662</v>
      </c>
      <c r="I504" s="38">
        <v>423.58333333333331</v>
      </c>
      <c r="J504" s="38">
        <v>426.36666666666662</v>
      </c>
      <c r="K504" s="31">
        <v>420.8</v>
      </c>
      <c r="L504" s="31">
        <v>415.55</v>
      </c>
      <c r="M504" s="31">
        <v>49.508220000000001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17.099999999999998</v>
      </c>
      <c r="E505" s="38">
        <v>16.749999999999996</v>
      </c>
      <c r="F505" s="38">
        <v>16.549999999999997</v>
      </c>
      <c r="G505" s="38">
        <v>16.199999999999996</v>
      </c>
      <c r="H505" s="38">
        <v>17.299999999999997</v>
      </c>
      <c r="I505" s="38">
        <v>17.649999999999999</v>
      </c>
      <c r="J505" s="31">
        <v>17.849999999999998</v>
      </c>
      <c r="K505" s="31">
        <v>17.45</v>
      </c>
      <c r="L505" s="31">
        <v>16.899999999999999</v>
      </c>
      <c r="M505" s="58">
        <v>1708.5585900000001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282.35000000000002</v>
      </c>
      <c r="D506" s="38">
        <v>270.7</v>
      </c>
      <c r="E506" s="38">
        <v>250.7</v>
      </c>
      <c r="F506" s="38">
        <v>219.05</v>
      </c>
      <c r="G506" s="38">
        <v>199.05</v>
      </c>
      <c r="H506" s="38">
        <v>302.34999999999997</v>
      </c>
      <c r="I506" s="38">
        <v>322.34999999999997</v>
      </c>
      <c r="J506" s="31">
        <v>353.99999999999994</v>
      </c>
      <c r="K506" s="31">
        <v>290.7</v>
      </c>
      <c r="L506" s="31">
        <v>239.05</v>
      </c>
      <c r="M506" s="58">
        <v>1139.9847600000001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514.1</v>
      </c>
      <c r="D507" s="38">
        <v>510.66666666666669</v>
      </c>
      <c r="E507" s="38">
        <v>492.23333333333335</v>
      </c>
      <c r="F507" s="38">
        <v>470.36666666666667</v>
      </c>
      <c r="G507" s="38">
        <v>451.93333333333334</v>
      </c>
      <c r="H507" s="38">
        <v>532.5333333333333</v>
      </c>
      <c r="I507" s="38">
        <v>550.9666666666667</v>
      </c>
      <c r="J507" s="38">
        <v>572.83333333333337</v>
      </c>
      <c r="K507" s="31">
        <v>529.1</v>
      </c>
      <c r="L507" s="31">
        <v>488.8</v>
      </c>
      <c r="M507" s="31">
        <v>66.488759999999999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13260.65</v>
      </c>
      <c r="D508" s="38">
        <v>13293.016666666668</v>
      </c>
      <c r="E508" s="38">
        <v>13103.333333333336</v>
      </c>
      <c r="F508" s="38">
        <v>12946.016666666668</v>
      </c>
      <c r="G508" s="38">
        <v>12756.333333333336</v>
      </c>
      <c r="H508" s="38">
        <v>13450.333333333336</v>
      </c>
      <c r="I508" s="38">
        <v>13640.016666666666</v>
      </c>
      <c r="J508" s="38">
        <v>13797.333333333336</v>
      </c>
      <c r="K508" s="31">
        <v>13482.7</v>
      </c>
      <c r="L508" s="31">
        <v>13135.7</v>
      </c>
      <c r="M508" s="31">
        <v>1.3310000000000001E-2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94.25</v>
      </c>
      <c r="D509" s="38">
        <v>94.55</v>
      </c>
      <c r="E509" s="38">
        <v>92.949999999999989</v>
      </c>
      <c r="F509" s="38">
        <v>91.649999999999991</v>
      </c>
      <c r="G509" s="38">
        <v>90.049999999999983</v>
      </c>
      <c r="H509" s="38">
        <v>95.85</v>
      </c>
      <c r="I509" s="38">
        <v>97.449999999999989</v>
      </c>
      <c r="J509" s="31">
        <v>98.75</v>
      </c>
      <c r="K509" s="31">
        <v>96.15</v>
      </c>
      <c r="L509" s="31">
        <v>93.25</v>
      </c>
      <c r="M509" s="58">
        <v>875.98555999999996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657.85</v>
      </c>
      <c r="D510" s="38">
        <v>659.94999999999993</v>
      </c>
      <c r="E510" s="38">
        <v>651.14999999999986</v>
      </c>
      <c r="F510" s="38">
        <v>644.44999999999993</v>
      </c>
      <c r="G510" s="38">
        <v>635.64999999999986</v>
      </c>
      <c r="H510" s="38">
        <v>666.64999999999986</v>
      </c>
      <c r="I510" s="38">
        <v>675.44999999999982</v>
      </c>
      <c r="J510" s="38">
        <v>682.14999999999986</v>
      </c>
      <c r="K510" s="31">
        <v>668.75</v>
      </c>
      <c r="L510" s="31">
        <v>653.25</v>
      </c>
      <c r="M510" s="31">
        <v>13.05954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1533</v>
      </c>
      <c r="D511" s="38">
        <v>1544.4166666666667</v>
      </c>
      <c r="E511" s="38">
        <v>1510.8333333333335</v>
      </c>
      <c r="F511" s="38">
        <v>1488.6666666666667</v>
      </c>
      <c r="G511" s="38">
        <v>1455.0833333333335</v>
      </c>
      <c r="H511" s="38">
        <v>1566.5833333333335</v>
      </c>
      <c r="I511" s="38">
        <v>1600.166666666667</v>
      </c>
      <c r="J511" s="38">
        <v>1622.3333333333335</v>
      </c>
      <c r="K511" s="31">
        <v>1578</v>
      </c>
      <c r="L511" s="31">
        <v>1522.25</v>
      </c>
      <c r="M511" s="31">
        <v>0.87253000000000003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2"/>
      <c r="B5" s="353"/>
      <c r="C5" s="352"/>
      <c r="D5" s="35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4" t="s">
        <v>567</v>
      </c>
      <c r="C7" s="353"/>
      <c r="D7" s="7">
        <f>Main!B10</f>
        <v>45149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45148</v>
      </c>
      <c r="B10" s="32">
        <v>517546</v>
      </c>
      <c r="C10" s="31" t="s">
        <v>1100</v>
      </c>
      <c r="D10" s="31" t="s">
        <v>1101</v>
      </c>
      <c r="E10" s="31" t="s">
        <v>577</v>
      </c>
      <c r="F10" s="93">
        <v>75758</v>
      </c>
      <c r="G10" s="32">
        <v>44.68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45148</v>
      </c>
      <c r="B11" s="32">
        <v>513401</v>
      </c>
      <c r="C11" s="31" t="s">
        <v>1102</v>
      </c>
      <c r="D11" s="31" t="s">
        <v>1103</v>
      </c>
      <c r="E11" s="31" t="s">
        <v>577</v>
      </c>
      <c r="F11" s="93">
        <v>75000</v>
      </c>
      <c r="G11" s="32">
        <v>29.5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45148</v>
      </c>
      <c r="B12" s="32">
        <v>508664</v>
      </c>
      <c r="C12" s="31" t="s">
        <v>1104</v>
      </c>
      <c r="D12" s="31" t="s">
        <v>1105</v>
      </c>
      <c r="E12" s="31" t="s">
        <v>577</v>
      </c>
      <c r="F12" s="93">
        <v>91155</v>
      </c>
      <c r="G12" s="32">
        <v>27.5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45148</v>
      </c>
      <c r="B13" s="32">
        <v>539546</v>
      </c>
      <c r="C13" s="31" t="s">
        <v>993</v>
      </c>
      <c r="D13" s="31" t="s">
        <v>1018</v>
      </c>
      <c r="E13" s="31" t="s">
        <v>576</v>
      </c>
      <c r="F13" s="93">
        <v>119923</v>
      </c>
      <c r="G13" s="32">
        <v>64.81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45148</v>
      </c>
      <c r="B14" s="32">
        <v>539546</v>
      </c>
      <c r="C14" s="31" t="s">
        <v>993</v>
      </c>
      <c r="D14" s="31" t="s">
        <v>1018</v>
      </c>
      <c r="E14" s="31" t="s">
        <v>577</v>
      </c>
      <c r="F14" s="93">
        <v>57147</v>
      </c>
      <c r="G14" s="32">
        <v>64.37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45148</v>
      </c>
      <c r="B15" s="32">
        <v>539546</v>
      </c>
      <c r="C15" s="31" t="s">
        <v>993</v>
      </c>
      <c r="D15" s="31" t="s">
        <v>1106</v>
      </c>
      <c r="E15" s="31" t="s">
        <v>577</v>
      </c>
      <c r="F15" s="93">
        <v>44460</v>
      </c>
      <c r="G15" s="32">
        <v>66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45148</v>
      </c>
      <c r="B16" s="32">
        <v>539546</v>
      </c>
      <c r="C16" s="31" t="s">
        <v>993</v>
      </c>
      <c r="D16" s="31" t="s">
        <v>1107</v>
      </c>
      <c r="E16" s="31" t="s">
        <v>576</v>
      </c>
      <c r="F16" s="93">
        <v>39000</v>
      </c>
      <c r="G16" s="32">
        <v>63.95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45148</v>
      </c>
      <c r="B17" s="32">
        <v>539546</v>
      </c>
      <c r="C17" s="31" t="s">
        <v>993</v>
      </c>
      <c r="D17" s="31" t="s">
        <v>1108</v>
      </c>
      <c r="E17" s="31" t="s">
        <v>576</v>
      </c>
      <c r="F17" s="93">
        <v>45000</v>
      </c>
      <c r="G17" s="32">
        <v>61.93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45148</v>
      </c>
      <c r="B18" s="32">
        <v>539546</v>
      </c>
      <c r="C18" s="31" t="s">
        <v>993</v>
      </c>
      <c r="D18" s="31" t="s">
        <v>1108</v>
      </c>
      <c r="E18" s="31" t="s">
        <v>577</v>
      </c>
      <c r="F18" s="93">
        <v>45000</v>
      </c>
      <c r="G18" s="32">
        <v>62.25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45148</v>
      </c>
      <c r="B19" s="32">
        <v>539546</v>
      </c>
      <c r="C19" s="31" t="s">
        <v>993</v>
      </c>
      <c r="D19" s="31" t="s">
        <v>1109</v>
      </c>
      <c r="E19" s="31" t="s">
        <v>576</v>
      </c>
      <c r="F19" s="93">
        <v>48000</v>
      </c>
      <c r="G19" s="32">
        <v>65.69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45148</v>
      </c>
      <c r="B20" s="32">
        <v>539546</v>
      </c>
      <c r="C20" s="31" t="s">
        <v>993</v>
      </c>
      <c r="D20" s="31" t="s">
        <v>1110</v>
      </c>
      <c r="E20" s="31" t="s">
        <v>577</v>
      </c>
      <c r="F20" s="93">
        <v>46001</v>
      </c>
      <c r="G20" s="32">
        <v>62.26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45148</v>
      </c>
      <c r="B21" s="32">
        <v>539546</v>
      </c>
      <c r="C21" s="31" t="s">
        <v>993</v>
      </c>
      <c r="D21" s="31" t="s">
        <v>1111</v>
      </c>
      <c r="E21" s="31" t="s">
        <v>577</v>
      </c>
      <c r="F21" s="93">
        <v>70000</v>
      </c>
      <c r="G21" s="32">
        <v>63.13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45148</v>
      </c>
      <c r="B22" s="32">
        <v>539546</v>
      </c>
      <c r="C22" s="31" t="s">
        <v>993</v>
      </c>
      <c r="D22" s="31" t="s">
        <v>1110</v>
      </c>
      <c r="E22" s="31" t="s">
        <v>576</v>
      </c>
      <c r="F22" s="93">
        <v>46001</v>
      </c>
      <c r="G22" s="32">
        <v>62.26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45148</v>
      </c>
      <c r="B23" s="32">
        <v>539546</v>
      </c>
      <c r="C23" s="31" t="s">
        <v>993</v>
      </c>
      <c r="D23" s="31" t="s">
        <v>1111</v>
      </c>
      <c r="E23" s="31" t="s">
        <v>576</v>
      </c>
      <c r="F23" s="93">
        <v>70000</v>
      </c>
      <c r="G23" s="32">
        <v>63.44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45148</v>
      </c>
      <c r="B24" s="32">
        <v>539546</v>
      </c>
      <c r="C24" s="31" t="s">
        <v>993</v>
      </c>
      <c r="D24" s="31" t="s">
        <v>1112</v>
      </c>
      <c r="E24" s="31" t="s">
        <v>577</v>
      </c>
      <c r="F24" s="93">
        <v>45502</v>
      </c>
      <c r="G24" s="32">
        <v>62.31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45148</v>
      </c>
      <c r="B25" s="32">
        <v>539546</v>
      </c>
      <c r="C25" s="31" t="s">
        <v>993</v>
      </c>
      <c r="D25" s="31" t="s">
        <v>1112</v>
      </c>
      <c r="E25" s="31" t="s">
        <v>576</v>
      </c>
      <c r="F25" s="93">
        <v>45502</v>
      </c>
      <c r="G25" s="32">
        <v>62.24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45148</v>
      </c>
      <c r="B26" s="32">
        <v>539546</v>
      </c>
      <c r="C26" s="31" t="s">
        <v>993</v>
      </c>
      <c r="D26" s="31" t="s">
        <v>1113</v>
      </c>
      <c r="E26" s="31" t="s">
        <v>576</v>
      </c>
      <c r="F26" s="93">
        <v>61700</v>
      </c>
      <c r="G26" s="32">
        <v>62.72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45148</v>
      </c>
      <c r="B27" s="32">
        <v>539546</v>
      </c>
      <c r="C27" s="31" t="s">
        <v>993</v>
      </c>
      <c r="D27" s="31" t="s">
        <v>1113</v>
      </c>
      <c r="E27" s="31" t="s">
        <v>577</v>
      </c>
      <c r="F27" s="93">
        <v>61700</v>
      </c>
      <c r="G27" s="32">
        <v>62.88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45148</v>
      </c>
      <c r="B28" s="32">
        <v>530249</v>
      </c>
      <c r="C28" s="31" t="s">
        <v>1114</v>
      </c>
      <c r="D28" s="31" t="s">
        <v>1115</v>
      </c>
      <c r="E28" s="31" t="s">
        <v>576</v>
      </c>
      <c r="F28" s="93">
        <v>26000</v>
      </c>
      <c r="G28" s="32">
        <v>7.52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45148</v>
      </c>
      <c r="B29" s="32">
        <v>543441</v>
      </c>
      <c r="C29" s="31" t="s">
        <v>1116</v>
      </c>
      <c r="D29" s="31" t="s">
        <v>1117</v>
      </c>
      <c r="E29" s="31" t="s">
        <v>577</v>
      </c>
      <c r="F29" s="93">
        <v>30000000</v>
      </c>
      <c r="G29" s="32">
        <v>357.17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45148</v>
      </c>
      <c r="B30" s="32">
        <v>543441</v>
      </c>
      <c r="C30" s="31" t="s">
        <v>1116</v>
      </c>
      <c r="D30" s="31" t="s">
        <v>1118</v>
      </c>
      <c r="E30" s="31" t="s">
        <v>576</v>
      </c>
      <c r="F30" s="93">
        <v>775000</v>
      </c>
      <c r="G30" s="32">
        <v>356.03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45148</v>
      </c>
      <c r="B31" s="32">
        <v>543441</v>
      </c>
      <c r="C31" s="31" t="s">
        <v>1116</v>
      </c>
      <c r="D31" s="31" t="s">
        <v>1119</v>
      </c>
      <c r="E31" s="31" t="s">
        <v>576</v>
      </c>
      <c r="F31" s="93">
        <v>1123000</v>
      </c>
      <c r="G31" s="32">
        <v>356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45148</v>
      </c>
      <c r="B32" s="32">
        <v>543441</v>
      </c>
      <c r="C32" s="31" t="s">
        <v>1116</v>
      </c>
      <c r="D32" s="31" t="s">
        <v>1120</v>
      </c>
      <c r="E32" s="31" t="s">
        <v>576</v>
      </c>
      <c r="F32" s="93">
        <v>842000</v>
      </c>
      <c r="G32" s="32">
        <v>356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45148</v>
      </c>
      <c r="B33" s="32">
        <v>543441</v>
      </c>
      <c r="C33" s="31" t="s">
        <v>1116</v>
      </c>
      <c r="D33" s="31" t="s">
        <v>1121</v>
      </c>
      <c r="E33" s="31" t="s">
        <v>576</v>
      </c>
      <c r="F33" s="93">
        <v>920527</v>
      </c>
      <c r="G33" s="32">
        <v>361.09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45148</v>
      </c>
      <c r="B34" s="32">
        <v>543441</v>
      </c>
      <c r="C34" s="31" t="s">
        <v>1116</v>
      </c>
      <c r="D34" s="31" t="s">
        <v>1122</v>
      </c>
      <c r="E34" s="31" t="s">
        <v>576</v>
      </c>
      <c r="F34" s="93">
        <v>2716551</v>
      </c>
      <c r="G34" s="32">
        <v>360.49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45148</v>
      </c>
      <c r="B35" s="32">
        <v>543441</v>
      </c>
      <c r="C35" s="31" t="s">
        <v>1116</v>
      </c>
      <c r="D35" s="31" t="s">
        <v>1025</v>
      </c>
      <c r="E35" s="31" t="s">
        <v>576</v>
      </c>
      <c r="F35" s="93">
        <v>2140607</v>
      </c>
      <c r="G35" s="32">
        <v>359.19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45148</v>
      </c>
      <c r="B36" s="32">
        <v>543441</v>
      </c>
      <c r="C36" s="31" t="s">
        <v>1116</v>
      </c>
      <c r="D36" s="31" t="s">
        <v>1121</v>
      </c>
      <c r="E36" s="31" t="s">
        <v>577</v>
      </c>
      <c r="F36" s="93">
        <v>108027</v>
      </c>
      <c r="G36" s="32">
        <v>362.69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45148</v>
      </c>
      <c r="B37" s="32">
        <v>543441</v>
      </c>
      <c r="C37" s="31" t="s">
        <v>1116</v>
      </c>
      <c r="D37" s="31" t="s">
        <v>1122</v>
      </c>
      <c r="E37" s="31" t="s">
        <v>577</v>
      </c>
      <c r="F37" s="93">
        <v>778312</v>
      </c>
      <c r="G37" s="32">
        <v>361.43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45148</v>
      </c>
      <c r="B38" s="32">
        <v>543441</v>
      </c>
      <c r="C38" s="31" t="s">
        <v>1116</v>
      </c>
      <c r="D38" s="31" t="s">
        <v>1025</v>
      </c>
      <c r="E38" s="31" t="s">
        <v>577</v>
      </c>
      <c r="F38" s="93">
        <v>690607</v>
      </c>
      <c r="G38" s="32">
        <v>363.61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45148</v>
      </c>
      <c r="B39" s="32">
        <v>543441</v>
      </c>
      <c r="C39" s="31" t="s">
        <v>1116</v>
      </c>
      <c r="D39" s="31" t="s">
        <v>1123</v>
      </c>
      <c r="E39" s="31" t="s">
        <v>576</v>
      </c>
      <c r="F39" s="93">
        <v>2651061</v>
      </c>
      <c r="G39" s="32">
        <v>356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45148</v>
      </c>
      <c r="B40" s="32">
        <v>543441</v>
      </c>
      <c r="C40" s="31" t="s">
        <v>1116</v>
      </c>
      <c r="D40" s="31" t="s">
        <v>1124</v>
      </c>
      <c r="E40" s="31" t="s">
        <v>576</v>
      </c>
      <c r="F40" s="93">
        <v>4300000</v>
      </c>
      <c r="G40" s="32">
        <v>356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45148</v>
      </c>
      <c r="B41" s="32">
        <v>543441</v>
      </c>
      <c r="C41" s="31" t="s">
        <v>1116</v>
      </c>
      <c r="D41" s="31" t="s">
        <v>1125</v>
      </c>
      <c r="E41" s="31" t="s">
        <v>576</v>
      </c>
      <c r="F41" s="93">
        <v>1200000</v>
      </c>
      <c r="G41" s="32">
        <v>356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45148</v>
      </c>
      <c r="B42" s="32">
        <v>543441</v>
      </c>
      <c r="C42" s="31" t="s">
        <v>1116</v>
      </c>
      <c r="D42" s="31" t="s">
        <v>1126</v>
      </c>
      <c r="E42" s="31" t="s">
        <v>576</v>
      </c>
      <c r="F42" s="93">
        <v>1190527</v>
      </c>
      <c r="G42" s="32">
        <v>356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45148</v>
      </c>
      <c r="B43" s="32">
        <v>543441</v>
      </c>
      <c r="C43" s="31" t="s">
        <v>1116</v>
      </c>
      <c r="D43" s="31" t="s">
        <v>1127</v>
      </c>
      <c r="E43" s="31" t="s">
        <v>576</v>
      </c>
      <c r="F43" s="93">
        <v>831000</v>
      </c>
      <c r="G43" s="32">
        <v>356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45148</v>
      </c>
      <c r="B44" s="32">
        <v>543441</v>
      </c>
      <c r="C44" s="31" t="s">
        <v>1116</v>
      </c>
      <c r="D44" s="31" t="s">
        <v>1128</v>
      </c>
      <c r="E44" s="31" t="s">
        <v>576</v>
      </c>
      <c r="F44" s="93">
        <v>900000</v>
      </c>
      <c r="G44" s="32">
        <v>356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45148</v>
      </c>
      <c r="B45" s="32">
        <v>543441</v>
      </c>
      <c r="C45" s="31" t="s">
        <v>1116</v>
      </c>
      <c r="D45" s="31" t="s">
        <v>1129</v>
      </c>
      <c r="E45" s="31" t="s">
        <v>576</v>
      </c>
      <c r="F45" s="93">
        <v>1405000</v>
      </c>
      <c r="G45" s="32">
        <v>356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45148</v>
      </c>
      <c r="B46" s="32">
        <v>543606</v>
      </c>
      <c r="C46" s="31" t="s">
        <v>1130</v>
      </c>
      <c r="D46" s="31" t="s">
        <v>1131</v>
      </c>
      <c r="E46" s="31" t="s">
        <v>577</v>
      </c>
      <c r="F46" s="93">
        <v>48000</v>
      </c>
      <c r="G46" s="32">
        <v>71.83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45148</v>
      </c>
      <c r="B47" s="32">
        <v>543606</v>
      </c>
      <c r="C47" s="31" t="s">
        <v>1130</v>
      </c>
      <c r="D47" s="31" t="s">
        <v>1132</v>
      </c>
      <c r="E47" s="31" t="s">
        <v>577</v>
      </c>
      <c r="F47" s="93">
        <v>48000</v>
      </c>
      <c r="G47" s="32">
        <v>65.39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45148</v>
      </c>
      <c r="B48" s="32">
        <v>543606</v>
      </c>
      <c r="C48" s="31" t="s">
        <v>1130</v>
      </c>
      <c r="D48" s="31" t="s">
        <v>1131</v>
      </c>
      <c r="E48" s="31" t="s">
        <v>576</v>
      </c>
      <c r="F48" s="93">
        <v>48000</v>
      </c>
      <c r="G48" s="32">
        <v>63.2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45148</v>
      </c>
      <c r="B49" s="32">
        <v>543606</v>
      </c>
      <c r="C49" s="31" t="s">
        <v>1130</v>
      </c>
      <c r="D49" s="31" t="s">
        <v>1132</v>
      </c>
      <c r="E49" s="31" t="s">
        <v>576</v>
      </c>
      <c r="F49" s="93">
        <v>48000</v>
      </c>
      <c r="G49" s="32">
        <v>71.83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45148</v>
      </c>
      <c r="B50" s="32">
        <v>511451</v>
      </c>
      <c r="C50" s="31" t="s">
        <v>1133</v>
      </c>
      <c r="D50" s="31" t="s">
        <v>1134</v>
      </c>
      <c r="E50" s="31" t="s">
        <v>576</v>
      </c>
      <c r="F50" s="93">
        <v>1995</v>
      </c>
      <c r="G50" s="32">
        <v>5.54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45148</v>
      </c>
      <c r="B51" s="32">
        <v>511451</v>
      </c>
      <c r="C51" s="31" t="s">
        <v>1133</v>
      </c>
      <c r="D51" s="31" t="s">
        <v>1134</v>
      </c>
      <c r="E51" s="31" t="s">
        <v>577</v>
      </c>
      <c r="F51" s="93">
        <v>26917</v>
      </c>
      <c r="G51" s="32">
        <v>5.54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45148</v>
      </c>
      <c r="B52" s="32">
        <v>523732</v>
      </c>
      <c r="C52" s="31" t="s">
        <v>1135</v>
      </c>
      <c r="D52" s="31" t="s">
        <v>1136</v>
      </c>
      <c r="E52" s="31" t="s">
        <v>577</v>
      </c>
      <c r="F52" s="93">
        <v>381136</v>
      </c>
      <c r="G52" s="32">
        <v>19.23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45148</v>
      </c>
      <c r="B53" s="32">
        <v>523732</v>
      </c>
      <c r="C53" s="31" t="s">
        <v>1135</v>
      </c>
      <c r="D53" s="31" t="s">
        <v>1025</v>
      </c>
      <c r="E53" s="31" t="s">
        <v>577</v>
      </c>
      <c r="F53" s="93">
        <v>10002</v>
      </c>
      <c r="G53" s="32">
        <v>20.399999999999999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45148</v>
      </c>
      <c r="B54" s="32">
        <v>523732</v>
      </c>
      <c r="C54" s="31" t="s">
        <v>1135</v>
      </c>
      <c r="D54" s="31" t="s">
        <v>1025</v>
      </c>
      <c r="E54" s="31" t="s">
        <v>576</v>
      </c>
      <c r="F54" s="93">
        <v>100000</v>
      </c>
      <c r="G54" s="32">
        <v>18.760000000000002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45148</v>
      </c>
      <c r="B55" s="32">
        <v>540204</v>
      </c>
      <c r="C55" s="31" t="s">
        <v>1019</v>
      </c>
      <c r="D55" s="31" t="s">
        <v>1020</v>
      </c>
      <c r="E55" s="31" t="s">
        <v>577</v>
      </c>
      <c r="F55" s="93">
        <v>53177</v>
      </c>
      <c r="G55" s="32">
        <v>56.98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45148</v>
      </c>
      <c r="B56" s="32">
        <v>523672</v>
      </c>
      <c r="C56" s="31" t="s">
        <v>1050</v>
      </c>
      <c r="D56" s="31" t="s">
        <v>1137</v>
      </c>
      <c r="E56" s="31" t="s">
        <v>577</v>
      </c>
      <c r="F56" s="93">
        <v>3298</v>
      </c>
      <c r="G56" s="32">
        <v>107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45148</v>
      </c>
      <c r="B57" s="32">
        <v>523672</v>
      </c>
      <c r="C57" s="31" t="s">
        <v>1050</v>
      </c>
      <c r="D57" s="31" t="s">
        <v>1137</v>
      </c>
      <c r="E57" s="31" t="s">
        <v>576</v>
      </c>
      <c r="F57" s="93">
        <v>73298</v>
      </c>
      <c r="G57" s="32">
        <v>103.33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45148</v>
      </c>
      <c r="B58" s="32">
        <v>535431</v>
      </c>
      <c r="C58" s="31" t="s">
        <v>968</v>
      </c>
      <c r="D58" s="31" t="s">
        <v>1138</v>
      </c>
      <c r="E58" s="31" t="s">
        <v>577</v>
      </c>
      <c r="F58" s="93">
        <v>1445639</v>
      </c>
      <c r="G58" s="32">
        <v>2.71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45148</v>
      </c>
      <c r="B59" s="32">
        <v>535431</v>
      </c>
      <c r="C59" s="31" t="s">
        <v>968</v>
      </c>
      <c r="D59" s="31" t="s">
        <v>1139</v>
      </c>
      <c r="E59" s="31" t="s">
        <v>577</v>
      </c>
      <c r="F59" s="93">
        <v>1071233</v>
      </c>
      <c r="G59" s="32">
        <v>2.72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45148</v>
      </c>
      <c r="B60" s="32">
        <v>540614</v>
      </c>
      <c r="C60" s="31" t="s">
        <v>1022</v>
      </c>
      <c r="D60" s="31" t="s">
        <v>1140</v>
      </c>
      <c r="E60" s="31" t="s">
        <v>577</v>
      </c>
      <c r="F60" s="93">
        <v>5159678</v>
      </c>
      <c r="G60" s="32">
        <v>1.22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45148</v>
      </c>
      <c r="B61" s="32">
        <v>540614</v>
      </c>
      <c r="C61" s="31" t="s">
        <v>1022</v>
      </c>
      <c r="D61" s="31" t="s">
        <v>1141</v>
      </c>
      <c r="E61" s="31" t="s">
        <v>577</v>
      </c>
      <c r="F61" s="93">
        <v>6007267</v>
      </c>
      <c r="G61" s="32">
        <v>1.21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45148</v>
      </c>
      <c r="B62" s="32">
        <v>540614</v>
      </c>
      <c r="C62" s="31" t="s">
        <v>1022</v>
      </c>
      <c r="D62" s="31" t="s">
        <v>1142</v>
      </c>
      <c r="E62" s="31" t="s">
        <v>577</v>
      </c>
      <c r="F62" s="93">
        <v>5000000</v>
      </c>
      <c r="G62" s="32">
        <v>1.17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45148</v>
      </c>
      <c r="B63" s="32">
        <v>540614</v>
      </c>
      <c r="C63" s="31" t="s">
        <v>1022</v>
      </c>
      <c r="D63" s="31" t="s">
        <v>1143</v>
      </c>
      <c r="E63" s="31" t="s">
        <v>577</v>
      </c>
      <c r="F63" s="93">
        <v>5000000</v>
      </c>
      <c r="G63" s="32">
        <v>1.17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45148</v>
      </c>
      <c r="B64" s="32">
        <v>540614</v>
      </c>
      <c r="C64" s="31" t="s">
        <v>1022</v>
      </c>
      <c r="D64" s="31" t="s">
        <v>1051</v>
      </c>
      <c r="E64" s="31" t="s">
        <v>577</v>
      </c>
      <c r="F64" s="93">
        <v>5617367</v>
      </c>
      <c r="G64" s="32">
        <v>1.2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45148</v>
      </c>
      <c r="B65" s="32">
        <v>540614</v>
      </c>
      <c r="C65" s="31" t="s">
        <v>1022</v>
      </c>
      <c r="D65" s="31" t="s">
        <v>1051</v>
      </c>
      <c r="E65" s="31" t="s">
        <v>577</v>
      </c>
      <c r="F65" s="93">
        <v>5617367</v>
      </c>
      <c r="G65" s="32">
        <v>1.2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45148</v>
      </c>
      <c r="B66" s="32">
        <v>540614</v>
      </c>
      <c r="C66" s="31" t="s">
        <v>1022</v>
      </c>
      <c r="D66" s="31" t="s">
        <v>1144</v>
      </c>
      <c r="E66" s="31" t="s">
        <v>577</v>
      </c>
      <c r="F66" s="93">
        <v>1800000</v>
      </c>
      <c r="G66" s="32">
        <v>1.23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45148</v>
      </c>
      <c r="B67" s="32">
        <v>540614</v>
      </c>
      <c r="C67" s="31" t="s">
        <v>1022</v>
      </c>
      <c r="D67" s="31" t="s">
        <v>1144</v>
      </c>
      <c r="E67" s="31" t="s">
        <v>577</v>
      </c>
      <c r="F67" s="93">
        <v>10500000</v>
      </c>
      <c r="G67" s="32">
        <v>1.2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45148</v>
      </c>
      <c r="B68" s="32">
        <v>540614</v>
      </c>
      <c r="C68" s="31" t="s">
        <v>1022</v>
      </c>
      <c r="D68" s="31" t="s">
        <v>1052</v>
      </c>
      <c r="E68" s="31" t="s">
        <v>577</v>
      </c>
      <c r="F68" s="93">
        <v>6500000</v>
      </c>
      <c r="G68" s="32">
        <v>1.23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45148</v>
      </c>
      <c r="B69" s="32">
        <v>540614</v>
      </c>
      <c r="C69" s="31" t="s">
        <v>1022</v>
      </c>
      <c r="D69" s="31" t="s">
        <v>1053</v>
      </c>
      <c r="E69" s="31" t="s">
        <v>577</v>
      </c>
      <c r="F69" s="93">
        <v>8500000</v>
      </c>
      <c r="G69" s="32">
        <v>1.23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45148</v>
      </c>
      <c r="B70" s="32">
        <v>540614</v>
      </c>
      <c r="C70" s="31" t="s">
        <v>1022</v>
      </c>
      <c r="D70" s="31" t="s">
        <v>1145</v>
      </c>
      <c r="E70" s="31" t="s">
        <v>577</v>
      </c>
      <c r="F70" s="93">
        <v>4500000</v>
      </c>
      <c r="G70" s="32">
        <v>1.19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45148</v>
      </c>
      <c r="B71" s="32">
        <v>540614</v>
      </c>
      <c r="C71" s="31" t="s">
        <v>1022</v>
      </c>
      <c r="D71" s="31" t="s">
        <v>1054</v>
      </c>
      <c r="E71" s="31" t="s">
        <v>577</v>
      </c>
      <c r="F71" s="93">
        <v>11024109</v>
      </c>
      <c r="G71" s="32">
        <v>1.2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45148</v>
      </c>
      <c r="B72" s="32">
        <v>540614</v>
      </c>
      <c r="C72" s="31" t="s">
        <v>1022</v>
      </c>
      <c r="D72" s="31" t="s">
        <v>1054</v>
      </c>
      <c r="E72" s="31" t="s">
        <v>577</v>
      </c>
      <c r="F72" s="93">
        <v>11024109</v>
      </c>
      <c r="G72" s="32">
        <v>1.21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45148</v>
      </c>
      <c r="B73" s="32">
        <v>532467</v>
      </c>
      <c r="C73" s="31" t="s">
        <v>1146</v>
      </c>
      <c r="D73" s="31" t="s">
        <v>1147</v>
      </c>
      <c r="E73" s="31" t="s">
        <v>577</v>
      </c>
      <c r="F73" s="93">
        <v>100000</v>
      </c>
      <c r="G73" s="32">
        <v>133.19999999999999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45148</v>
      </c>
      <c r="B74" s="32">
        <v>532467</v>
      </c>
      <c r="C74" s="31" t="s">
        <v>1146</v>
      </c>
      <c r="D74" s="31" t="s">
        <v>1148</v>
      </c>
      <c r="E74" s="31" t="s">
        <v>577</v>
      </c>
      <c r="F74" s="93">
        <v>170000</v>
      </c>
      <c r="G74" s="32">
        <v>133.19999999999999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45148</v>
      </c>
      <c r="B75" s="32">
        <v>532467</v>
      </c>
      <c r="C75" s="31" t="s">
        <v>1146</v>
      </c>
      <c r="D75" s="31" t="s">
        <v>1149</v>
      </c>
      <c r="E75" s="31" t="s">
        <v>577</v>
      </c>
      <c r="F75" s="93">
        <v>272237</v>
      </c>
      <c r="G75" s="32">
        <v>133.19999999999999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45148</v>
      </c>
      <c r="B76" s="32">
        <v>532467</v>
      </c>
      <c r="C76" s="31" t="s">
        <v>1146</v>
      </c>
      <c r="D76" s="31" t="s">
        <v>1150</v>
      </c>
      <c r="E76" s="31" t="s">
        <v>577</v>
      </c>
      <c r="F76" s="93">
        <v>108500</v>
      </c>
      <c r="G76" s="32">
        <v>133.19999999999999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45148</v>
      </c>
      <c r="B77" s="32">
        <v>532467</v>
      </c>
      <c r="C77" s="31" t="s">
        <v>1146</v>
      </c>
      <c r="D77" s="31" t="s">
        <v>1151</v>
      </c>
      <c r="E77" s="31" t="s">
        <v>577</v>
      </c>
      <c r="F77" s="93">
        <v>102000</v>
      </c>
      <c r="G77" s="32">
        <v>133.19999999999999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45148</v>
      </c>
      <c r="B78" s="32">
        <v>543951</v>
      </c>
      <c r="C78" s="31" t="s">
        <v>1152</v>
      </c>
      <c r="D78" s="31" t="s">
        <v>1060</v>
      </c>
      <c r="E78" s="31" t="s">
        <v>577</v>
      </c>
      <c r="F78" s="93">
        <v>12000</v>
      </c>
      <c r="G78" s="32">
        <v>40.28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45148</v>
      </c>
      <c r="B79" s="32">
        <v>543951</v>
      </c>
      <c r="C79" s="31" t="s">
        <v>1152</v>
      </c>
      <c r="D79" s="31" t="s">
        <v>1060</v>
      </c>
      <c r="E79" s="31" t="s">
        <v>577</v>
      </c>
      <c r="F79" s="93">
        <v>36000</v>
      </c>
      <c r="G79" s="32">
        <v>43.69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45148</v>
      </c>
      <c r="B80" s="32">
        <v>502901</v>
      </c>
      <c r="C80" s="31" t="s">
        <v>1153</v>
      </c>
      <c r="D80" s="31" t="s">
        <v>1154</v>
      </c>
      <c r="E80" s="31" t="s">
        <v>577</v>
      </c>
      <c r="F80" s="93">
        <v>1000</v>
      </c>
      <c r="G80" s="32">
        <v>3800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45148</v>
      </c>
      <c r="B81" s="32">
        <v>502901</v>
      </c>
      <c r="C81" s="31" t="s">
        <v>1153</v>
      </c>
      <c r="D81" s="31" t="s">
        <v>1155</v>
      </c>
      <c r="E81" s="31" t="s">
        <v>577</v>
      </c>
      <c r="F81" s="93">
        <v>1000</v>
      </c>
      <c r="G81" s="32">
        <v>3800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45148</v>
      </c>
      <c r="B82" s="32">
        <v>542924</v>
      </c>
      <c r="C82" s="31" t="s">
        <v>1023</v>
      </c>
      <c r="D82" s="31" t="s">
        <v>1156</v>
      </c>
      <c r="E82" s="31" t="s">
        <v>577</v>
      </c>
      <c r="F82" s="93">
        <v>199500</v>
      </c>
      <c r="G82" s="32">
        <v>4.22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45148</v>
      </c>
      <c r="B83" s="32">
        <v>542924</v>
      </c>
      <c r="C83" s="31" t="s">
        <v>1023</v>
      </c>
      <c r="D83" s="31" t="s">
        <v>1157</v>
      </c>
      <c r="E83" s="31" t="s">
        <v>577</v>
      </c>
      <c r="F83" s="93">
        <v>133000</v>
      </c>
      <c r="G83" s="32">
        <v>4.22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45148</v>
      </c>
      <c r="B84" s="32">
        <v>542924</v>
      </c>
      <c r="C84" s="31" t="s">
        <v>1023</v>
      </c>
      <c r="D84" s="31" t="s">
        <v>1157</v>
      </c>
      <c r="E84" s="31" t="s">
        <v>577</v>
      </c>
      <c r="F84" s="93">
        <v>7000</v>
      </c>
      <c r="G84" s="32">
        <v>4.07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45148</v>
      </c>
      <c r="B85" s="32">
        <v>538539</v>
      </c>
      <c r="C85" s="31" t="s">
        <v>1024</v>
      </c>
      <c r="D85" s="31" t="s">
        <v>946</v>
      </c>
      <c r="E85" s="31" t="s">
        <v>577</v>
      </c>
      <c r="F85" s="93">
        <v>100000</v>
      </c>
      <c r="G85" s="32">
        <v>24.82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45148</v>
      </c>
      <c r="B86" s="32">
        <v>538539</v>
      </c>
      <c r="C86" s="31" t="s">
        <v>1024</v>
      </c>
      <c r="D86" s="31" t="s">
        <v>1056</v>
      </c>
      <c r="E86" s="31" t="s">
        <v>577</v>
      </c>
      <c r="F86" s="93">
        <v>174596</v>
      </c>
      <c r="G86" s="32">
        <v>24.82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45148</v>
      </c>
      <c r="B87" s="32">
        <v>541161</v>
      </c>
      <c r="C87" s="31" t="s">
        <v>1158</v>
      </c>
      <c r="D87" s="31" t="s">
        <v>1159</v>
      </c>
      <c r="E87" s="31" t="s">
        <v>577</v>
      </c>
      <c r="F87" s="93">
        <v>25015165</v>
      </c>
      <c r="G87" s="32">
        <v>2.65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45148</v>
      </c>
      <c r="B88" s="32">
        <v>541161</v>
      </c>
      <c r="C88" s="31" t="s">
        <v>1158</v>
      </c>
      <c r="D88" s="31" t="s">
        <v>1160</v>
      </c>
      <c r="E88" s="31" t="s">
        <v>577</v>
      </c>
      <c r="F88" s="93">
        <v>25000000</v>
      </c>
      <c r="G88" s="32">
        <v>2.65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45148</v>
      </c>
      <c r="B89" s="32">
        <v>532889</v>
      </c>
      <c r="C89" s="31" t="s">
        <v>437</v>
      </c>
      <c r="D89" s="31" t="s">
        <v>1161</v>
      </c>
      <c r="E89" s="31" t="s">
        <v>577</v>
      </c>
      <c r="F89" s="93">
        <v>1800000</v>
      </c>
      <c r="G89" s="32">
        <v>634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45148</v>
      </c>
      <c r="B90" s="32">
        <v>541337</v>
      </c>
      <c r="C90" s="31" t="s">
        <v>1162</v>
      </c>
      <c r="D90" s="31" t="s">
        <v>1163</v>
      </c>
      <c r="E90" s="31" t="s">
        <v>577</v>
      </c>
      <c r="F90" s="93">
        <v>63000</v>
      </c>
      <c r="G90" s="32">
        <v>5.74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45148</v>
      </c>
      <c r="B91" s="32">
        <v>543814</v>
      </c>
      <c r="C91" s="31" t="s">
        <v>1164</v>
      </c>
      <c r="D91" s="31" t="s">
        <v>1029</v>
      </c>
      <c r="E91" s="31" t="s">
        <v>577</v>
      </c>
      <c r="F91" s="93">
        <v>34000</v>
      </c>
      <c r="G91" s="32">
        <v>69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45148</v>
      </c>
      <c r="B92" s="32">
        <v>540709</v>
      </c>
      <c r="C92" s="31" t="s">
        <v>980</v>
      </c>
      <c r="D92" s="31" t="s">
        <v>1057</v>
      </c>
      <c r="E92" s="31" t="s">
        <v>577</v>
      </c>
      <c r="F92" s="93">
        <v>1500000</v>
      </c>
      <c r="G92" s="32">
        <v>1.98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45148</v>
      </c>
      <c r="B93" s="32">
        <v>540709</v>
      </c>
      <c r="C93" s="31" t="s">
        <v>980</v>
      </c>
      <c r="D93" s="31" t="s">
        <v>1057</v>
      </c>
      <c r="E93" s="31" t="s">
        <v>577</v>
      </c>
      <c r="F93" s="93">
        <v>2648273</v>
      </c>
      <c r="G93" s="32">
        <v>1.99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45148</v>
      </c>
      <c r="B94" s="32">
        <v>540709</v>
      </c>
      <c r="C94" s="31" t="s">
        <v>980</v>
      </c>
      <c r="D94" s="31" t="s">
        <v>1058</v>
      </c>
      <c r="E94" s="31" t="s">
        <v>577</v>
      </c>
      <c r="F94" s="93">
        <v>4469256</v>
      </c>
      <c r="G94" s="32">
        <v>1.98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45148</v>
      </c>
      <c r="B95" s="32">
        <v>540709</v>
      </c>
      <c r="C95" s="31" t="s">
        <v>980</v>
      </c>
      <c r="D95" s="31" t="s">
        <v>1059</v>
      </c>
      <c r="E95" s="31" t="s">
        <v>577</v>
      </c>
      <c r="F95" s="93">
        <v>12000000</v>
      </c>
      <c r="G95" s="32">
        <v>2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45148</v>
      </c>
      <c r="B96" s="32">
        <v>540709</v>
      </c>
      <c r="C96" s="31" t="s">
        <v>980</v>
      </c>
      <c r="D96" s="31" t="s">
        <v>1165</v>
      </c>
      <c r="E96" s="31" t="s">
        <v>577</v>
      </c>
      <c r="F96" s="93">
        <v>3000000</v>
      </c>
      <c r="G96" s="32">
        <v>2.14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45148</v>
      </c>
      <c r="B97" s="32">
        <v>540709</v>
      </c>
      <c r="C97" s="31" t="s">
        <v>980</v>
      </c>
      <c r="D97" s="31" t="s">
        <v>1165</v>
      </c>
      <c r="E97" s="31" t="s">
        <v>577</v>
      </c>
      <c r="F97" s="93">
        <v>3000000</v>
      </c>
      <c r="G97" s="32">
        <v>2.11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45148</v>
      </c>
      <c r="B98" s="32">
        <v>540709</v>
      </c>
      <c r="C98" s="31" t="s">
        <v>980</v>
      </c>
      <c r="D98" s="31" t="s">
        <v>983</v>
      </c>
      <c r="E98" s="31" t="s">
        <v>577</v>
      </c>
      <c r="F98" s="93">
        <v>9336460</v>
      </c>
      <c r="G98" s="32">
        <v>2.04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45148</v>
      </c>
      <c r="B99" s="32">
        <v>540709</v>
      </c>
      <c r="C99" s="31" t="s">
        <v>980</v>
      </c>
      <c r="D99" s="31" t="s">
        <v>1058</v>
      </c>
      <c r="E99" s="31" t="s">
        <v>577</v>
      </c>
      <c r="F99" s="93">
        <v>3290404</v>
      </c>
      <c r="G99" s="32">
        <v>2.02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45148</v>
      </c>
      <c r="B100" s="32">
        <v>540709</v>
      </c>
      <c r="C100" s="31" t="s">
        <v>980</v>
      </c>
      <c r="D100" s="31" t="s">
        <v>983</v>
      </c>
      <c r="E100" s="31" t="s">
        <v>577</v>
      </c>
      <c r="F100" s="93">
        <v>8087216</v>
      </c>
      <c r="G100" s="32">
        <v>2.12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45148</v>
      </c>
      <c r="B101" s="32">
        <v>539226</v>
      </c>
      <c r="C101" s="31" t="s">
        <v>1166</v>
      </c>
      <c r="D101" s="31" t="s">
        <v>994</v>
      </c>
      <c r="E101" s="31" t="s">
        <v>577</v>
      </c>
      <c r="F101" s="93">
        <v>132355</v>
      </c>
      <c r="G101" s="32">
        <v>116.22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45148</v>
      </c>
      <c r="B102" s="32">
        <v>539226</v>
      </c>
      <c r="C102" s="31" t="s">
        <v>1166</v>
      </c>
      <c r="D102" s="31" t="s">
        <v>994</v>
      </c>
      <c r="E102" s="31" t="s">
        <v>577</v>
      </c>
      <c r="F102" s="93">
        <v>90141</v>
      </c>
      <c r="G102" s="32">
        <v>123.79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45148</v>
      </c>
      <c r="B103" s="32">
        <v>543366</v>
      </c>
      <c r="C103" s="31" t="s">
        <v>1026</v>
      </c>
      <c r="D103" s="31" t="s">
        <v>1167</v>
      </c>
      <c r="E103" s="31" t="s">
        <v>577</v>
      </c>
      <c r="F103" s="93">
        <v>6000</v>
      </c>
      <c r="G103" s="32">
        <v>80.16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45148</v>
      </c>
      <c r="B104" s="32">
        <v>543366</v>
      </c>
      <c r="C104" s="31" t="s">
        <v>1026</v>
      </c>
      <c r="D104" s="31" t="s">
        <v>1167</v>
      </c>
      <c r="E104" s="31" t="s">
        <v>577</v>
      </c>
      <c r="F104" s="93">
        <v>4800</v>
      </c>
      <c r="G104" s="32">
        <v>81.58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45148</v>
      </c>
      <c r="B105" s="32">
        <v>543366</v>
      </c>
      <c r="C105" s="31" t="s">
        <v>1026</v>
      </c>
      <c r="D105" s="31" t="s">
        <v>1061</v>
      </c>
      <c r="E105" s="31" t="s">
        <v>577</v>
      </c>
      <c r="F105" s="93">
        <v>6000</v>
      </c>
      <c r="G105" s="32">
        <v>79.930000000000007</v>
      </c>
      <c r="H105" s="32" t="s">
        <v>335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45148</v>
      </c>
      <c r="B106" s="32">
        <v>543366</v>
      </c>
      <c r="C106" s="31" t="s">
        <v>1026</v>
      </c>
      <c r="D106" s="31" t="s">
        <v>1168</v>
      </c>
      <c r="E106" s="31" t="s">
        <v>577</v>
      </c>
      <c r="F106" s="93">
        <v>7200</v>
      </c>
      <c r="G106" s="32">
        <v>79.27</v>
      </c>
      <c r="H106" s="32" t="s">
        <v>335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45148</v>
      </c>
      <c r="B107" s="32">
        <v>543366</v>
      </c>
      <c r="C107" s="31" t="s">
        <v>1026</v>
      </c>
      <c r="D107" s="31" t="s">
        <v>1169</v>
      </c>
      <c r="E107" s="31" t="s">
        <v>577</v>
      </c>
      <c r="F107" s="93">
        <v>4800</v>
      </c>
      <c r="G107" s="32">
        <v>79.849999999999994</v>
      </c>
      <c r="H107" s="32" t="s">
        <v>335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45148</v>
      </c>
      <c r="B108" s="32">
        <v>543366</v>
      </c>
      <c r="C108" s="31" t="s">
        <v>1026</v>
      </c>
      <c r="D108" s="31" t="s">
        <v>1169</v>
      </c>
      <c r="E108" s="31" t="s">
        <v>577</v>
      </c>
      <c r="F108" s="93">
        <v>12000</v>
      </c>
      <c r="G108" s="32">
        <v>79.34</v>
      </c>
      <c r="H108" s="32" t="s">
        <v>335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45148</v>
      </c>
      <c r="B109" s="32">
        <v>534708</v>
      </c>
      <c r="C109" s="31" t="s">
        <v>1170</v>
      </c>
      <c r="D109" s="31" t="s">
        <v>1171</v>
      </c>
      <c r="E109" s="31" t="s">
        <v>577</v>
      </c>
      <c r="F109" s="93">
        <v>120000</v>
      </c>
      <c r="G109" s="32">
        <v>8.36</v>
      </c>
      <c r="H109" s="32" t="s">
        <v>335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45148</v>
      </c>
      <c r="B110" s="32">
        <v>534708</v>
      </c>
      <c r="C110" s="31" t="s">
        <v>1170</v>
      </c>
      <c r="D110" s="31" t="s">
        <v>1172</v>
      </c>
      <c r="E110" s="31" t="s">
        <v>577</v>
      </c>
      <c r="F110" s="93">
        <v>84000</v>
      </c>
      <c r="G110" s="32">
        <v>8.5399999999999991</v>
      </c>
      <c r="H110" s="32" t="s">
        <v>335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45148</v>
      </c>
      <c r="B111" s="32">
        <v>534708</v>
      </c>
      <c r="C111" s="31" t="s">
        <v>1170</v>
      </c>
      <c r="D111" s="31" t="s">
        <v>1173</v>
      </c>
      <c r="E111" s="31" t="s">
        <v>577</v>
      </c>
      <c r="F111" s="93">
        <v>84000</v>
      </c>
      <c r="G111" s="32">
        <v>8.5399999999999991</v>
      </c>
      <c r="H111" s="32" t="s">
        <v>335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45148</v>
      </c>
      <c r="B112" s="32">
        <v>534708</v>
      </c>
      <c r="C112" s="31" t="s">
        <v>1170</v>
      </c>
      <c r="D112" s="31" t="s">
        <v>1174</v>
      </c>
      <c r="E112" s="31" t="s">
        <v>577</v>
      </c>
      <c r="F112" s="93">
        <v>63000</v>
      </c>
      <c r="G112" s="32">
        <v>8.51</v>
      </c>
      <c r="H112" s="32" t="s">
        <v>335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45148</v>
      </c>
      <c r="B113" s="32">
        <v>534708</v>
      </c>
      <c r="C113" s="31" t="s">
        <v>1170</v>
      </c>
      <c r="D113" s="31" t="s">
        <v>1175</v>
      </c>
      <c r="E113" s="31" t="s">
        <v>577</v>
      </c>
      <c r="F113" s="93">
        <v>72000</v>
      </c>
      <c r="G113" s="32">
        <v>8.5</v>
      </c>
      <c r="H113" s="32" t="s">
        <v>335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45148</v>
      </c>
      <c r="B114" s="32">
        <v>534708</v>
      </c>
      <c r="C114" s="31" t="s">
        <v>1170</v>
      </c>
      <c r="D114" s="31" t="s">
        <v>1176</v>
      </c>
      <c r="E114" s="31" t="s">
        <v>577</v>
      </c>
      <c r="F114" s="93">
        <v>66000</v>
      </c>
      <c r="G114" s="32">
        <v>8.5399999999999991</v>
      </c>
      <c r="H114" s="32" t="s">
        <v>335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45148</v>
      </c>
      <c r="B115" s="32">
        <v>539470</v>
      </c>
      <c r="C115" s="31" t="s">
        <v>1177</v>
      </c>
      <c r="D115" s="31" t="s">
        <v>1178</v>
      </c>
      <c r="E115" s="31" t="s">
        <v>577</v>
      </c>
      <c r="F115" s="93">
        <v>2000000</v>
      </c>
      <c r="G115" s="32">
        <v>1.01</v>
      </c>
      <c r="H115" s="32" t="s">
        <v>335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45148</v>
      </c>
      <c r="B116" s="32">
        <v>543924</v>
      </c>
      <c r="C116" s="31" t="s">
        <v>1179</v>
      </c>
      <c r="D116" s="31" t="s">
        <v>1180</v>
      </c>
      <c r="E116" s="31" t="s">
        <v>577</v>
      </c>
      <c r="F116" s="93">
        <v>16000</v>
      </c>
      <c r="G116" s="32">
        <v>73.33</v>
      </c>
      <c r="H116" s="32" t="s">
        <v>335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45148</v>
      </c>
      <c r="B117" s="32">
        <v>543274</v>
      </c>
      <c r="C117" s="31" t="s">
        <v>1027</v>
      </c>
      <c r="D117" s="31" t="s">
        <v>1028</v>
      </c>
      <c r="E117" s="31" t="s">
        <v>577</v>
      </c>
      <c r="F117" s="93">
        <v>252000</v>
      </c>
      <c r="G117" s="32">
        <v>6.05</v>
      </c>
      <c r="H117" s="32" t="s">
        <v>335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45148</v>
      </c>
      <c r="B118" s="32">
        <v>543274</v>
      </c>
      <c r="C118" s="31" t="s">
        <v>1027</v>
      </c>
      <c r="D118" s="31" t="s">
        <v>1181</v>
      </c>
      <c r="E118" s="31" t="s">
        <v>577</v>
      </c>
      <c r="F118" s="93">
        <v>124200</v>
      </c>
      <c r="G118" s="32">
        <v>6.35</v>
      </c>
      <c r="H118" s="32" t="s">
        <v>335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45148</v>
      </c>
      <c r="B119" s="32">
        <v>543274</v>
      </c>
      <c r="C119" s="31" t="s">
        <v>1027</v>
      </c>
      <c r="D119" s="31" t="s">
        <v>1182</v>
      </c>
      <c r="E119" s="31" t="s">
        <v>577</v>
      </c>
      <c r="F119" s="93">
        <v>200250</v>
      </c>
      <c r="G119" s="32">
        <v>6.24</v>
      </c>
      <c r="H119" s="32" t="s">
        <v>335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45148</v>
      </c>
      <c r="B120" s="32">
        <v>543274</v>
      </c>
      <c r="C120" s="31" t="s">
        <v>1027</v>
      </c>
      <c r="D120" s="31" t="s">
        <v>1183</v>
      </c>
      <c r="E120" s="31" t="s">
        <v>577</v>
      </c>
      <c r="F120" s="93">
        <v>188100</v>
      </c>
      <c r="G120" s="32">
        <v>6.34</v>
      </c>
      <c r="H120" s="32" t="s">
        <v>335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45148</v>
      </c>
      <c r="B121" s="32">
        <v>539406</v>
      </c>
      <c r="C121" s="31" t="s">
        <v>1062</v>
      </c>
      <c r="D121" s="31" t="s">
        <v>1063</v>
      </c>
      <c r="E121" s="31" t="s">
        <v>577</v>
      </c>
      <c r="F121" s="93">
        <v>26250</v>
      </c>
      <c r="G121" s="32">
        <v>39</v>
      </c>
      <c r="H121" s="32" t="s">
        <v>335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45148</v>
      </c>
      <c r="B122" s="32">
        <v>539406</v>
      </c>
      <c r="C122" s="31" t="s">
        <v>1062</v>
      </c>
      <c r="D122" s="31" t="s">
        <v>1064</v>
      </c>
      <c r="E122" s="31" t="s">
        <v>577</v>
      </c>
      <c r="F122" s="93">
        <v>21754</v>
      </c>
      <c r="G122" s="32">
        <v>39</v>
      </c>
      <c r="H122" s="32" t="s">
        <v>335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45148</v>
      </c>
      <c r="B123" s="32">
        <v>517201</v>
      </c>
      <c r="C123" s="31" t="s">
        <v>1184</v>
      </c>
      <c r="D123" s="31" t="s">
        <v>1185</v>
      </c>
      <c r="E123" s="31" t="s">
        <v>577</v>
      </c>
      <c r="F123" s="93">
        <v>13572</v>
      </c>
      <c r="G123" s="32">
        <v>68.02</v>
      </c>
      <c r="H123" s="32" t="s">
        <v>335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45148</v>
      </c>
      <c r="B124" s="32">
        <v>517201</v>
      </c>
      <c r="C124" s="31" t="s">
        <v>1184</v>
      </c>
      <c r="D124" s="31" t="s">
        <v>1186</v>
      </c>
      <c r="E124" s="31" t="s">
        <v>577</v>
      </c>
      <c r="F124" s="93">
        <v>13514</v>
      </c>
      <c r="G124" s="32">
        <v>68.02</v>
      </c>
      <c r="H124" s="32" t="s">
        <v>335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45148</v>
      </c>
      <c r="B125" s="32">
        <v>539278</v>
      </c>
      <c r="C125" s="31" t="s">
        <v>1187</v>
      </c>
      <c r="D125" s="31" t="s">
        <v>1188</v>
      </c>
      <c r="E125" s="31" t="s">
        <v>577</v>
      </c>
      <c r="F125" s="93">
        <v>200000</v>
      </c>
      <c r="G125" s="32">
        <v>2.87</v>
      </c>
      <c r="H125" s="32" t="s">
        <v>335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45148</v>
      </c>
      <c r="B126" s="32">
        <v>543616</v>
      </c>
      <c r="C126" s="31" t="s">
        <v>1189</v>
      </c>
      <c r="D126" s="31" t="s">
        <v>1190</v>
      </c>
      <c r="E126" s="31" t="s">
        <v>577</v>
      </c>
      <c r="F126" s="93">
        <v>64800</v>
      </c>
      <c r="G126" s="32">
        <v>208.35</v>
      </c>
      <c r="H126" s="32" t="s">
        <v>335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45148</v>
      </c>
      <c r="B127" s="32">
        <v>539291</v>
      </c>
      <c r="C127" s="31" t="s">
        <v>1191</v>
      </c>
      <c r="D127" s="31" t="s">
        <v>946</v>
      </c>
      <c r="E127" s="31" t="s">
        <v>577</v>
      </c>
      <c r="F127" s="93">
        <v>21961</v>
      </c>
      <c r="G127" s="32">
        <v>11.52</v>
      </c>
      <c r="H127" s="32" t="s">
        <v>335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45148</v>
      </c>
      <c r="B128" s="32">
        <v>519457</v>
      </c>
      <c r="C128" s="31" t="s">
        <v>1192</v>
      </c>
      <c r="D128" s="31" t="s">
        <v>1193</v>
      </c>
      <c r="E128" s="31" t="s">
        <v>577</v>
      </c>
      <c r="F128" s="93">
        <v>159646</v>
      </c>
      <c r="G128" s="32">
        <v>37.880000000000003</v>
      </c>
      <c r="H128" s="32" t="s">
        <v>335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45148</v>
      </c>
      <c r="B129" s="32">
        <v>531025</v>
      </c>
      <c r="C129" s="31" t="s">
        <v>981</v>
      </c>
      <c r="D129" s="31" t="s">
        <v>1194</v>
      </c>
      <c r="E129" s="31" t="s">
        <v>577</v>
      </c>
      <c r="F129" s="93">
        <v>3588846</v>
      </c>
      <c r="G129" s="32">
        <v>1.22</v>
      </c>
      <c r="H129" s="32" t="s">
        <v>335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45148</v>
      </c>
      <c r="B130" s="32">
        <v>531025</v>
      </c>
      <c r="C130" s="31" t="s">
        <v>981</v>
      </c>
      <c r="D130" s="31" t="s">
        <v>1194</v>
      </c>
      <c r="E130" s="31" t="s">
        <v>577</v>
      </c>
      <c r="F130" s="93">
        <v>3588846</v>
      </c>
      <c r="G130" s="32">
        <v>1.23</v>
      </c>
      <c r="H130" s="32" t="s">
        <v>335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45148</v>
      </c>
      <c r="B131" s="32">
        <v>543436</v>
      </c>
      <c r="C131" s="31" t="s">
        <v>1195</v>
      </c>
      <c r="D131" s="31" t="s">
        <v>1196</v>
      </c>
      <c r="E131" s="31" t="s">
        <v>577</v>
      </c>
      <c r="F131" s="93">
        <v>4800</v>
      </c>
      <c r="G131" s="32">
        <v>142.88999999999999</v>
      </c>
      <c r="H131" s="32" t="s">
        <v>335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45148</v>
      </c>
      <c r="B132" s="32">
        <v>543436</v>
      </c>
      <c r="C132" s="31" t="s">
        <v>1195</v>
      </c>
      <c r="D132" s="31" t="s">
        <v>1197</v>
      </c>
      <c r="E132" s="31" t="s">
        <v>577</v>
      </c>
      <c r="F132" s="93">
        <v>2400</v>
      </c>
      <c r="G132" s="32">
        <v>137</v>
      </c>
      <c r="H132" s="32" t="s">
        <v>335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45148</v>
      </c>
      <c r="B133" s="32">
        <v>543436</v>
      </c>
      <c r="C133" s="31" t="s">
        <v>1195</v>
      </c>
      <c r="D133" s="31" t="s">
        <v>1198</v>
      </c>
      <c r="E133" s="31" t="s">
        <v>577</v>
      </c>
      <c r="F133" s="93">
        <v>3200</v>
      </c>
      <c r="G133" s="32">
        <v>142.85</v>
      </c>
      <c r="H133" s="32" t="s">
        <v>335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45148</v>
      </c>
      <c r="B134" s="32">
        <v>543436</v>
      </c>
      <c r="C134" s="31" t="s">
        <v>1195</v>
      </c>
      <c r="D134" s="31" t="s">
        <v>1199</v>
      </c>
      <c r="E134" s="31" t="s">
        <v>577</v>
      </c>
      <c r="F134" s="93">
        <v>4800</v>
      </c>
      <c r="G134" s="32">
        <v>137.88</v>
      </c>
      <c r="H134" s="32" t="s">
        <v>335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45148</v>
      </c>
      <c r="B135" s="32">
        <v>543436</v>
      </c>
      <c r="C135" s="31" t="s">
        <v>1195</v>
      </c>
      <c r="D135" s="31" t="s">
        <v>1200</v>
      </c>
      <c r="E135" s="31" t="s">
        <v>577</v>
      </c>
      <c r="F135" s="93">
        <v>8000</v>
      </c>
      <c r="G135" s="32">
        <v>137.53</v>
      </c>
      <c r="H135" s="32" t="s">
        <v>335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45148</v>
      </c>
      <c r="B136" s="32" t="s">
        <v>1066</v>
      </c>
      <c r="C136" s="31" t="s">
        <v>1067</v>
      </c>
      <c r="D136" s="31" t="s">
        <v>1201</v>
      </c>
      <c r="E136" s="31" t="s">
        <v>576</v>
      </c>
      <c r="F136" s="93">
        <v>1000000</v>
      </c>
      <c r="G136" s="32">
        <v>1.08</v>
      </c>
      <c r="H136" s="32" t="s">
        <v>901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45148</v>
      </c>
      <c r="B137" s="32" t="s">
        <v>1066</v>
      </c>
      <c r="C137" s="31" t="s">
        <v>1067</v>
      </c>
      <c r="D137" s="31" t="s">
        <v>1068</v>
      </c>
      <c r="E137" s="31" t="s">
        <v>576</v>
      </c>
      <c r="F137" s="93">
        <v>3347050</v>
      </c>
      <c r="G137" s="32">
        <v>1.08</v>
      </c>
      <c r="H137" s="32" t="s">
        <v>901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45148</v>
      </c>
      <c r="B138" s="32" t="s">
        <v>1202</v>
      </c>
      <c r="C138" s="31" t="s">
        <v>1203</v>
      </c>
      <c r="D138" s="31" t="s">
        <v>1204</v>
      </c>
      <c r="E138" s="31" t="s">
        <v>576</v>
      </c>
      <c r="F138" s="93">
        <v>87350</v>
      </c>
      <c r="G138" s="32">
        <v>133.72</v>
      </c>
      <c r="H138" s="32" t="s">
        <v>901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45148</v>
      </c>
      <c r="B139" s="32" t="s">
        <v>1069</v>
      </c>
      <c r="C139" s="31" t="s">
        <v>1070</v>
      </c>
      <c r="D139" s="31" t="s">
        <v>893</v>
      </c>
      <c r="E139" s="31" t="s">
        <v>576</v>
      </c>
      <c r="F139" s="93">
        <v>9263791</v>
      </c>
      <c r="G139" s="32">
        <v>19.8</v>
      </c>
      <c r="H139" s="32" t="s">
        <v>901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45148</v>
      </c>
      <c r="B140" s="32" t="s">
        <v>1069</v>
      </c>
      <c r="C140" s="31" t="s">
        <v>1070</v>
      </c>
      <c r="D140" s="31" t="s">
        <v>1071</v>
      </c>
      <c r="E140" s="31" t="s">
        <v>576</v>
      </c>
      <c r="F140" s="93">
        <v>8807106</v>
      </c>
      <c r="G140" s="32">
        <v>19.89</v>
      </c>
      <c r="H140" s="32" t="s">
        <v>901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45148</v>
      </c>
      <c r="B141" s="32" t="s">
        <v>1069</v>
      </c>
      <c r="C141" s="31" t="s">
        <v>1070</v>
      </c>
      <c r="D141" s="31" t="s">
        <v>1072</v>
      </c>
      <c r="E141" s="31" t="s">
        <v>576</v>
      </c>
      <c r="F141" s="93">
        <v>10233000</v>
      </c>
      <c r="G141" s="32">
        <v>19.920000000000002</v>
      </c>
      <c r="H141" s="32" t="s">
        <v>901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45148</v>
      </c>
      <c r="B142" s="32" t="s">
        <v>995</v>
      </c>
      <c r="C142" s="31" t="s">
        <v>996</v>
      </c>
      <c r="D142" s="31" t="s">
        <v>578</v>
      </c>
      <c r="E142" s="31" t="s">
        <v>576</v>
      </c>
      <c r="F142" s="93">
        <v>227376</v>
      </c>
      <c r="G142" s="32">
        <v>247.89</v>
      </c>
      <c r="H142" s="32" t="s">
        <v>901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45148</v>
      </c>
      <c r="B143" s="32" t="s">
        <v>1205</v>
      </c>
      <c r="C143" s="31" t="s">
        <v>1206</v>
      </c>
      <c r="D143" s="31" t="s">
        <v>578</v>
      </c>
      <c r="E143" s="31" t="s">
        <v>576</v>
      </c>
      <c r="F143" s="93">
        <v>256458</v>
      </c>
      <c r="G143" s="32">
        <v>554.6</v>
      </c>
      <c r="H143" s="32" t="s">
        <v>901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45148</v>
      </c>
      <c r="B144" s="32" t="s">
        <v>1116</v>
      </c>
      <c r="C144" s="31" t="s">
        <v>1207</v>
      </c>
      <c r="D144" s="31" t="s">
        <v>578</v>
      </c>
      <c r="E144" s="31" t="s">
        <v>576</v>
      </c>
      <c r="F144" s="93">
        <v>969354</v>
      </c>
      <c r="G144" s="32">
        <v>364.08</v>
      </c>
      <c r="H144" s="32" t="s">
        <v>901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45148</v>
      </c>
      <c r="B145" s="32" t="s">
        <v>1116</v>
      </c>
      <c r="C145" s="31" t="s">
        <v>1207</v>
      </c>
      <c r="D145" s="31" t="s">
        <v>1122</v>
      </c>
      <c r="E145" s="31" t="s">
        <v>576</v>
      </c>
      <c r="F145" s="93">
        <v>295745</v>
      </c>
      <c r="G145" s="32">
        <v>363.54</v>
      </c>
      <c r="H145" s="32" t="s">
        <v>901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45148</v>
      </c>
      <c r="B146" s="32" t="s">
        <v>1116</v>
      </c>
      <c r="C146" s="31" t="s">
        <v>1207</v>
      </c>
      <c r="D146" s="31" t="s">
        <v>997</v>
      </c>
      <c r="E146" s="31" t="s">
        <v>576</v>
      </c>
      <c r="F146" s="93">
        <v>252529</v>
      </c>
      <c r="G146" s="32">
        <v>362.28</v>
      </c>
      <c r="H146" s="32" t="s">
        <v>901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45148</v>
      </c>
      <c r="B147" s="32" t="s">
        <v>1116</v>
      </c>
      <c r="C147" s="31" t="s">
        <v>1207</v>
      </c>
      <c r="D147" s="31" t="s">
        <v>1121</v>
      </c>
      <c r="E147" s="31" t="s">
        <v>576</v>
      </c>
      <c r="F147" s="93">
        <v>126650</v>
      </c>
      <c r="G147" s="32">
        <v>362.48</v>
      </c>
      <c r="H147" s="32" t="s">
        <v>901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45148</v>
      </c>
      <c r="B148" s="32" t="s">
        <v>1116</v>
      </c>
      <c r="C148" s="31" t="s">
        <v>1207</v>
      </c>
      <c r="D148" s="31" t="s">
        <v>933</v>
      </c>
      <c r="E148" s="31" t="s">
        <v>576</v>
      </c>
      <c r="F148" s="93">
        <v>980016</v>
      </c>
      <c r="G148" s="32">
        <v>361.41</v>
      </c>
      <c r="H148" s="32" t="s">
        <v>901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45148</v>
      </c>
      <c r="B149" s="32" t="s">
        <v>1208</v>
      </c>
      <c r="C149" s="31" t="s">
        <v>1209</v>
      </c>
      <c r="D149" s="31" t="s">
        <v>934</v>
      </c>
      <c r="E149" s="31" t="s">
        <v>576</v>
      </c>
      <c r="F149" s="93">
        <v>164780</v>
      </c>
      <c r="G149" s="32">
        <v>17.41</v>
      </c>
      <c r="H149" s="32" t="s">
        <v>901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45148</v>
      </c>
      <c r="B150" s="32" t="s">
        <v>1208</v>
      </c>
      <c r="C150" s="31" t="s">
        <v>1209</v>
      </c>
      <c r="D150" s="31" t="s">
        <v>1210</v>
      </c>
      <c r="E150" s="31" t="s">
        <v>576</v>
      </c>
      <c r="F150" s="93">
        <v>601776</v>
      </c>
      <c r="G150" s="32">
        <v>17.97</v>
      </c>
      <c r="H150" s="32" t="s">
        <v>901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45148</v>
      </c>
      <c r="B151" s="32" t="s">
        <v>1208</v>
      </c>
      <c r="C151" s="31" t="s">
        <v>1209</v>
      </c>
      <c r="D151" s="31" t="s">
        <v>1211</v>
      </c>
      <c r="E151" s="31" t="s">
        <v>576</v>
      </c>
      <c r="F151" s="93">
        <v>83010</v>
      </c>
      <c r="G151" s="32">
        <v>17.5</v>
      </c>
      <c r="H151" s="32" t="s">
        <v>901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45148</v>
      </c>
      <c r="B152" s="32" t="s">
        <v>1212</v>
      </c>
      <c r="C152" s="31" t="s">
        <v>1213</v>
      </c>
      <c r="D152" s="31" t="s">
        <v>893</v>
      </c>
      <c r="E152" s="31" t="s">
        <v>576</v>
      </c>
      <c r="F152" s="93">
        <v>10868737</v>
      </c>
      <c r="G152" s="32">
        <v>19.71</v>
      </c>
      <c r="H152" s="32" t="s">
        <v>901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45148</v>
      </c>
      <c r="B153" s="32" t="s">
        <v>1214</v>
      </c>
      <c r="C153" s="31" t="s">
        <v>1215</v>
      </c>
      <c r="D153" s="31" t="s">
        <v>578</v>
      </c>
      <c r="E153" s="31" t="s">
        <v>576</v>
      </c>
      <c r="F153" s="93">
        <v>650404</v>
      </c>
      <c r="G153" s="32">
        <v>574.23</v>
      </c>
      <c r="H153" s="32" t="s">
        <v>901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45148</v>
      </c>
      <c r="B154" s="32" t="s">
        <v>1214</v>
      </c>
      <c r="C154" s="31" t="s">
        <v>1215</v>
      </c>
      <c r="D154" s="31" t="s">
        <v>934</v>
      </c>
      <c r="E154" s="31" t="s">
        <v>576</v>
      </c>
      <c r="F154" s="93">
        <v>311494</v>
      </c>
      <c r="G154" s="32">
        <v>575.61</v>
      </c>
      <c r="H154" s="32" t="s">
        <v>901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45148</v>
      </c>
      <c r="B155" s="32" t="s">
        <v>1030</v>
      </c>
      <c r="C155" s="31" t="s">
        <v>1031</v>
      </c>
      <c r="D155" s="31" t="s">
        <v>1216</v>
      </c>
      <c r="E155" s="31" t="s">
        <v>576</v>
      </c>
      <c r="F155" s="93">
        <v>688376</v>
      </c>
      <c r="G155" s="32">
        <v>9.65</v>
      </c>
      <c r="H155" s="32" t="s">
        <v>901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45148</v>
      </c>
      <c r="B156" s="32" t="s">
        <v>1073</v>
      </c>
      <c r="C156" s="31" t="s">
        <v>1074</v>
      </c>
      <c r="D156" s="31" t="s">
        <v>893</v>
      </c>
      <c r="E156" s="31" t="s">
        <v>576</v>
      </c>
      <c r="F156" s="93">
        <v>22657193</v>
      </c>
      <c r="G156" s="32">
        <v>24.19</v>
      </c>
      <c r="H156" s="32" t="s">
        <v>901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45148</v>
      </c>
      <c r="B157" s="32" t="s">
        <v>1073</v>
      </c>
      <c r="C157" s="31" t="s">
        <v>1074</v>
      </c>
      <c r="D157" s="31" t="s">
        <v>1076</v>
      </c>
      <c r="E157" s="31" t="s">
        <v>576</v>
      </c>
      <c r="F157" s="93">
        <v>11477833</v>
      </c>
      <c r="G157" s="32">
        <v>24.35</v>
      </c>
      <c r="H157" s="32" t="s">
        <v>901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45148</v>
      </c>
      <c r="B158" s="32" t="s">
        <v>1073</v>
      </c>
      <c r="C158" s="31" t="s">
        <v>1074</v>
      </c>
      <c r="D158" s="31" t="s">
        <v>1075</v>
      </c>
      <c r="E158" s="31" t="s">
        <v>576</v>
      </c>
      <c r="F158" s="93">
        <v>6844279</v>
      </c>
      <c r="G158" s="32">
        <v>24.05</v>
      </c>
      <c r="H158" s="32" t="s">
        <v>901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45148</v>
      </c>
      <c r="B159" s="32" t="s">
        <v>147</v>
      </c>
      <c r="C159" s="31" t="s">
        <v>1217</v>
      </c>
      <c r="D159" s="31" t="s">
        <v>578</v>
      </c>
      <c r="E159" s="31" t="s">
        <v>576</v>
      </c>
      <c r="F159" s="93">
        <v>1787819</v>
      </c>
      <c r="G159" s="32">
        <v>237.52</v>
      </c>
      <c r="H159" s="32" t="s">
        <v>901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45148</v>
      </c>
      <c r="B160" s="32" t="s">
        <v>1218</v>
      </c>
      <c r="C160" s="31" t="s">
        <v>1219</v>
      </c>
      <c r="D160" s="31" t="s">
        <v>578</v>
      </c>
      <c r="E160" s="31" t="s">
        <v>576</v>
      </c>
      <c r="F160" s="93">
        <v>132733</v>
      </c>
      <c r="G160" s="32">
        <v>480.98</v>
      </c>
      <c r="H160" s="32" t="s">
        <v>901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45148</v>
      </c>
      <c r="B161" s="32" t="s">
        <v>1077</v>
      </c>
      <c r="C161" s="31" t="s">
        <v>1078</v>
      </c>
      <c r="D161" s="31" t="s">
        <v>1220</v>
      </c>
      <c r="E161" s="31" t="s">
        <v>576</v>
      </c>
      <c r="F161" s="93">
        <v>1200</v>
      </c>
      <c r="G161" s="32">
        <v>147</v>
      </c>
      <c r="H161" s="32" t="s">
        <v>901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45148</v>
      </c>
      <c r="B162" s="32" t="s">
        <v>1221</v>
      </c>
      <c r="C162" s="31" t="s">
        <v>1222</v>
      </c>
      <c r="D162" s="31" t="s">
        <v>1223</v>
      </c>
      <c r="E162" s="31" t="s">
        <v>576</v>
      </c>
      <c r="F162" s="93">
        <v>70000</v>
      </c>
      <c r="G162" s="32">
        <v>51</v>
      </c>
      <c r="H162" s="32" t="s">
        <v>901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45148</v>
      </c>
      <c r="B163" s="32" t="s">
        <v>1032</v>
      </c>
      <c r="C163" s="31" t="s">
        <v>1033</v>
      </c>
      <c r="D163" s="31" t="s">
        <v>1021</v>
      </c>
      <c r="E163" s="31" t="s">
        <v>576</v>
      </c>
      <c r="F163" s="93">
        <v>839527</v>
      </c>
      <c r="G163" s="32">
        <v>16.09</v>
      </c>
      <c r="H163" s="32" t="s">
        <v>901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45148</v>
      </c>
      <c r="B164" s="32" t="s">
        <v>1224</v>
      </c>
      <c r="C164" s="31" t="s">
        <v>1225</v>
      </c>
      <c r="D164" s="31" t="s">
        <v>578</v>
      </c>
      <c r="E164" s="31" t="s">
        <v>576</v>
      </c>
      <c r="F164" s="93">
        <v>517990</v>
      </c>
      <c r="G164" s="32">
        <v>24.92</v>
      </c>
      <c r="H164" s="32" t="s">
        <v>901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45148</v>
      </c>
      <c r="B165" s="32" t="s">
        <v>1226</v>
      </c>
      <c r="C165" s="31" t="s">
        <v>1227</v>
      </c>
      <c r="D165" s="31" t="s">
        <v>997</v>
      </c>
      <c r="E165" s="31" t="s">
        <v>576</v>
      </c>
      <c r="F165" s="93">
        <v>150001</v>
      </c>
      <c r="G165" s="32">
        <v>641.64</v>
      </c>
      <c r="H165" s="32" t="s">
        <v>901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45148</v>
      </c>
      <c r="B166" s="32" t="s">
        <v>947</v>
      </c>
      <c r="C166" s="31" t="s">
        <v>948</v>
      </c>
      <c r="D166" s="31" t="s">
        <v>1055</v>
      </c>
      <c r="E166" s="31" t="s">
        <v>576</v>
      </c>
      <c r="F166" s="93">
        <v>2500000</v>
      </c>
      <c r="G166" s="32">
        <v>2.0499999999999998</v>
      </c>
      <c r="H166" s="32" t="s">
        <v>901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45148</v>
      </c>
      <c r="B167" s="32" t="s">
        <v>947</v>
      </c>
      <c r="C167" s="31" t="s">
        <v>948</v>
      </c>
      <c r="D167" s="31" t="s">
        <v>946</v>
      </c>
      <c r="E167" s="31" t="s">
        <v>576</v>
      </c>
      <c r="F167" s="93">
        <v>5</v>
      </c>
      <c r="G167" s="32">
        <v>2.1</v>
      </c>
      <c r="H167" s="32" t="s">
        <v>901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45148</v>
      </c>
      <c r="B168" s="32" t="s">
        <v>947</v>
      </c>
      <c r="C168" s="31" t="s">
        <v>948</v>
      </c>
      <c r="D168" s="31" t="s">
        <v>1228</v>
      </c>
      <c r="E168" s="31" t="s">
        <v>576</v>
      </c>
      <c r="F168" s="93">
        <v>2500000</v>
      </c>
      <c r="G168" s="32">
        <v>2.12</v>
      </c>
      <c r="H168" s="32" t="s">
        <v>901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45148</v>
      </c>
      <c r="B169" s="32" t="s">
        <v>947</v>
      </c>
      <c r="C169" s="31" t="s">
        <v>948</v>
      </c>
      <c r="D169" s="31" t="s">
        <v>1058</v>
      </c>
      <c r="E169" s="31" t="s">
        <v>576</v>
      </c>
      <c r="F169" s="93">
        <v>2954145</v>
      </c>
      <c r="G169" s="32">
        <v>2.1</v>
      </c>
      <c r="H169" s="32" t="s">
        <v>901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45148</v>
      </c>
      <c r="B170" s="32" t="s">
        <v>947</v>
      </c>
      <c r="C170" s="31" t="s">
        <v>948</v>
      </c>
      <c r="D170" s="31" t="s">
        <v>1229</v>
      </c>
      <c r="E170" s="31" t="s">
        <v>576</v>
      </c>
      <c r="F170" s="93">
        <v>4500000</v>
      </c>
      <c r="G170" s="32">
        <v>2.15</v>
      </c>
      <c r="H170" s="32" t="s">
        <v>901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45148</v>
      </c>
      <c r="B171" s="32" t="s">
        <v>947</v>
      </c>
      <c r="C171" s="31" t="s">
        <v>948</v>
      </c>
      <c r="D171" s="31" t="s">
        <v>983</v>
      </c>
      <c r="E171" s="31" t="s">
        <v>576</v>
      </c>
      <c r="F171" s="93">
        <v>6600000</v>
      </c>
      <c r="G171" s="32">
        <v>2.08</v>
      </c>
      <c r="H171" s="32" t="s">
        <v>901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45148</v>
      </c>
      <c r="B172" s="32" t="s">
        <v>1230</v>
      </c>
      <c r="C172" s="31" t="s">
        <v>1231</v>
      </c>
      <c r="D172" s="31" t="s">
        <v>578</v>
      </c>
      <c r="E172" s="31" t="s">
        <v>576</v>
      </c>
      <c r="F172" s="93">
        <v>117751</v>
      </c>
      <c r="G172" s="32">
        <v>1006.71</v>
      </c>
      <c r="H172" s="32" t="s">
        <v>901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45148</v>
      </c>
      <c r="B173" s="32" t="s">
        <v>935</v>
      </c>
      <c r="C173" s="31" t="s">
        <v>936</v>
      </c>
      <c r="D173" s="31" t="s">
        <v>893</v>
      </c>
      <c r="E173" s="31" t="s">
        <v>576</v>
      </c>
      <c r="F173" s="93">
        <v>24555874</v>
      </c>
      <c r="G173" s="32">
        <v>17.63</v>
      </c>
      <c r="H173" s="32" t="s">
        <v>901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45148</v>
      </c>
      <c r="B174" s="32" t="s">
        <v>1232</v>
      </c>
      <c r="C174" s="31" t="s">
        <v>1233</v>
      </c>
      <c r="D174" s="31" t="s">
        <v>1065</v>
      </c>
      <c r="E174" s="31" t="s">
        <v>576</v>
      </c>
      <c r="F174" s="93">
        <v>50000</v>
      </c>
      <c r="G174" s="32">
        <v>151</v>
      </c>
      <c r="H174" s="32" t="s">
        <v>901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45148</v>
      </c>
      <c r="B175" s="32" t="s">
        <v>1232</v>
      </c>
      <c r="C175" s="31" t="s">
        <v>1233</v>
      </c>
      <c r="D175" s="31" t="s">
        <v>1234</v>
      </c>
      <c r="E175" s="31" t="s">
        <v>576</v>
      </c>
      <c r="F175" s="93">
        <v>60000</v>
      </c>
      <c r="G175" s="32">
        <v>150.84</v>
      </c>
      <c r="H175" s="32" t="s">
        <v>901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45148</v>
      </c>
      <c r="B176" s="32" t="s">
        <v>1235</v>
      </c>
      <c r="C176" s="31" t="s">
        <v>1236</v>
      </c>
      <c r="D176" s="31" t="s">
        <v>1237</v>
      </c>
      <c r="E176" s="31" t="s">
        <v>576</v>
      </c>
      <c r="F176" s="93">
        <v>493405</v>
      </c>
      <c r="G176" s="32">
        <v>48.32</v>
      </c>
      <c r="H176" s="32" t="s">
        <v>901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45148</v>
      </c>
      <c r="B177" s="32" t="s">
        <v>1238</v>
      </c>
      <c r="C177" s="31" t="s">
        <v>1239</v>
      </c>
      <c r="D177" s="31" t="s">
        <v>1240</v>
      </c>
      <c r="E177" s="31" t="s">
        <v>576</v>
      </c>
      <c r="F177" s="93">
        <v>81600</v>
      </c>
      <c r="G177" s="32">
        <v>121.63</v>
      </c>
      <c r="H177" s="32" t="s">
        <v>901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45148</v>
      </c>
      <c r="B178" s="32" t="s">
        <v>998</v>
      </c>
      <c r="C178" s="31" t="s">
        <v>999</v>
      </c>
      <c r="D178" s="31" t="s">
        <v>1065</v>
      </c>
      <c r="E178" s="31" t="s">
        <v>576</v>
      </c>
      <c r="F178" s="93">
        <v>12000</v>
      </c>
      <c r="G178" s="32">
        <v>130.96</v>
      </c>
      <c r="H178" s="32" t="s">
        <v>901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45148</v>
      </c>
      <c r="B179" s="32" t="s">
        <v>1034</v>
      </c>
      <c r="C179" s="31" t="s">
        <v>1035</v>
      </c>
      <c r="D179" s="31" t="s">
        <v>578</v>
      </c>
      <c r="E179" s="31" t="s">
        <v>576</v>
      </c>
      <c r="F179" s="93">
        <v>84003</v>
      </c>
      <c r="G179" s="32">
        <v>1087.99</v>
      </c>
      <c r="H179" s="32" t="s">
        <v>901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45148</v>
      </c>
      <c r="B180" s="32" t="s">
        <v>1000</v>
      </c>
      <c r="C180" s="31" t="s">
        <v>1001</v>
      </c>
      <c r="D180" s="31" t="s">
        <v>578</v>
      </c>
      <c r="E180" s="31" t="s">
        <v>576</v>
      </c>
      <c r="F180" s="93">
        <v>529254</v>
      </c>
      <c r="G180" s="32">
        <v>105.12</v>
      </c>
      <c r="H180" s="32" t="s">
        <v>901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45148</v>
      </c>
      <c r="B181" s="32" t="s">
        <v>1000</v>
      </c>
      <c r="C181" s="31" t="s">
        <v>1001</v>
      </c>
      <c r="D181" s="31" t="s">
        <v>1002</v>
      </c>
      <c r="E181" s="31" t="s">
        <v>576</v>
      </c>
      <c r="F181" s="93">
        <v>1227885</v>
      </c>
      <c r="G181" s="32">
        <v>106.08</v>
      </c>
      <c r="H181" s="32" t="s">
        <v>901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45148</v>
      </c>
      <c r="B182" s="32" t="s">
        <v>1079</v>
      </c>
      <c r="C182" s="31" t="s">
        <v>1080</v>
      </c>
      <c r="D182" s="31" t="s">
        <v>997</v>
      </c>
      <c r="E182" s="31" t="s">
        <v>576</v>
      </c>
      <c r="F182" s="93">
        <v>210000</v>
      </c>
      <c r="G182" s="32">
        <v>40.35</v>
      </c>
      <c r="H182" s="32" t="s">
        <v>901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45148</v>
      </c>
      <c r="B183" s="32" t="s">
        <v>1079</v>
      </c>
      <c r="C183" s="31" t="s">
        <v>1080</v>
      </c>
      <c r="D183" s="31" t="s">
        <v>1081</v>
      </c>
      <c r="E183" s="31" t="s">
        <v>576</v>
      </c>
      <c r="F183" s="93">
        <v>219000</v>
      </c>
      <c r="G183" s="32">
        <v>48.02</v>
      </c>
      <c r="H183" s="32" t="s">
        <v>901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" customHeight="1">
      <c r="A184" s="92">
        <v>45148</v>
      </c>
      <c r="B184" s="32" t="s">
        <v>1079</v>
      </c>
      <c r="C184" s="31" t="s">
        <v>1080</v>
      </c>
      <c r="D184" s="31" t="s">
        <v>982</v>
      </c>
      <c r="E184" s="31" t="s">
        <v>576</v>
      </c>
      <c r="F184" s="93">
        <v>120000</v>
      </c>
      <c r="G184" s="32">
        <v>44.8</v>
      </c>
      <c r="H184" s="32" t="s">
        <v>901</v>
      </c>
    </row>
    <row r="185" spans="1:28" ht="15" customHeight="1">
      <c r="A185" s="92">
        <v>45148</v>
      </c>
      <c r="B185" s="32" t="s">
        <v>1241</v>
      </c>
      <c r="C185" s="31" t="s">
        <v>1242</v>
      </c>
      <c r="D185" s="31" t="s">
        <v>983</v>
      </c>
      <c r="E185" s="31" t="s">
        <v>576</v>
      </c>
      <c r="F185" s="93">
        <v>5481466</v>
      </c>
      <c r="G185" s="32">
        <v>17.21</v>
      </c>
      <c r="H185" s="32" t="s">
        <v>901</v>
      </c>
    </row>
    <row r="186" spans="1:28" ht="15" customHeight="1">
      <c r="A186" s="92">
        <v>45148</v>
      </c>
      <c r="B186" s="32" t="s">
        <v>1241</v>
      </c>
      <c r="C186" s="31" t="s">
        <v>1242</v>
      </c>
      <c r="D186" s="31" t="s">
        <v>893</v>
      </c>
      <c r="E186" s="31" t="s">
        <v>576</v>
      </c>
      <c r="F186" s="93">
        <v>5804448</v>
      </c>
      <c r="G186" s="32">
        <v>17.09</v>
      </c>
      <c r="H186" s="32" t="s">
        <v>901</v>
      </c>
    </row>
    <row r="187" spans="1:28" ht="15" customHeight="1">
      <c r="A187" s="92">
        <v>45148</v>
      </c>
      <c r="B187" s="32" t="s">
        <v>1003</v>
      </c>
      <c r="C187" s="31" t="s">
        <v>1004</v>
      </c>
      <c r="D187" s="31" t="s">
        <v>1243</v>
      </c>
      <c r="E187" s="31" t="s">
        <v>576</v>
      </c>
      <c r="F187" s="93">
        <v>340602</v>
      </c>
      <c r="G187" s="32">
        <v>0.05</v>
      </c>
      <c r="H187" s="32" t="s">
        <v>901</v>
      </c>
    </row>
    <row r="188" spans="1:28" ht="15" customHeight="1">
      <c r="A188" s="92">
        <v>45148</v>
      </c>
      <c r="B188" s="32" t="s">
        <v>1003</v>
      </c>
      <c r="C188" s="31" t="s">
        <v>1004</v>
      </c>
      <c r="D188" s="31" t="s">
        <v>1082</v>
      </c>
      <c r="E188" s="31" t="s">
        <v>576</v>
      </c>
      <c r="F188" s="93">
        <v>1500000</v>
      </c>
      <c r="G188" s="32">
        <v>0.05</v>
      </c>
      <c r="H188" s="32" t="s">
        <v>901</v>
      </c>
    </row>
    <row r="189" spans="1:28" ht="15" customHeight="1">
      <c r="A189" s="92">
        <v>45148</v>
      </c>
      <c r="B189" s="32" t="s">
        <v>1084</v>
      </c>
      <c r="C189" s="31" t="s">
        <v>1085</v>
      </c>
      <c r="D189" s="31" t="s">
        <v>1086</v>
      </c>
      <c r="E189" s="31" t="s">
        <v>576</v>
      </c>
      <c r="F189" s="93">
        <v>7797745</v>
      </c>
      <c r="G189" s="32">
        <v>3.04</v>
      </c>
      <c r="H189" s="32" t="s">
        <v>901</v>
      </c>
    </row>
    <row r="190" spans="1:28" ht="15" customHeight="1">
      <c r="A190" s="92">
        <v>45148</v>
      </c>
      <c r="B190" s="32" t="s">
        <v>1244</v>
      </c>
      <c r="C190" s="31" t="s">
        <v>1245</v>
      </c>
      <c r="D190" s="31" t="s">
        <v>1246</v>
      </c>
      <c r="E190" s="31" t="s">
        <v>576</v>
      </c>
      <c r="F190" s="93">
        <v>34000</v>
      </c>
      <c r="G190" s="32">
        <v>161.55000000000001</v>
      </c>
      <c r="H190" s="32" t="s">
        <v>901</v>
      </c>
    </row>
    <row r="191" spans="1:28" ht="15" customHeight="1">
      <c r="A191" s="92">
        <v>45148</v>
      </c>
      <c r="B191" s="32" t="s">
        <v>1244</v>
      </c>
      <c r="C191" s="31" t="s">
        <v>1245</v>
      </c>
      <c r="D191" s="31" t="s">
        <v>1131</v>
      </c>
      <c r="E191" s="31" t="s">
        <v>576</v>
      </c>
      <c r="F191" s="93">
        <v>50000</v>
      </c>
      <c r="G191" s="32">
        <v>154.09</v>
      </c>
      <c r="H191" s="32" t="s">
        <v>901</v>
      </c>
    </row>
    <row r="192" spans="1:28" ht="15" customHeight="1">
      <c r="A192" s="92">
        <v>45148</v>
      </c>
      <c r="B192" s="32" t="s">
        <v>1247</v>
      </c>
      <c r="C192" s="31" t="s">
        <v>1248</v>
      </c>
      <c r="D192" s="31" t="s">
        <v>578</v>
      </c>
      <c r="E192" s="31" t="s">
        <v>576</v>
      </c>
      <c r="F192" s="93">
        <v>125706</v>
      </c>
      <c r="G192" s="32">
        <v>377.4</v>
      </c>
      <c r="H192" s="32" t="s">
        <v>901</v>
      </c>
    </row>
    <row r="193" spans="1:8" ht="15" customHeight="1">
      <c r="A193" s="92">
        <v>45148</v>
      </c>
      <c r="B193" s="32" t="s">
        <v>1066</v>
      </c>
      <c r="C193" s="31" t="s">
        <v>1067</v>
      </c>
      <c r="D193" s="31" t="s">
        <v>1249</v>
      </c>
      <c r="E193" s="31" t="s">
        <v>577</v>
      </c>
      <c r="F193" s="93">
        <v>908202</v>
      </c>
      <c r="G193" s="32">
        <v>1.1000000000000001</v>
      </c>
      <c r="H193" s="32" t="s">
        <v>901</v>
      </c>
    </row>
    <row r="194" spans="1:8" ht="15" customHeight="1">
      <c r="A194" s="92">
        <v>45148</v>
      </c>
      <c r="B194" s="32" t="s">
        <v>1066</v>
      </c>
      <c r="C194" s="31" t="s">
        <v>1067</v>
      </c>
      <c r="D194" s="31" t="s">
        <v>1068</v>
      </c>
      <c r="E194" s="31" t="s">
        <v>577</v>
      </c>
      <c r="F194" s="93">
        <v>3327988</v>
      </c>
      <c r="G194" s="32">
        <v>1.08</v>
      </c>
      <c r="H194" s="32" t="s">
        <v>901</v>
      </c>
    </row>
    <row r="195" spans="1:8" ht="15" customHeight="1">
      <c r="A195" s="92">
        <v>45148</v>
      </c>
      <c r="B195" s="32" t="s">
        <v>1202</v>
      </c>
      <c r="C195" s="31" t="s">
        <v>1203</v>
      </c>
      <c r="D195" s="31" t="s">
        <v>1204</v>
      </c>
      <c r="E195" s="31" t="s">
        <v>577</v>
      </c>
      <c r="F195" s="93">
        <v>7350</v>
      </c>
      <c r="G195" s="32">
        <v>133.38</v>
      </c>
      <c r="H195" s="32" t="s">
        <v>901</v>
      </c>
    </row>
    <row r="196" spans="1:8" ht="15" customHeight="1">
      <c r="A196" s="92">
        <v>45148</v>
      </c>
      <c r="B196" s="32" t="s">
        <v>1069</v>
      </c>
      <c r="C196" s="31" t="s">
        <v>1070</v>
      </c>
      <c r="D196" s="31" t="s">
        <v>893</v>
      </c>
      <c r="E196" s="31" t="s">
        <v>577</v>
      </c>
      <c r="F196" s="93">
        <v>9417631</v>
      </c>
      <c r="G196" s="32">
        <v>19.84</v>
      </c>
      <c r="H196" s="32" t="s">
        <v>901</v>
      </c>
    </row>
    <row r="197" spans="1:8" ht="15" customHeight="1">
      <c r="A197" s="92">
        <v>45148</v>
      </c>
      <c r="B197" s="32" t="s">
        <v>1069</v>
      </c>
      <c r="C197" s="31" t="s">
        <v>1070</v>
      </c>
      <c r="D197" s="31" t="s">
        <v>1071</v>
      </c>
      <c r="E197" s="31" t="s">
        <v>577</v>
      </c>
      <c r="F197" s="93">
        <v>9009281</v>
      </c>
      <c r="G197" s="32">
        <v>19.899999999999999</v>
      </c>
      <c r="H197" s="32" t="s">
        <v>901</v>
      </c>
    </row>
    <row r="198" spans="1:8" ht="15" customHeight="1">
      <c r="A198" s="92">
        <v>45148</v>
      </c>
      <c r="B198" s="32" t="s">
        <v>1069</v>
      </c>
      <c r="C198" s="31" t="s">
        <v>1070</v>
      </c>
      <c r="D198" s="31" t="s">
        <v>1072</v>
      </c>
      <c r="E198" s="31" t="s">
        <v>577</v>
      </c>
      <c r="F198" s="93">
        <v>10449000</v>
      </c>
      <c r="G198" s="32">
        <v>19.93</v>
      </c>
      <c r="H198" s="32" t="s">
        <v>901</v>
      </c>
    </row>
    <row r="199" spans="1:8" ht="15" customHeight="1">
      <c r="A199" s="92">
        <v>45148</v>
      </c>
      <c r="B199" s="32" t="s">
        <v>995</v>
      </c>
      <c r="C199" s="31" t="s">
        <v>996</v>
      </c>
      <c r="D199" s="31" t="s">
        <v>578</v>
      </c>
      <c r="E199" s="31" t="s">
        <v>577</v>
      </c>
      <c r="F199" s="93">
        <v>227376</v>
      </c>
      <c r="G199" s="32">
        <v>247.76</v>
      </c>
      <c r="H199" s="32" t="s">
        <v>901</v>
      </c>
    </row>
    <row r="200" spans="1:8" ht="15" customHeight="1">
      <c r="A200" s="92">
        <v>45148</v>
      </c>
      <c r="B200" s="32" t="s">
        <v>1205</v>
      </c>
      <c r="C200" s="31" t="s">
        <v>1206</v>
      </c>
      <c r="D200" s="31" t="s">
        <v>578</v>
      </c>
      <c r="E200" s="31" t="s">
        <v>577</v>
      </c>
      <c r="F200" s="93">
        <v>256458</v>
      </c>
      <c r="G200" s="32">
        <v>554.99</v>
      </c>
      <c r="H200" s="32" t="s">
        <v>901</v>
      </c>
    </row>
    <row r="201" spans="1:8" ht="15" customHeight="1">
      <c r="A201" s="92">
        <v>45148</v>
      </c>
      <c r="B201" s="32" t="s">
        <v>1116</v>
      </c>
      <c r="C201" s="31" t="s">
        <v>1207</v>
      </c>
      <c r="D201" s="31" t="s">
        <v>997</v>
      </c>
      <c r="E201" s="31" t="s">
        <v>577</v>
      </c>
      <c r="F201" s="93">
        <v>1702526</v>
      </c>
      <c r="G201" s="32">
        <v>362</v>
      </c>
      <c r="H201" s="32" t="s">
        <v>901</v>
      </c>
    </row>
    <row r="202" spans="1:8" ht="15" customHeight="1">
      <c r="A202" s="92">
        <v>45148</v>
      </c>
      <c r="B202" s="32" t="s">
        <v>1116</v>
      </c>
      <c r="C202" s="31" t="s">
        <v>1207</v>
      </c>
      <c r="D202" s="31" t="s">
        <v>1121</v>
      </c>
      <c r="E202" s="31" t="s">
        <v>577</v>
      </c>
      <c r="F202" s="93">
        <v>938900</v>
      </c>
      <c r="G202" s="32">
        <v>362.2</v>
      </c>
      <c r="H202" s="32" t="s">
        <v>901</v>
      </c>
    </row>
    <row r="203" spans="1:8" ht="15" customHeight="1">
      <c r="A203" s="92">
        <v>45148</v>
      </c>
      <c r="B203" s="32" t="s">
        <v>1116</v>
      </c>
      <c r="C203" s="31" t="s">
        <v>1207</v>
      </c>
      <c r="D203" s="31" t="s">
        <v>578</v>
      </c>
      <c r="E203" s="31" t="s">
        <v>577</v>
      </c>
      <c r="F203" s="93">
        <v>969354</v>
      </c>
      <c r="G203" s="32">
        <v>363.85</v>
      </c>
      <c r="H203" s="32" t="s">
        <v>901</v>
      </c>
    </row>
    <row r="204" spans="1:8" ht="15" customHeight="1">
      <c r="A204" s="92">
        <v>45148</v>
      </c>
      <c r="B204" s="32" t="s">
        <v>1116</v>
      </c>
      <c r="C204" s="31" t="s">
        <v>1207</v>
      </c>
      <c r="D204" s="31" t="s">
        <v>933</v>
      </c>
      <c r="E204" s="31" t="s">
        <v>577</v>
      </c>
      <c r="F204" s="93">
        <v>452506</v>
      </c>
      <c r="G204" s="32">
        <v>363.61</v>
      </c>
      <c r="H204" s="32" t="s">
        <v>901</v>
      </c>
    </row>
    <row r="205" spans="1:8" ht="15" customHeight="1">
      <c r="A205" s="92">
        <v>45148</v>
      </c>
      <c r="B205" s="32" t="s">
        <v>1116</v>
      </c>
      <c r="C205" s="31" t="s">
        <v>1207</v>
      </c>
      <c r="D205" s="31" t="s">
        <v>1122</v>
      </c>
      <c r="E205" s="31" t="s">
        <v>577</v>
      </c>
      <c r="F205" s="93">
        <v>2219992</v>
      </c>
      <c r="G205" s="32">
        <v>362.3</v>
      </c>
      <c r="H205" s="32" t="s">
        <v>901</v>
      </c>
    </row>
    <row r="206" spans="1:8" ht="15" customHeight="1">
      <c r="A206" s="92">
        <v>45148</v>
      </c>
      <c r="B206" s="32" t="s">
        <v>1208</v>
      </c>
      <c r="C206" s="31" t="s">
        <v>1209</v>
      </c>
      <c r="D206" s="31" t="s">
        <v>934</v>
      </c>
      <c r="E206" s="31" t="s">
        <v>577</v>
      </c>
      <c r="F206" s="93">
        <v>164780</v>
      </c>
      <c r="G206" s="32">
        <v>17.440000000000001</v>
      </c>
      <c r="H206" s="32" t="s">
        <v>901</v>
      </c>
    </row>
    <row r="207" spans="1:8" ht="15" customHeight="1">
      <c r="A207" s="92">
        <v>45148</v>
      </c>
      <c r="B207" s="32" t="s">
        <v>1208</v>
      </c>
      <c r="C207" s="31" t="s">
        <v>1209</v>
      </c>
      <c r="D207" s="31" t="s">
        <v>1250</v>
      </c>
      <c r="E207" s="31" t="s">
        <v>577</v>
      </c>
      <c r="F207" s="93">
        <v>100106</v>
      </c>
      <c r="G207" s="32">
        <v>17.86</v>
      </c>
      <c r="H207" s="32" t="s">
        <v>901</v>
      </c>
    </row>
    <row r="208" spans="1:8" ht="15" customHeight="1">
      <c r="A208" s="92">
        <v>45148</v>
      </c>
      <c r="B208" s="32" t="s">
        <v>1208</v>
      </c>
      <c r="C208" s="31" t="s">
        <v>1209</v>
      </c>
      <c r="D208" s="31" t="s">
        <v>1211</v>
      </c>
      <c r="E208" s="31" t="s">
        <v>577</v>
      </c>
      <c r="F208" s="93">
        <v>83010</v>
      </c>
      <c r="G208" s="32">
        <v>17.59</v>
      </c>
      <c r="H208" s="32" t="s">
        <v>901</v>
      </c>
    </row>
    <row r="209" spans="1:8" ht="15" customHeight="1">
      <c r="A209" s="92">
        <v>45148</v>
      </c>
      <c r="B209" s="32" t="s">
        <v>1208</v>
      </c>
      <c r="C209" s="31" t="s">
        <v>1209</v>
      </c>
      <c r="D209" s="31" t="s">
        <v>1210</v>
      </c>
      <c r="E209" s="31" t="s">
        <v>577</v>
      </c>
      <c r="F209" s="93">
        <v>601776</v>
      </c>
      <c r="G209" s="32">
        <v>17.809999999999999</v>
      </c>
      <c r="H209" s="32" t="s">
        <v>901</v>
      </c>
    </row>
    <row r="210" spans="1:8" ht="15" customHeight="1">
      <c r="A210" s="92">
        <v>45148</v>
      </c>
      <c r="B210" s="32" t="s">
        <v>1212</v>
      </c>
      <c r="C210" s="31" t="s">
        <v>1213</v>
      </c>
      <c r="D210" s="31" t="s">
        <v>893</v>
      </c>
      <c r="E210" s="31" t="s">
        <v>577</v>
      </c>
      <c r="F210" s="93">
        <v>10704711</v>
      </c>
      <c r="G210" s="32">
        <v>19.68</v>
      </c>
      <c r="H210" s="32" t="s">
        <v>901</v>
      </c>
    </row>
    <row r="211" spans="1:8" ht="15" customHeight="1">
      <c r="A211" s="92">
        <v>45148</v>
      </c>
      <c r="B211" s="32" t="s">
        <v>1214</v>
      </c>
      <c r="C211" s="31" t="s">
        <v>1215</v>
      </c>
      <c r="D211" s="31" t="s">
        <v>578</v>
      </c>
      <c r="E211" s="31" t="s">
        <v>577</v>
      </c>
      <c r="F211" s="93">
        <v>650404</v>
      </c>
      <c r="G211" s="32">
        <v>575.61</v>
      </c>
      <c r="H211" s="32" t="s">
        <v>901</v>
      </c>
    </row>
    <row r="212" spans="1:8" ht="15" customHeight="1">
      <c r="A212" s="92">
        <v>45148</v>
      </c>
      <c r="B212" s="32" t="s">
        <v>1214</v>
      </c>
      <c r="C212" s="31" t="s">
        <v>1215</v>
      </c>
      <c r="D212" s="31" t="s">
        <v>1251</v>
      </c>
      <c r="E212" s="31" t="s">
        <v>577</v>
      </c>
      <c r="F212" s="93">
        <v>451517</v>
      </c>
      <c r="G212" s="32">
        <v>577.05999999999995</v>
      </c>
      <c r="H212" s="32" t="s">
        <v>901</v>
      </c>
    </row>
    <row r="213" spans="1:8" ht="15" customHeight="1">
      <c r="A213" s="92">
        <v>45148</v>
      </c>
      <c r="B213" s="32" t="s">
        <v>1214</v>
      </c>
      <c r="C213" s="31" t="s">
        <v>1215</v>
      </c>
      <c r="D213" s="31" t="s">
        <v>934</v>
      </c>
      <c r="E213" s="31" t="s">
        <v>577</v>
      </c>
      <c r="F213" s="93">
        <v>311494</v>
      </c>
      <c r="G213" s="32">
        <v>576.03</v>
      </c>
      <c r="H213" s="32" t="s">
        <v>901</v>
      </c>
    </row>
    <row r="214" spans="1:8" ht="15" customHeight="1">
      <c r="A214" s="92">
        <v>45148</v>
      </c>
      <c r="B214" s="32" t="s">
        <v>1073</v>
      </c>
      <c r="C214" s="31" t="s">
        <v>1074</v>
      </c>
      <c r="D214" s="31" t="s">
        <v>893</v>
      </c>
      <c r="E214" s="31" t="s">
        <v>577</v>
      </c>
      <c r="F214" s="93">
        <v>21384165</v>
      </c>
      <c r="G214" s="32">
        <v>24.23</v>
      </c>
      <c r="H214" s="32" t="s">
        <v>901</v>
      </c>
    </row>
    <row r="215" spans="1:8" ht="15" customHeight="1">
      <c r="A215" s="92">
        <v>45148</v>
      </c>
      <c r="B215" s="32" t="s">
        <v>1073</v>
      </c>
      <c r="C215" s="31" t="s">
        <v>1074</v>
      </c>
      <c r="D215" s="31" t="s">
        <v>1076</v>
      </c>
      <c r="E215" s="31" t="s">
        <v>577</v>
      </c>
      <c r="F215" s="93">
        <v>11477833</v>
      </c>
      <c r="G215" s="32">
        <v>24.36</v>
      </c>
      <c r="H215" s="32" t="s">
        <v>901</v>
      </c>
    </row>
    <row r="216" spans="1:8" ht="15" customHeight="1">
      <c r="A216" s="92">
        <v>45148</v>
      </c>
      <c r="B216" s="32" t="s">
        <v>1073</v>
      </c>
      <c r="C216" s="31" t="s">
        <v>1074</v>
      </c>
      <c r="D216" s="31" t="s">
        <v>1075</v>
      </c>
      <c r="E216" s="31" t="s">
        <v>577</v>
      </c>
      <c r="F216" s="93">
        <v>13341131</v>
      </c>
      <c r="G216" s="32">
        <v>24.24</v>
      </c>
      <c r="H216" s="32" t="s">
        <v>901</v>
      </c>
    </row>
    <row r="217" spans="1:8" ht="15" customHeight="1">
      <c r="A217" s="92">
        <v>45148</v>
      </c>
      <c r="B217" s="32" t="s">
        <v>147</v>
      </c>
      <c r="C217" s="31" t="s">
        <v>1217</v>
      </c>
      <c r="D217" s="31" t="s">
        <v>578</v>
      </c>
      <c r="E217" s="31" t="s">
        <v>577</v>
      </c>
      <c r="F217" s="93">
        <v>1541319</v>
      </c>
      <c r="G217" s="32">
        <v>238.12</v>
      </c>
      <c r="H217" s="32" t="s">
        <v>901</v>
      </c>
    </row>
    <row r="218" spans="1:8" ht="15" customHeight="1">
      <c r="A218" s="92">
        <v>45148</v>
      </c>
      <c r="B218" s="32" t="s">
        <v>1218</v>
      </c>
      <c r="C218" s="31" t="s">
        <v>1219</v>
      </c>
      <c r="D218" s="31" t="s">
        <v>578</v>
      </c>
      <c r="E218" s="31" t="s">
        <v>577</v>
      </c>
      <c r="F218" s="93">
        <v>132733</v>
      </c>
      <c r="G218" s="32">
        <v>480.98</v>
      </c>
      <c r="H218" s="32" t="s">
        <v>901</v>
      </c>
    </row>
    <row r="219" spans="1:8" ht="15" customHeight="1">
      <c r="A219" s="92">
        <v>45148</v>
      </c>
      <c r="B219" s="32" t="s">
        <v>1252</v>
      </c>
      <c r="C219" s="31" t="s">
        <v>1253</v>
      </c>
      <c r="D219" s="31" t="s">
        <v>1254</v>
      </c>
      <c r="E219" s="31" t="s">
        <v>577</v>
      </c>
      <c r="F219" s="93">
        <v>224848</v>
      </c>
      <c r="G219" s="32">
        <v>44.44</v>
      </c>
      <c r="H219" s="32" t="s">
        <v>901</v>
      </c>
    </row>
    <row r="220" spans="1:8" ht="15" customHeight="1">
      <c r="A220" s="92">
        <v>45148</v>
      </c>
      <c r="B220" s="32" t="s">
        <v>1077</v>
      </c>
      <c r="C220" s="31" t="s">
        <v>1078</v>
      </c>
      <c r="D220" s="31" t="s">
        <v>1220</v>
      </c>
      <c r="E220" s="31" t="s">
        <v>577</v>
      </c>
      <c r="F220" s="93">
        <v>32400</v>
      </c>
      <c r="G220" s="32">
        <v>146.52000000000001</v>
      </c>
      <c r="H220" s="32" t="s">
        <v>901</v>
      </c>
    </row>
    <row r="221" spans="1:8" ht="15" customHeight="1">
      <c r="A221" s="92">
        <v>45148</v>
      </c>
      <c r="B221" s="32" t="s">
        <v>1032</v>
      </c>
      <c r="C221" s="31" t="s">
        <v>1033</v>
      </c>
      <c r="D221" s="31" t="s">
        <v>1255</v>
      </c>
      <c r="E221" s="31" t="s">
        <v>577</v>
      </c>
      <c r="F221" s="93">
        <v>1657451</v>
      </c>
      <c r="G221" s="32">
        <v>15.65</v>
      </c>
      <c r="H221" s="32" t="s">
        <v>901</v>
      </c>
    </row>
    <row r="222" spans="1:8" ht="15" customHeight="1">
      <c r="A222" s="92">
        <v>45148</v>
      </c>
      <c r="B222" s="32" t="s">
        <v>1224</v>
      </c>
      <c r="C222" s="31" t="s">
        <v>1225</v>
      </c>
      <c r="D222" s="31" t="s">
        <v>578</v>
      </c>
      <c r="E222" s="31" t="s">
        <v>577</v>
      </c>
      <c r="F222" s="93">
        <v>517990</v>
      </c>
      <c r="G222" s="32">
        <v>24.99</v>
      </c>
      <c r="H222" s="32" t="s">
        <v>901</v>
      </c>
    </row>
    <row r="223" spans="1:8" ht="15" customHeight="1">
      <c r="A223" s="92">
        <v>45148</v>
      </c>
      <c r="B223" s="32" t="s">
        <v>1226</v>
      </c>
      <c r="C223" s="31" t="s">
        <v>1227</v>
      </c>
      <c r="D223" s="31" t="s">
        <v>997</v>
      </c>
      <c r="E223" s="31" t="s">
        <v>577</v>
      </c>
      <c r="F223" s="93">
        <v>144476</v>
      </c>
      <c r="G223" s="32">
        <v>639.87</v>
      </c>
      <c r="H223" s="32" t="s">
        <v>901</v>
      </c>
    </row>
    <row r="224" spans="1:8" ht="15" customHeight="1">
      <c r="A224" s="92">
        <v>45148</v>
      </c>
      <c r="B224" s="32" t="s">
        <v>947</v>
      </c>
      <c r="C224" s="31" t="s">
        <v>948</v>
      </c>
      <c r="D224" s="31" t="s">
        <v>1055</v>
      </c>
      <c r="E224" s="31" t="s">
        <v>577</v>
      </c>
      <c r="F224" s="93">
        <v>1051748</v>
      </c>
      <c r="G224" s="32">
        <v>2.0099999999999998</v>
      </c>
      <c r="H224" s="32" t="s">
        <v>901</v>
      </c>
    </row>
    <row r="225" spans="1:8" ht="15" customHeight="1">
      <c r="A225" s="92">
        <v>45148</v>
      </c>
      <c r="B225" s="32" t="s">
        <v>947</v>
      </c>
      <c r="C225" s="31" t="s">
        <v>948</v>
      </c>
      <c r="D225" s="31" t="s">
        <v>1058</v>
      </c>
      <c r="E225" s="31" t="s">
        <v>577</v>
      </c>
      <c r="F225" s="93">
        <v>5715001</v>
      </c>
      <c r="G225" s="32">
        <v>2.08</v>
      </c>
      <c r="H225" s="32" t="s">
        <v>901</v>
      </c>
    </row>
    <row r="226" spans="1:8" ht="15" customHeight="1">
      <c r="A226" s="92">
        <v>45148</v>
      </c>
      <c r="B226" s="32" t="s">
        <v>947</v>
      </c>
      <c r="C226" s="31" t="s">
        <v>948</v>
      </c>
      <c r="D226" s="31" t="s">
        <v>946</v>
      </c>
      <c r="E226" s="31" t="s">
        <v>577</v>
      </c>
      <c r="F226" s="93">
        <v>10709687</v>
      </c>
      <c r="G226" s="32">
        <v>2.0699999999999998</v>
      </c>
      <c r="H226" s="32" t="s">
        <v>901</v>
      </c>
    </row>
    <row r="227" spans="1:8" ht="15" customHeight="1">
      <c r="A227" s="92">
        <v>45148</v>
      </c>
      <c r="B227" s="32" t="s">
        <v>947</v>
      </c>
      <c r="C227" s="31" t="s">
        <v>948</v>
      </c>
      <c r="D227" s="31" t="s">
        <v>983</v>
      </c>
      <c r="E227" s="31" t="s">
        <v>577</v>
      </c>
      <c r="F227" s="93">
        <v>14949243</v>
      </c>
      <c r="G227" s="32">
        <v>2.08</v>
      </c>
      <c r="H227" s="32" t="s">
        <v>901</v>
      </c>
    </row>
    <row r="228" spans="1:8" ht="15" customHeight="1">
      <c r="A228" s="92">
        <v>45148</v>
      </c>
      <c r="B228" s="32" t="s">
        <v>1230</v>
      </c>
      <c r="C228" s="31" t="s">
        <v>1231</v>
      </c>
      <c r="D228" s="31" t="s">
        <v>578</v>
      </c>
      <c r="E228" s="31" t="s">
        <v>577</v>
      </c>
      <c r="F228" s="93">
        <v>117751</v>
      </c>
      <c r="G228" s="32">
        <v>1007.02</v>
      </c>
      <c r="H228" s="32" t="s">
        <v>901</v>
      </c>
    </row>
    <row r="229" spans="1:8" ht="15" customHeight="1">
      <c r="A229" s="92">
        <v>45148</v>
      </c>
      <c r="B229" s="32" t="s">
        <v>935</v>
      </c>
      <c r="C229" s="31" t="s">
        <v>936</v>
      </c>
      <c r="D229" s="31" t="s">
        <v>893</v>
      </c>
      <c r="E229" s="31" t="s">
        <v>577</v>
      </c>
      <c r="F229" s="93">
        <v>25794254</v>
      </c>
      <c r="G229" s="32">
        <v>17.66</v>
      </c>
      <c r="H229" s="32" t="s">
        <v>901</v>
      </c>
    </row>
    <row r="230" spans="1:8" ht="15" customHeight="1">
      <c r="A230" s="92">
        <v>45148</v>
      </c>
      <c r="B230" s="32" t="s">
        <v>1232</v>
      </c>
      <c r="C230" s="31" t="s">
        <v>1233</v>
      </c>
      <c r="D230" s="31" t="s">
        <v>1256</v>
      </c>
      <c r="E230" s="31" t="s">
        <v>577</v>
      </c>
      <c r="F230" s="93">
        <v>50000</v>
      </c>
      <c r="G230" s="32">
        <v>151</v>
      </c>
      <c r="H230" s="32" t="s">
        <v>901</v>
      </c>
    </row>
    <row r="231" spans="1:8" ht="15" customHeight="1">
      <c r="A231" s="92">
        <v>45148</v>
      </c>
      <c r="B231" s="32" t="s">
        <v>1232</v>
      </c>
      <c r="C231" s="31" t="s">
        <v>1233</v>
      </c>
      <c r="D231" s="31" t="s">
        <v>997</v>
      </c>
      <c r="E231" s="31" t="s">
        <v>577</v>
      </c>
      <c r="F231" s="93">
        <v>50000</v>
      </c>
      <c r="G231" s="32">
        <v>151</v>
      </c>
      <c r="H231" s="32" t="s">
        <v>901</v>
      </c>
    </row>
    <row r="232" spans="1:8" ht="15" customHeight="1">
      <c r="A232" s="92">
        <v>45148</v>
      </c>
      <c r="B232" s="32" t="s">
        <v>1238</v>
      </c>
      <c r="C232" s="31" t="s">
        <v>1239</v>
      </c>
      <c r="D232" s="31" t="s">
        <v>1190</v>
      </c>
      <c r="E232" s="31" t="s">
        <v>577</v>
      </c>
      <c r="F232" s="93">
        <v>81600</v>
      </c>
      <c r="G232" s="32">
        <v>121.63</v>
      </c>
      <c r="H232" s="32" t="s">
        <v>901</v>
      </c>
    </row>
    <row r="233" spans="1:8" ht="15" customHeight="1">
      <c r="A233" s="92">
        <v>45148</v>
      </c>
      <c r="B233" s="32" t="s">
        <v>998</v>
      </c>
      <c r="C233" s="31" t="s">
        <v>999</v>
      </c>
      <c r="D233" s="31" t="s">
        <v>1065</v>
      </c>
      <c r="E233" s="31" t="s">
        <v>577</v>
      </c>
      <c r="F233" s="93">
        <v>45000</v>
      </c>
      <c r="G233" s="32">
        <v>130.57</v>
      </c>
      <c r="H233" s="32" t="s">
        <v>901</v>
      </c>
    </row>
    <row r="234" spans="1:8" ht="15" customHeight="1">
      <c r="A234" s="92">
        <v>45148</v>
      </c>
      <c r="B234" s="32" t="s">
        <v>1034</v>
      </c>
      <c r="C234" s="31" t="s">
        <v>1035</v>
      </c>
      <c r="D234" s="31" t="s">
        <v>578</v>
      </c>
      <c r="E234" s="31" t="s">
        <v>577</v>
      </c>
      <c r="F234" s="93">
        <v>84003</v>
      </c>
      <c r="G234" s="32">
        <v>1087</v>
      </c>
      <c r="H234" s="32" t="s">
        <v>901</v>
      </c>
    </row>
    <row r="235" spans="1:8" ht="15" customHeight="1">
      <c r="A235" s="92">
        <v>45148</v>
      </c>
      <c r="B235" s="32" t="s">
        <v>226</v>
      </c>
      <c r="C235" s="31" t="s">
        <v>1257</v>
      </c>
      <c r="D235" s="31" t="s">
        <v>1258</v>
      </c>
      <c r="E235" s="31" t="s">
        <v>577</v>
      </c>
      <c r="F235" s="93">
        <v>34892000</v>
      </c>
      <c r="G235" s="32">
        <v>598.77</v>
      </c>
      <c r="H235" s="32" t="s">
        <v>901</v>
      </c>
    </row>
    <row r="236" spans="1:8" ht="15" customHeight="1">
      <c r="A236" s="92">
        <v>45148</v>
      </c>
      <c r="B236" s="32" t="s">
        <v>1000</v>
      </c>
      <c r="C236" s="31" t="s">
        <v>1001</v>
      </c>
      <c r="D236" s="31" t="s">
        <v>578</v>
      </c>
      <c r="E236" s="31" t="s">
        <v>577</v>
      </c>
      <c r="F236" s="93">
        <v>529254</v>
      </c>
      <c r="G236" s="32">
        <v>105.23</v>
      </c>
      <c r="H236" s="32" t="s">
        <v>901</v>
      </c>
    </row>
    <row r="237" spans="1:8" ht="15" customHeight="1">
      <c r="A237" s="92">
        <v>45148</v>
      </c>
      <c r="B237" s="32" t="s">
        <v>1000</v>
      </c>
      <c r="C237" s="31" t="s">
        <v>1001</v>
      </c>
      <c r="D237" s="31" t="s">
        <v>1002</v>
      </c>
      <c r="E237" s="31" t="s">
        <v>577</v>
      </c>
      <c r="F237" s="93">
        <v>1227885</v>
      </c>
      <c r="G237" s="32">
        <v>105.8</v>
      </c>
      <c r="H237" s="32" t="s">
        <v>901</v>
      </c>
    </row>
    <row r="238" spans="1:8" ht="15" customHeight="1">
      <c r="A238" s="92">
        <v>45148</v>
      </c>
      <c r="B238" s="32" t="s">
        <v>1079</v>
      </c>
      <c r="C238" s="31" t="s">
        <v>1080</v>
      </c>
      <c r="D238" s="31" t="s">
        <v>982</v>
      </c>
      <c r="E238" s="31" t="s">
        <v>577</v>
      </c>
      <c r="F238" s="93">
        <v>120000</v>
      </c>
      <c r="G238" s="32">
        <v>42.49</v>
      </c>
      <c r="H238" s="32" t="s">
        <v>901</v>
      </c>
    </row>
    <row r="239" spans="1:8" ht="15" customHeight="1">
      <c r="A239" s="92">
        <v>45148</v>
      </c>
      <c r="B239" s="32" t="s">
        <v>1079</v>
      </c>
      <c r="C239" s="31" t="s">
        <v>1080</v>
      </c>
      <c r="D239" s="31" t="s">
        <v>997</v>
      </c>
      <c r="E239" s="31" t="s">
        <v>577</v>
      </c>
      <c r="F239" s="93">
        <v>81000</v>
      </c>
      <c r="G239" s="32">
        <v>40.5</v>
      </c>
      <c r="H239" s="32" t="s">
        <v>901</v>
      </c>
    </row>
    <row r="240" spans="1:8" ht="15" customHeight="1">
      <c r="A240" s="92">
        <v>45148</v>
      </c>
      <c r="B240" s="32" t="s">
        <v>1079</v>
      </c>
      <c r="C240" s="31" t="s">
        <v>1080</v>
      </c>
      <c r="D240" s="31" t="s">
        <v>1081</v>
      </c>
      <c r="E240" s="31" t="s">
        <v>577</v>
      </c>
      <c r="F240" s="93">
        <v>1224000</v>
      </c>
      <c r="G240" s="32">
        <v>43.35</v>
      </c>
      <c r="H240" s="32" t="s">
        <v>901</v>
      </c>
    </row>
    <row r="241" spans="1:8" ht="15" customHeight="1">
      <c r="A241" s="92">
        <v>45148</v>
      </c>
      <c r="B241" s="32" t="s">
        <v>1241</v>
      </c>
      <c r="C241" s="31" t="s">
        <v>1242</v>
      </c>
      <c r="D241" s="31" t="s">
        <v>983</v>
      </c>
      <c r="E241" s="31" t="s">
        <v>577</v>
      </c>
      <c r="F241" s="93">
        <v>5295492</v>
      </c>
      <c r="G241" s="32">
        <v>17.27</v>
      </c>
      <c r="H241" s="32" t="s">
        <v>901</v>
      </c>
    </row>
    <row r="242" spans="1:8" ht="15" customHeight="1">
      <c r="A242" s="92">
        <v>45148</v>
      </c>
      <c r="B242" s="32" t="s">
        <v>1241</v>
      </c>
      <c r="C242" s="31" t="s">
        <v>1242</v>
      </c>
      <c r="D242" s="31" t="s">
        <v>893</v>
      </c>
      <c r="E242" s="31" t="s">
        <v>577</v>
      </c>
      <c r="F242" s="93">
        <v>5991909</v>
      </c>
      <c r="G242" s="32">
        <v>17.12</v>
      </c>
      <c r="H242" s="32" t="s">
        <v>901</v>
      </c>
    </row>
    <row r="243" spans="1:8" ht="15" customHeight="1">
      <c r="A243" s="92">
        <v>45148</v>
      </c>
      <c r="B243" s="32" t="s">
        <v>1003</v>
      </c>
      <c r="C243" s="31" t="s">
        <v>1004</v>
      </c>
      <c r="D243" s="31" t="s">
        <v>1083</v>
      </c>
      <c r="E243" s="31" t="s">
        <v>577</v>
      </c>
      <c r="F243" s="93">
        <v>453422</v>
      </c>
      <c r="G243" s="32">
        <v>0.1</v>
      </c>
      <c r="H243" s="32" t="s">
        <v>901</v>
      </c>
    </row>
    <row r="244" spans="1:8" ht="15" customHeight="1">
      <c r="A244" s="92">
        <v>45148</v>
      </c>
      <c r="B244" s="32" t="s">
        <v>1003</v>
      </c>
      <c r="C244" s="31" t="s">
        <v>1004</v>
      </c>
      <c r="D244" s="31" t="s">
        <v>1036</v>
      </c>
      <c r="E244" s="31" t="s">
        <v>577</v>
      </c>
      <c r="F244" s="93">
        <v>3500000</v>
      </c>
      <c r="G244" s="32">
        <v>7.0000000000000007E-2</v>
      </c>
      <c r="H244" s="32" t="s">
        <v>901</v>
      </c>
    </row>
    <row r="245" spans="1:8" ht="15" customHeight="1">
      <c r="A245" s="92">
        <v>45148</v>
      </c>
      <c r="B245" s="32" t="s">
        <v>1003</v>
      </c>
      <c r="C245" s="31" t="s">
        <v>1004</v>
      </c>
      <c r="D245" s="31" t="s">
        <v>1259</v>
      </c>
      <c r="E245" s="31" t="s">
        <v>577</v>
      </c>
      <c r="F245" s="93">
        <v>4000000</v>
      </c>
      <c r="G245" s="32">
        <v>0.05</v>
      </c>
      <c r="H245" s="32" t="s">
        <v>901</v>
      </c>
    </row>
    <row r="246" spans="1:8" ht="15" customHeight="1">
      <c r="A246" s="92">
        <v>45148</v>
      </c>
      <c r="B246" s="32" t="s">
        <v>1003</v>
      </c>
      <c r="C246" s="31" t="s">
        <v>1004</v>
      </c>
      <c r="D246" s="31" t="s">
        <v>1082</v>
      </c>
      <c r="E246" s="31" t="s">
        <v>577</v>
      </c>
      <c r="F246" s="93">
        <v>17800</v>
      </c>
      <c r="G246" s="32">
        <v>0.15</v>
      </c>
      <c r="H246" s="32" t="s">
        <v>901</v>
      </c>
    </row>
    <row r="247" spans="1:8" ht="15" customHeight="1">
      <c r="A247" s="92">
        <v>45148</v>
      </c>
      <c r="B247" s="32" t="s">
        <v>1084</v>
      </c>
      <c r="C247" s="31" t="s">
        <v>1085</v>
      </c>
      <c r="D247" s="31" t="s">
        <v>1086</v>
      </c>
      <c r="E247" s="31" t="s">
        <v>577</v>
      </c>
      <c r="F247" s="93">
        <v>6304745</v>
      </c>
      <c r="G247" s="32">
        <v>3.05</v>
      </c>
      <c r="H247" s="32" t="s">
        <v>901</v>
      </c>
    </row>
    <row r="248" spans="1:8" ht="15" customHeight="1">
      <c r="A248" s="92">
        <v>45148</v>
      </c>
      <c r="B248" s="32" t="s">
        <v>1244</v>
      </c>
      <c r="C248" s="31" t="s">
        <v>1245</v>
      </c>
      <c r="D248" s="31" t="s">
        <v>1246</v>
      </c>
      <c r="E248" s="31" t="s">
        <v>577</v>
      </c>
      <c r="F248" s="93">
        <v>32000</v>
      </c>
      <c r="G248" s="32">
        <v>154.11000000000001</v>
      </c>
      <c r="H248" s="32" t="s">
        <v>901</v>
      </c>
    </row>
    <row r="249" spans="1:8" ht="15" customHeight="1">
      <c r="A249" s="92">
        <v>45148</v>
      </c>
      <c r="B249" s="32" t="s">
        <v>1244</v>
      </c>
      <c r="C249" s="31" t="s">
        <v>1245</v>
      </c>
      <c r="D249" s="31" t="s">
        <v>1131</v>
      </c>
      <c r="E249" s="31" t="s">
        <v>577</v>
      </c>
      <c r="F249" s="93">
        <v>50000</v>
      </c>
      <c r="G249" s="32">
        <v>161.54</v>
      </c>
      <c r="H249" s="32" t="s">
        <v>901</v>
      </c>
    </row>
    <row r="250" spans="1:8" ht="15" customHeight="1">
      <c r="A250" s="92">
        <v>45148</v>
      </c>
      <c r="B250" s="32" t="s">
        <v>1247</v>
      </c>
      <c r="C250" s="31" t="s">
        <v>1248</v>
      </c>
      <c r="D250" s="31" t="s">
        <v>578</v>
      </c>
      <c r="E250" s="31" t="s">
        <v>577</v>
      </c>
      <c r="F250" s="93">
        <v>125706</v>
      </c>
      <c r="G250" s="32">
        <v>377.57</v>
      </c>
      <c r="H250" s="32" t="s">
        <v>901</v>
      </c>
    </row>
    <row r="251" spans="1:8" ht="15" customHeight="1">
      <c r="A251" s="92"/>
      <c r="B251" s="32"/>
      <c r="C251" s="31"/>
      <c r="D251" s="31"/>
      <c r="E251" s="31"/>
      <c r="F251" s="93"/>
      <c r="G251" s="32"/>
      <c r="H251" s="95"/>
    </row>
    <row r="252" spans="1:8" ht="15" customHeight="1">
      <c r="A252" s="92"/>
      <c r="B252" s="32"/>
      <c r="C252" s="31"/>
      <c r="D252" s="31"/>
      <c r="E252" s="31"/>
      <c r="F252" s="93"/>
      <c r="G252" s="32"/>
      <c r="H252" s="95"/>
    </row>
    <row r="253" spans="1:8" ht="15" customHeight="1">
      <c r="A253" s="92"/>
      <c r="B253" s="32"/>
      <c r="C253" s="31"/>
      <c r="D253" s="31"/>
      <c r="E253" s="31"/>
      <c r="F253" s="93"/>
      <c r="G253" s="32"/>
      <c r="H253" s="95"/>
    </row>
    <row r="254" spans="1:8" ht="15" customHeight="1">
      <c r="A254" s="92"/>
      <c r="B254" s="32"/>
      <c r="C254" s="31"/>
      <c r="D254" s="31"/>
      <c r="E254" s="31"/>
      <c r="F254" s="93"/>
      <c r="G254" s="32"/>
      <c r="H254" s="95"/>
    </row>
    <row r="255" spans="1:8" ht="15" customHeight="1">
      <c r="A255" s="92"/>
      <c r="B255" s="32"/>
      <c r="C255" s="31"/>
      <c r="D255" s="31"/>
      <c r="E255" s="31"/>
      <c r="F255" s="93"/>
      <c r="G255" s="32"/>
      <c r="H255" s="95"/>
    </row>
    <row r="256" spans="1:8" ht="15" customHeight="1">
      <c r="A256" s="92"/>
      <c r="B256" s="32"/>
      <c r="C256" s="31"/>
      <c r="D256" s="31"/>
      <c r="E256" s="31"/>
      <c r="F256" s="93"/>
      <c r="G256" s="32"/>
      <c r="H256" s="95"/>
    </row>
    <row r="257" spans="1:8" ht="15" customHeight="1">
      <c r="A257" s="92"/>
      <c r="B257" s="32"/>
      <c r="C257" s="31"/>
      <c r="D257" s="31"/>
      <c r="E257" s="31"/>
      <c r="F257" s="93"/>
      <c r="G257" s="32"/>
      <c r="H257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5"/>
  <sheetViews>
    <sheetView zoomScale="90" zoomScaleNormal="90" workbookViewId="0">
      <selection activeCell="H83" sqref="H8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949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6">
        <v>1</v>
      </c>
      <c r="B10" s="287">
        <v>45092</v>
      </c>
      <c r="C10" s="288"/>
      <c r="D10" s="289" t="s">
        <v>62</v>
      </c>
      <c r="E10" s="290" t="s">
        <v>593</v>
      </c>
      <c r="F10" s="245">
        <v>6800</v>
      </c>
      <c r="G10" s="248">
        <v>6400</v>
      </c>
      <c r="H10" s="248">
        <v>7150</v>
      </c>
      <c r="I10" s="291" t="s">
        <v>856</v>
      </c>
      <c r="J10" s="115" t="s">
        <v>931</v>
      </c>
      <c r="K10" s="115">
        <f>H10-F10</f>
        <v>350</v>
      </c>
      <c r="L10" s="116">
        <f>(F10*-0.3)/100</f>
        <v>-20.399999999999999</v>
      </c>
      <c r="M10" s="117">
        <f>(K10+L10)/F10</f>
        <v>4.8470588235294119E-2</v>
      </c>
      <c r="N10" s="266" t="s">
        <v>596</v>
      </c>
      <c r="O10" s="268">
        <v>45139</v>
      </c>
      <c r="P10" s="267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6">
        <v>2</v>
      </c>
      <c r="B11" s="287">
        <v>45111</v>
      </c>
      <c r="C11" s="288"/>
      <c r="D11" s="289" t="s">
        <v>82</v>
      </c>
      <c r="E11" s="290" t="s">
        <v>593</v>
      </c>
      <c r="F11" s="245">
        <v>255</v>
      </c>
      <c r="G11" s="248">
        <v>234</v>
      </c>
      <c r="H11" s="248">
        <v>272</v>
      </c>
      <c r="I11" s="291" t="s">
        <v>879</v>
      </c>
      <c r="J11" s="115" t="s">
        <v>1007</v>
      </c>
      <c r="K11" s="115">
        <f>H11-F11</f>
        <v>17</v>
      </c>
      <c r="L11" s="116">
        <f>(F11*-0.3)/100</f>
        <v>-0.76500000000000001</v>
      </c>
      <c r="M11" s="117">
        <f>(K11+L11)/F11</f>
        <v>6.3666666666666663E-2</v>
      </c>
      <c r="N11" s="266" t="s">
        <v>596</v>
      </c>
      <c r="O11" s="268">
        <v>45146</v>
      </c>
      <c r="P11" s="267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3">
        <v>3</v>
      </c>
      <c r="B12" s="108">
        <v>45112</v>
      </c>
      <c r="C12" s="254"/>
      <c r="D12" s="255" t="s">
        <v>388</v>
      </c>
      <c r="E12" s="109" t="s">
        <v>593</v>
      </c>
      <c r="F12" s="107" t="s">
        <v>885</v>
      </c>
      <c r="G12" s="110">
        <v>1395</v>
      </c>
      <c r="H12" s="107"/>
      <c r="I12" s="107" t="s">
        <v>881</v>
      </c>
      <c r="J12" s="110" t="s">
        <v>594</v>
      </c>
      <c r="K12" s="110"/>
      <c r="L12" s="111"/>
      <c r="M12" s="112"/>
      <c r="N12" s="110"/>
      <c r="O12" s="264"/>
      <c r="P12" s="118">
        <f>VLOOKUP(D12,'MidCap Intra'!B59:C558,2,0)</f>
        <v>1449.85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9">
        <v>4</v>
      </c>
      <c r="B13" s="251">
        <v>45119</v>
      </c>
      <c r="C13" s="270"/>
      <c r="D13" s="271" t="s">
        <v>129</v>
      </c>
      <c r="E13" s="272" t="s">
        <v>593</v>
      </c>
      <c r="F13" s="250" t="s">
        <v>886</v>
      </c>
      <c r="G13" s="252">
        <v>1540</v>
      </c>
      <c r="H13" s="250"/>
      <c r="I13" s="250" t="s">
        <v>884</v>
      </c>
      <c r="J13" s="252" t="s">
        <v>594</v>
      </c>
      <c r="K13" s="252"/>
      <c r="L13" s="265"/>
      <c r="M13" s="273"/>
      <c r="N13" s="252"/>
      <c r="O13" s="274"/>
      <c r="P13" s="118">
        <f>VLOOKUP(D13,'MidCap Intra'!B63:C562,2,0)</f>
        <v>1635.85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9">
        <v>5</v>
      </c>
      <c r="B14" s="251">
        <v>45120</v>
      </c>
      <c r="C14" s="270"/>
      <c r="D14" s="276" t="s">
        <v>431</v>
      </c>
      <c r="E14" s="272" t="s">
        <v>593</v>
      </c>
      <c r="F14" s="250" t="s">
        <v>888</v>
      </c>
      <c r="G14" s="252">
        <v>102</v>
      </c>
      <c r="H14" s="250"/>
      <c r="I14" s="250" t="s">
        <v>889</v>
      </c>
      <c r="J14" s="252" t="s">
        <v>594</v>
      </c>
      <c r="K14" s="252"/>
      <c r="L14" s="265"/>
      <c r="M14" s="273"/>
      <c r="N14" s="252"/>
      <c r="O14" s="274"/>
      <c r="P14" s="118">
        <f>VLOOKUP(D14,'MidCap Intra'!B64:C563,2,0)</f>
        <v>110.95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9">
        <v>6</v>
      </c>
      <c r="B15" s="251">
        <v>45125</v>
      </c>
      <c r="C15" s="270"/>
      <c r="D15" s="276" t="s">
        <v>215</v>
      </c>
      <c r="E15" s="272" t="s">
        <v>593</v>
      </c>
      <c r="F15" s="250" t="s">
        <v>896</v>
      </c>
      <c r="G15" s="252">
        <v>548</v>
      </c>
      <c r="H15" s="250"/>
      <c r="I15" s="250" t="s">
        <v>897</v>
      </c>
      <c r="J15" s="252" t="s">
        <v>594</v>
      </c>
      <c r="K15" s="252"/>
      <c r="L15" s="265"/>
      <c r="M15" s="273"/>
      <c r="N15" s="252"/>
      <c r="O15" s="274"/>
      <c r="P15" s="118">
        <f>VLOOKUP(D15,'MidCap Intra'!B67:C566,2,0)</f>
        <v>573.65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4">
        <v>7</v>
      </c>
      <c r="B16" s="297">
        <v>45125</v>
      </c>
      <c r="C16" s="315"/>
      <c r="D16" s="316" t="s">
        <v>500</v>
      </c>
      <c r="E16" s="317" t="s">
        <v>593</v>
      </c>
      <c r="F16" s="296">
        <v>178</v>
      </c>
      <c r="G16" s="298">
        <v>168</v>
      </c>
      <c r="H16" s="296">
        <v>170</v>
      </c>
      <c r="I16" s="296" t="s">
        <v>898</v>
      </c>
      <c r="J16" s="318" t="s">
        <v>940</v>
      </c>
      <c r="K16" s="318">
        <f t="shared" ref="K16" si="0">H16-F16</f>
        <v>-8</v>
      </c>
      <c r="L16" s="319">
        <f>(F16*-0.3)/100</f>
        <v>-0.53400000000000003</v>
      </c>
      <c r="M16" s="320">
        <f t="shared" ref="M16" si="1">(K16+L16)/F16</f>
        <v>-4.7943820224719103E-2</v>
      </c>
      <c r="N16" s="321" t="s">
        <v>607</v>
      </c>
      <c r="O16" s="322">
        <v>45140</v>
      </c>
      <c r="P16" s="323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6">
        <v>8</v>
      </c>
      <c r="B17" s="287">
        <v>45133</v>
      </c>
      <c r="C17" s="288"/>
      <c r="D17" s="289" t="s">
        <v>429</v>
      </c>
      <c r="E17" s="290" t="s">
        <v>593</v>
      </c>
      <c r="F17" s="245">
        <v>326</v>
      </c>
      <c r="G17" s="248">
        <v>299</v>
      </c>
      <c r="H17" s="248">
        <v>345.5</v>
      </c>
      <c r="I17" s="291" t="s">
        <v>902</v>
      </c>
      <c r="J17" s="115" t="s">
        <v>937</v>
      </c>
      <c r="K17" s="115">
        <f t="shared" ref="K17" si="2">H17-F17</f>
        <v>19.5</v>
      </c>
      <c r="L17" s="116">
        <f>(F17*-0.3)/100</f>
        <v>-0.97799999999999998</v>
      </c>
      <c r="M17" s="117">
        <f t="shared" ref="M17" si="3">(K17+L17)/F17</f>
        <v>5.6815950920245391E-2</v>
      </c>
      <c r="N17" s="266" t="s">
        <v>596</v>
      </c>
      <c r="O17" s="268">
        <v>45140</v>
      </c>
      <c r="P17" s="267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9">
        <v>9</v>
      </c>
      <c r="B18" s="251">
        <v>45133</v>
      </c>
      <c r="C18" s="270"/>
      <c r="D18" s="276" t="s">
        <v>74</v>
      </c>
      <c r="E18" s="272" t="s">
        <v>593</v>
      </c>
      <c r="F18" s="250" t="s">
        <v>903</v>
      </c>
      <c r="G18" s="252">
        <v>185</v>
      </c>
      <c r="H18" s="250"/>
      <c r="I18" s="250" t="s">
        <v>904</v>
      </c>
      <c r="J18" s="252" t="s">
        <v>594</v>
      </c>
      <c r="K18" s="252"/>
      <c r="L18" s="265"/>
      <c r="M18" s="273"/>
      <c r="N18" s="252"/>
      <c r="O18" s="274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3">
        <v>10</v>
      </c>
      <c r="B19" s="108">
        <v>45133</v>
      </c>
      <c r="C19" s="254"/>
      <c r="D19" s="277" t="s">
        <v>492</v>
      </c>
      <c r="E19" s="272" t="s">
        <v>593</v>
      </c>
      <c r="F19" s="107" t="s">
        <v>905</v>
      </c>
      <c r="G19" s="110">
        <v>118</v>
      </c>
      <c r="H19" s="107"/>
      <c r="I19" s="107" t="s">
        <v>906</v>
      </c>
      <c r="J19" s="110" t="s">
        <v>594</v>
      </c>
      <c r="K19" s="252"/>
      <c r="L19" s="265"/>
      <c r="M19" s="273"/>
      <c r="N19" s="252"/>
      <c r="O19" s="274"/>
      <c r="P19" s="118">
        <f>VLOOKUP(D19,'MidCap Intra'!B71:C570,2,0)</f>
        <v>126.6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9">
        <v>11</v>
      </c>
      <c r="B20" s="251">
        <v>45134</v>
      </c>
      <c r="C20" s="270"/>
      <c r="D20" s="271" t="s">
        <v>151</v>
      </c>
      <c r="E20" s="272" t="s">
        <v>593</v>
      </c>
      <c r="F20" s="250" t="s">
        <v>907</v>
      </c>
      <c r="G20" s="252">
        <v>164</v>
      </c>
      <c r="H20" s="250"/>
      <c r="I20" s="250" t="s">
        <v>908</v>
      </c>
      <c r="J20" s="252" t="s">
        <v>594</v>
      </c>
      <c r="K20" s="252"/>
      <c r="L20" s="265"/>
      <c r="M20" s="273"/>
      <c r="N20" s="252"/>
      <c r="O20" s="274"/>
      <c r="P20" s="118">
        <f>VLOOKUP(D20,'MidCap Intra'!B72:C571,2,0)</f>
        <v>169.2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69">
        <v>12</v>
      </c>
      <c r="B21" s="251">
        <v>45135</v>
      </c>
      <c r="C21" s="270"/>
      <c r="D21" s="276" t="s">
        <v>460</v>
      </c>
      <c r="E21" s="272" t="s">
        <v>593</v>
      </c>
      <c r="F21" s="250" t="s">
        <v>911</v>
      </c>
      <c r="G21" s="252">
        <v>1840</v>
      </c>
      <c r="H21" s="250"/>
      <c r="I21" s="250" t="s">
        <v>883</v>
      </c>
      <c r="J21" s="252" t="s">
        <v>594</v>
      </c>
      <c r="K21" s="252"/>
      <c r="L21" s="265"/>
      <c r="M21" s="273"/>
      <c r="N21" s="252"/>
      <c r="O21" s="274"/>
      <c r="P21" s="118">
        <f>VLOOKUP(D21,'MidCap Intra'!B73:C572,2,0)</f>
        <v>2051.3000000000002</v>
      </c>
      <c r="R21" s="41" t="s">
        <v>595</v>
      </c>
    </row>
    <row r="22" spans="1:38" ht="15" customHeight="1">
      <c r="A22" s="269">
        <v>13</v>
      </c>
      <c r="B22" s="251">
        <v>45139</v>
      </c>
      <c r="C22" s="270"/>
      <c r="D22" s="271" t="s">
        <v>302</v>
      </c>
      <c r="E22" s="272" t="s">
        <v>593</v>
      </c>
      <c r="F22" s="250" t="s">
        <v>924</v>
      </c>
      <c r="G22" s="252">
        <v>2880</v>
      </c>
      <c r="H22" s="250"/>
      <c r="I22" s="250" t="s">
        <v>925</v>
      </c>
      <c r="J22" s="252" t="s">
        <v>594</v>
      </c>
      <c r="K22" s="252"/>
      <c r="L22" s="265"/>
      <c r="M22" s="273"/>
      <c r="N22" s="252"/>
      <c r="O22" s="274"/>
      <c r="P22" s="118">
        <f>VLOOKUP(D22,'MidCap Intra'!B74:C573,2,0)</f>
        <v>2946.55</v>
      </c>
    </row>
    <row r="23" spans="1:38" ht="15" customHeight="1">
      <c r="A23" s="269">
        <v>14</v>
      </c>
      <c r="B23" s="251">
        <v>45142</v>
      </c>
      <c r="C23" s="270"/>
      <c r="D23" s="271" t="s">
        <v>557</v>
      </c>
      <c r="E23" s="272" t="s">
        <v>593</v>
      </c>
      <c r="F23" s="250" t="s">
        <v>978</v>
      </c>
      <c r="G23" s="252">
        <v>1745</v>
      </c>
      <c r="H23" s="250"/>
      <c r="I23" s="250" t="s">
        <v>979</v>
      </c>
      <c r="J23" s="252" t="s">
        <v>594</v>
      </c>
      <c r="K23" s="252"/>
      <c r="L23" s="265"/>
      <c r="M23" s="273"/>
      <c r="N23" s="252"/>
      <c r="O23" s="274"/>
      <c r="P23" s="118">
        <f>VLOOKUP(D23,'MidCap Intra'!B75:C574,2,0)</f>
        <v>1862.25</v>
      </c>
    </row>
    <row r="24" spans="1:38" ht="15" customHeight="1">
      <c r="A24" s="269">
        <v>15</v>
      </c>
      <c r="B24" s="251">
        <v>45145</v>
      </c>
      <c r="C24" s="270"/>
      <c r="D24" s="271" t="s">
        <v>536</v>
      </c>
      <c r="E24" s="272" t="s">
        <v>593</v>
      </c>
      <c r="F24" s="250" t="s">
        <v>986</v>
      </c>
      <c r="G24" s="252">
        <v>365</v>
      </c>
      <c r="H24" s="250"/>
      <c r="I24" s="250" t="s">
        <v>987</v>
      </c>
      <c r="J24" s="252" t="s">
        <v>594</v>
      </c>
      <c r="K24" s="252"/>
      <c r="L24" s="265"/>
      <c r="M24" s="273"/>
      <c r="N24" s="252"/>
      <c r="O24" s="274"/>
      <c r="P24" s="118">
        <f>VLOOKUP(D24,'MidCap Intra'!B76:C575,2,0)</f>
        <v>404.85</v>
      </c>
    </row>
    <row r="25" spans="1:38" ht="15" customHeight="1">
      <c r="A25" s="269">
        <v>16</v>
      </c>
      <c r="B25" s="251">
        <v>45146</v>
      </c>
      <c r="C25" s="270"/>
      <c r="D25" s="276" t="s">
        <v>223</v>
      </c>
      <c r="E25" s="272" t="s">
        <v>593</v>
      </c>
      <c r="F25" s="250" t="s">
        <v>1005</v>
      </c>
      <c r="G25" s="252">
        <v>965</v>
      </c>
      <c r="H25" s="250"/>
      <c r="I25" s="250" t="s">
        <v>1006</v>
      </c>
      <c r="J25" s="252" t="s">
        <v>594</v>
      </c>
      <c r="K25" s="252"/>
      <c r="L25" s="265"/>
      <c r="M25" s="273"/>
      <c r="N25" s="252"/>
      <c r="O25" s="274"/>
      <c r="P25" s="118">
        <f>VLOOKUP(D25,'MidCap Intra'!B77:C576,2,0)</f>
        <v>1008.05</v>
      </c>
    </row>
    <row r="26" spans="1:38" ht="15" customHeight="1">
      <c r="A26" s="269">
        <v>17</v>
      </c>
      <c r="B26" s="251">
        <v>45147</v>
      </c>
      <c r="C26" s="270"/>
      <c r="D26" s="276" t="s">
        <v>304</v>
      </c>
      <c r="E26" s="272" t="s">
        <v>593</v>
      </c>
      <c r="F26" s="250" t="s">
        <v>1042</v>
      </c>
      <c r="G26" s="252">
        <v>750</v>
      </c>
      <c r="H26" s="250"/>
      <c r="I26" s="250" t="s">
        <v>1043</v>
      </c>
      <c r="J26" s="252" t="s">
        <v>594</v>
      </c>
      <c r="K26" s="252"/>
      <c r="L26" s="265"/>
      <c r="M26" s="273"/>
      <c r="N26" s="252"/>
      <c r="O26" s="274"/>
      <c r="P26" s="118">
        <f>VLOOKUP(D26,'MidCap Intra'!B78:C577,2,0)</f>
        <v>818.5</v>
      </c>
    </row>
    <row r="27" spans="1:38" ht="15" customHeight="1">
      <c r="A27" s="269"/>
      <c r="B27" s="251"/>
      <c r="C27" s="270"/>
      <c r="D27" s="271"/>
      <c r="E27" s="272"/>
      <c r="F27" s="250"/>
      <c r="G27" s="252"/>
      <c r="H27" s="250"/>
      <c r="I27" s="250"/>
      <c r="J27" s="252"/>
      <c r="K27" s="252"/>
      <c r="L27" s="265"/>
      <c r="M27" s="273"/>
      <c r="N27" s="252"/>
      <c r="O27" s="274"/>
      <c r="P27" s="265"/>
    </row>
    <row r="32" spans="1:38" ht="14.25" customHeight="1">
      <c r="A32" s="119"/>
      <c r="B32" s="120"/>
      <c r="C32" s="121"/>
      <c r="D32" s="122"/>
      <c r="E32" s="123"/>
      <c r="F32" s="123"/>
      <c r="G32" s="119"/>
      <c r="H32" s="123"/>
      <c r="I32" s="124"/>
      <c r="J32" s="125"/>
      <c r="K32" s="125"/>
      <c r="L32" s="126"/>
      <c r="M32" s="127"/>
      <c r="N32" s="128"/>
      <c r="O32" s="129"/>
      <c r="P32" s="13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 t="s">
        <v>597</v>
      </c>
      <c r="B33" s="132"/>
      <c r="C33" s="133"/>
      <c r="E33" s="134"/>
      <c r="F33" s="134"/>
      <c r="G33" s="134"/>
      <c r="H33" s="134"/>
      <c r="I33" s="134"/>
      <c r="J33" s="135"/>
      <c r="K33" s="134"/>
      <c r="L33" s="136"/>
      <c r="M33" s="62"/>
      <c r="N33" s="135"/>
      <c r="O33" s="133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7" t="s">
        <v>598</v>
      </c>
      <c r="B34" s="131"/>
      <c r="C34" s="131"/>
      <c r="D34" s="131"/>
      <c r="E34" s="41"/>
      <c r="F34" s="138" t="s">
        <v>599</v>
      </c>
      <c r="G34" s="6"/>
      <c r="H34" s="6"/>
      <c r="I34" s="6"/>
      <c r="J34" s="139"/>
      <c r="K34" s="140"/>
      <c r="L34" s="140"/>
      <c r="M34" s="141"/>
      <c r="N34" s="1"/>
      <c r="O34" s="142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31" t="s">
        <v>600</v>
      </c>
      <c r="B35" s="131"/>
      <c r="C35" s="131"/>
      <c r="D35" s="131" t="s">
        <v>601</v>
      </c>
      <c r="E35" s="6"/>
      <c r="F35" s="138" t="s">
        <v>602</v>
      </c>
      <c r="G35" s="6"/>
      <c r="H35" s="6"/>
      <c r="I35" s="6"/>
      <c r="J35" s="139"/>
      <c r="K35" s="140"/>
      <c r="L35" s="140"/>
      <c r="M35" s="141"/>
      <c r="N35" s="1"/>
      <c r="O35" s="14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1"/>
      <c r="B36" s="131"/>
      <c r="C36" s="131"/>
      <c r="D36" s="131"/>
      <c r="E36" s="6"/>
      <c r="F36" s="6"/>
      <c r="G36" s="6"/>
      <c r="H36" s="6"/>
      <c r="I36" s="6"/>
      <c r="J36" s="143"/>
      <c r="K36" s="140"/>
      <c r="L36" s="140"/>
      <c r="M36" s="6"/>
      <c r="N36" s="144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45" t="s">
        <v>603</v>
      </c>
      <c r="C37" s="145"/>
      <c r="D37" s="145"/>
      <c r="E37" s="145"/>
      <c r="F37" s="146"/>
      <c r="G37" s="6"/>
      <c r="H37" s="6"/>
      <c r="I37" s="147"/>
      <c r="J37" s="148"/>
      <c r="K37" s="149"/>
      <c r="L37" s="148"/>
      <c r="M37" s="6"/>
      <c r="N37" s="1"/>
      <c r="O37" s="1"/>
      <c r="P37" s="41"/>
      <c r="R37" s="62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150" t="s">
        <v>16</v>
      </c>
      <c r="B38" s="150" t="s">
        <v>568</v>
      </c>
      <c r="C38" s="150"/>
      <c r="D38" s="91" t="s">
        <v>580</v>
      </c>
      <c r="E38" s="150" t="s">
        <v>581</v>
      </c>
      <c r="F38" s="150" t="s">
        <v>582</v>
      </c>
      <c r="G38" s="150" t="s">
        <v>604</v>
      </c>
      <c r="H38" s="150" t="s">
        <v>584</v>
      </c>
      <c r="I38" s="150" t="s">
        <v>585</v>
      </c>
      <c r="J38" s="106" t="s">
        <v>586</v>
      </c>
      <c r="K38" s="104" t="s">
        <v>605</v>
      </c>
      <c r="L38" s="151" t="s">
        <v>588</v>
      </c>
      <c r="M38" s="106" t="s">
        <v>589</v>
      </c>
      <c r="N38" s="103" t="s">
        <v>590</v>
      </c>
      <c r="O38" s="91" t="s">
        <v>591</v>
      </c>
      <c r="P38" s="41"/>
      <c r="Q38" s="1"/>
      <c r="R38" s="62"/>
      <c r="S38" s="62"/>
      <c r="T38" s="62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3.5" customHeight="1">
      <c r="A39" s="331">
        <v>1</v>
      </c>
      <c r="B39" s="332">
        <v>45128</v>
      </c>
      <c r="C39" s="333"/>
      <c r="D39" s="334" t="s">
        <v>114</v>
      </c>
      <c r="E39" s="335" t="s">
        <v>606</v>
      </c>
      <c r="F39" s="330">
        <v>134</v>
      </c>
      <c r="G39" s="336">
        <v>129.9</v>
      </c>
      <c r="H39" s="330">
        <v>134.75</v>
      </c>
      <c r="I39" s="330" t="s">
        <v>899</v>
      </c>
      <c r="J39" s="337" t="s">
        <v>927</v>
      </c>
      <c r="K39" s="337">
        <f t="shared" ref="K39:K40" si="4">H39-F39</f>
        <v>0.75</v>
      </c>
      <c r="L39" s="338">
        <f>(F39*-0.3)/100</f>
        <v>-0.40199999999999997</v>
      </c>
      <c r="M39" s="339">
        <f t="shared" ref="M39:M40" si="5">(K39+L39)/F39</f>
        <v>2.5970149253731344E-3</v>
      </c>
      <c r="N39" s="340" t="s">
        <v>616</v>
      </c>
      <c r="O39" s="341">
        <v>45142</v>
      </c>
      <c r="P39" s="41"/>
      <c r="Q39" s="263"/>
      <c r="R39" s="41" t="s">
        <v>595</v>
      </c>
      <c r="S39" s="41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ht="13.5" customHeight="1">
      <c r="A40" s="314">
        <v>2</v>
      </c>
      <c r="B40" s="297">
        <v>45135</v>
      </c>
      <c r="C40" s="315"/>
      <c r="D40" s="355" t="s">
        <v>909</v>
      </c>
      <c r="E40" s="317" t="s">
        <v>606</v>
      </c>
      <c r="F40" s="296">
        <v>9675</v>
      </c>
      <c r="G40" s="298">
        <v>9390</v>
      </c>
      <c r="H40" s="296">
        <v>9390</v>
      </c>
      <c r="I40" s="296" t="s">
        <v>910</v>
      </c>
      <c r="J40" s="318" t="s">
        <v>1260</v>
      </c>
      <c r="K40" s="318">
        <f t="shared" si="4"/>
        <v>-285</v>
      </c>
      <c r="L40" s="319">
        <f>(F40*-0.3)/100</f>
        <v>-29.024999999999999</v>
      </c>
      <c r="M40" s="320">
        <f t="shared" si="5"/>
        <v>-3.2457364341085267E-2</v>
      </c>
      <c r="N40" s="321" t="s">
        <v>607</v>
      </c>
      <c r="O40" s="322">
        <v>45148</v>
      </c>
      <c r="P40" s="41"/>
      <c r="Q40" s="263"/>
      <c r="R40" s="41" t="s">
        <v>595</v>
      </c>
      <c r="S40" s="41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ht="13.5" customHeight="1">
      <c r="A41" s="282">
        <v>3</v>
      </c>
      <c r="B41" s="258">
        <v>45135</v>
      </c>
      <c r="C41" s="283"/>
      <c r="D41" s="284" t="s">
        <v>912</v>
      </c>
      <c r="E41" s="285" t="s">
        <v>606</v>
      </c>
      <c r="F41" s="257">
        <v>1807.5</v>
      </c>
      <c r="G41" s="244">
        <v>1750</v>
      </c>
      <c r="H41" s="257">
        <v>1882.5</v>
      </c>
      <c r="I41" s="257" t="s">
        <v>913</v>
      </c>
      <c r="J41" s="115" t="s">
        <v>900</v>
      </c>
      <c r="K41" s="115">
        <f t="shared" ref="K41" si="6">H41-F41</f>
        <v>75</v>
      </c>
      <c r="L41" s="116">
        <f>(F41*-0.3)/100</f>
        <v>-5.4225000000000003</v>
      </c>
      <c r="M41" s="117">
        <f t="shared" ref="M41" si="7">(K41+L41)/F41</f>
        <v>3.8493775933609961E-2</v>
      </c>
      <c r="N41" s="266" t="s">
        <v>596</v>
      </c>
      <c r="O41" s="268">
        <v>45139</v>
      </c>
      <c r="P41" s="41"/>
      <c r="Q41" s="263"/>
      <c r="R41" s="41" t="s">
        <v>595</v>
      </c>
      <c r="S41" s="41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ht="13.5" customHeight="1">
      <c r="A42" s="282">
        <v>4</v>
      </c>
      <c r="B42" s="258">
        <v>45139</v>
      </c>
      <c r="C42" s="283"/>
      <c r="D42" s="284" t="s">
        <v>54</v>
      </c>
      <c r="E42" s="285" t="s">
        <v>606</v>
      </c>
      <c r="F42" s="257">
        <v>453</v>
      </c>
      <c r="G42" s="244">
        <v>440</v>
      </c>
      <c r="H42" s="257">
        <v>462.5</v>
      </c>
      <c r="I42" s="257" t="s">
        <v>926</v>
      </c>
      <c r="J42" s="115" t="s">
        <v>892</v>
      </c>
      <c r="K42" s="115">
        <f t="shared" ref="K42" si="8">H42-F42</f>
        <v>9.5</v>
      </c>
      <c r="L42" s="116">
        <f>(F42*-0.02)/100</f>
        <v>-9.06E-2</v>
      </c>
      <c r="M42" s="117">
        <f t="shared" ref="M42" si="9">(K42+L42)/F42</f>
        <v>2.0771302428256071E-2</v>
      </c>
      <c r="N42" s="266" t="s">
        <v>596</v>
      </c>
      <c r="O42" s="268">
        <v>45139</v>
      </c>
      <c r="P42" s="41"/>
      <c r="Q42" s="263"/>
      <c r="R42" s="41"/>
      <c r="S42" s="41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ht="13.5" customHeight="1">
      <c r="A43" s="314">
        <v>5</v>
      </c>
      <c r="B43" s="297">
        <v>45139</v>
      </c>
      <c r="C43" s="315"/>
      <c r="D43" s="316" t="s">
        <v>237</v>
      </c>
      <c r="E43" s="317" t="s">
        <v>970</v>
      </c>
      <c r="F43" s="296">
        <v>615</v>
      </c>
      <c r="G43" s="298">
        <v>594</v>
      </c>
      <c r="H43" s="296">
        <v>601</v>
      </c>
      <c r="I43" s="296" t="s">
        <v>969</v>
      </c>
      <c r="J43" s="318" t="s">
        <v>971</v>
      </c>
      <c r="K43" s="318">
        <f t="shared" ref="K43:K44" si="10">H43-F43</f>
        <v>-14</v>
      </c>
      <c r="L43" s="319">
        <f>(F43*-0.3)/100</f>
        <v>-1.845</v>
      </c>
      <c r="M43" s="320">
        <f t="shared" ref="M43:M44" si="11">(K43+L43)/F43</f>
        <v>-2.5764227642276424E-2</v>
      </c>
      <c r="N43" s="321" t="s">
        <v>607</v>
      </c>
      <c r="O43" s="322">
        <v>45141</v>
      </c>
      <c r="P43" s="41"/>
      <c r="Q43" s="263"/>
      <c r="R43" s="41"/>
      <c r="S43" s="41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ht="13.5" customHeight="1">
      <c r="A44" s="245">
        <v>6</v>
      </c>
      <c r="B44" s="246">
        <v>45148</v>
      </c>
      <c r="C44" s="247"/>
      <c r="D44" s="247" t="s">
        <v>1089</v>
      </c>
      <c r="E44" s="245" t="s">
        <v>606</v>
      </c>
      <c r="F44" s="245">
        <v>145</v>
      </c>
      <c r="G44" s="245">
        <v>140</v>
      </c>
      <c r="H44" s="248">
        <v>147.5</v>
      </c>
      <c r="I44" s="248" t="s">
        <v>1090</v>
      </c>
      <c r="J44" s="115" t="s">
        <v>1099</v>
      </c>
      <c r="K44" s="115">
        <f t="shared" si="10"/>
        <v>2.5</v>
      </c>
      <c r="L44" s="116">
        <f>(F44*-0.02)/100</f>
        <v>-2.8999999999999998E-2</v>
      </c>
      <c r="M44" s="117">
        <f t="shared" si="11"/>
        <v>1.7041379310344829E-2</v>
      </c>
      <c r="N44" s="266" t="s">
        <v>596</v>
      </c>
      <c r="O44" s="268">
        <v>45148</v>
      </c>
      <c r="Q44" s="263"/>
      <c r="R44" s="41"/>
      <c r="S44" s="41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ht="13.5" customHeight="1">
      <c r="A45" s="269"/>
      <c r="B45" s="251"/>
      <c r="C45" s="270"/>
      <c r="D45" s="271"/>
      <c r="E45" s="272"/>
      <c r="F45" s="250"/>
      <c r="G45" s="252"/>
      <c r="H45" s="250"/>
      <c r="I45" s="250"/>
      <c r="J45" s="252"/>
      <c r="K45" s="252"/>
      <c r="L45" s="265"/>
      <c r="M45" s="273"/>
      <c r="N45" s="252"/>
      <c r="O45" s="274"/>
      <c r="P45" s="41"/>
      <c r="Q45" s="263"/>
      <c r="R45" s="41"/>
      <c r="S45" s="41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7" spans="1:38" ht="44.25" customHeight="1">
      <c r="A47" s="131" t="s">
        <v>597</v>
      </c>
      <c r="B47" s="152"/>
      <c r="C47" s="152"/>
      <c r="D47" s="1"/>
      <c r="E47" s="6"/>
      <c r="F47" s="6"/>
      <c r="G47" s="6"/>
      <c r="H47" s="6" t="s">
        <v>609</v>
      </c>
      <c r="I47" s="6"/>
      <c r="J47" s="6"/>
      <c r="K47" s="127"/>
      <c r="L47" s="153"/>
      <c r="M47" s="127"/>
      <c r="N47" s="128"/>
      <c r="O47" s="127"/>
      <c r="P47" s="4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7" t="s">
        <v>598</v>
      </c>
      <c r="B48" s="131"/>
      <c r="C48" s="131"/>
      <c r="D48" s="131"/>
      <c r="E48" s="41"/>
      <c r="F48" s="138" t="s">
        <v>599</v>
      </c>
      <c r="G48" s="62"/>
      <c r="H48" s="41"/>
      <c r="I48" s="62"/>
      <c r="J48" s="6"/>
      <c r="K48" s="154"/>
      <c r="L48" s="155"/>
      <c r="M48" s="6"/>
      <c r="N48" s="121"/>
      <c r="O48" s="156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37"/>
      <c r="B49" s="131"/>
      <c r="C49" s="131"/>
      <c r="D49" s="131"/>
      <c r="E49" s="6"/>
      <c r="F49" s="138" t="s">
        <v>602</v>
      </c>
      <c r="G49" s="62"/>
      <c r="H49" s="41"/>
      <c r="I49" s="62"/>
      <c r="J49" s="6"/>
      <c r="K49" s="154"/>
      <c r="L49" s="155"/>
      <c r="M49" s="6"/>
      <c r="N49" s="121"/>
      <c r="O49" s="156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31"/>
      <c r="B50" s="131"/>
      <c r="C50" s="131"/>
      <c r="D50" s="131"/>
      <c r="E50" s="6"/>
      <c r="F50" s="6"/>
      <c r="G50" s="6"/>
      <c r="H50" s="6"/>
      <c r="I50" s="6"/>
      <c r="J50" s="143"/>
      <c r="K50" s="140"/>
      <c r="L50" s="141"/>
      <c r="M50" s="6"/>
      <c r="N50" s="144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57" t="s">
        <v>610</v>
      </c>
      <c r="B51" s="157"/>
      <c r="C51" s="157"/>
      <c r="D51" s="157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104" t="s">
        <v>16</v>
      </c>
      <c r="B52" s="104" t="s">
        <v>568</v>
      </c>
      <c r="C52" s="104"/>
      <c r="D52" s="105" t="s">
        <v>580</v>
      </c>
      <c r="E52" s="104" t="s">
        <v>581</v>
      </c>
      <c r="F52" s="104" t="s">
        <v>582</v>
      </c>
      <c r="G52" s="104" t="s">
        <v>604</v>
      </c>
      <c r="H52" s="104" t="s">
        <v>584</v>
      </c>
      <c r="I52" s="292" t="s">
        <v>585</v>
      </c>
      <c r="J52" s="295" t="s">
        <v>586</v>
      </c>
      <c r="K52" s="293" t="s">
        <v>611</v>
      </c>
      <c r="L52" s="106" t="s">
        <v>588</v>
      </c>
      <c r="M52" s="158" t="s">
        <v>612</v>
      </c>
      <c r="N52" s="104" t="s">
        <v>613</v>
      </c>
      <c r="O52" s="103" t="s">
        <v>590</v>
      </c>
      <c r="P52" s="105" t="s">
        <v>591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302">
        <v>1</v>
      </c>
      <c r="B53" s="307">
        <v>45138</v>
      </c>
      <c r="C53" s="308"/>
      <c r="D53" s="308" t="s">
        <v>914</v>
      </c>
      <c r="E53" s="302" t="s">
        <v>606</v>
      </c>
      <c r="F53" s="302">
        <v>2015.5</v>
      </c>
      <c r="G53" s="302">
        <v>1990</v>
      </c>
      <c r="H53" s="309">
        <v>1990</v>
      </c>
      <c r="I53" s="310" t="s">
        <v>915</v>
      </c>
      <c r="J53" s="311" t="s">
        <v>938</v>
      </c>
      <c r="K53" s="302">
        <f t="shared" ref="K53" si="12">H53-F53</f>
        <v>-25.5</v>
      </c>
      <c r="L53" s="312">
        <f t="shared" ref="L53:L61" si="13">(H53*N53)*0.03%</f>
        <v>298.5</v>
      </c>
      <c r="M53" s="304">
        <f t="shared" ref="M53" si="14">(K53*N53)-L53</f>
        <v>-13048.5</v>
      </c>
      <c r="N53" s="302">
        <v>500</v>
      </c>
      <c r="O53" s="309" t="s">
        <v>607</v>
      </c>
      <c r="P53" s="313">
        <v>45140</v>
      </c>
      <c r="Q53" s="160"/>
      <c r="R53" s="62" t="s">
        <v>608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245">
        <v>2</v>
      </c>
      <c r="B54" s="246">
        <v>45138</v>
      </c>
      <c r="C54" s="247"/>
      <c r="D54" s="247" t="s">
        <v>916</v>
      </c>
      <c r="E54" s="245" t="s">
        <v>606</v>
      </c>
      <c r="F54" s="245">
        <v>174.5</v>
      </c>
      <c r="G54" s="245">
        <v>171</v>
      </c>
      <c r="H54" s="248">
        <v>175.25</v>
      </c>
      <c r="I54" s="248" t="s">
        <v>917</v>
      </c>
      <c r="J54" s="294" t="s">
        <v>927</v>
      </c>
      <c r="K54" s="113">
        <f t="shared" ref="K54:K55" si="15">H54-F54</f>
        <v>0.75</v>
      </c>
      <c r="L54" s="116">
        <f t="shared" si="13"/>
        <v>178.755</v>
      </c>
      <c r="M54" s="159">
        <f t="shared" ref="M54:M55" si="16">(K54*N54)-L54</f>
        <v>2371.2449999999999</v>
      </c>
      <c r="N54" s="113">
        <v>3400</v>
      </c>
      <c r="O54" s="115" t="s">
        <v>596</v>
      </c>
      <c r="P54" s="114">
        <v>45139</v>
      </c>
      <c r="Q54" s="160"/>
      <c r="R54" s="62" t="s">
        <v>595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302">
        <v>3</v>
      </c>
      <c r="B55" s="307">
        <v>45138</v>
      </c>
      <c r="C55" s="308"/>
      <c r="D55" s="308" t="s">
        <v>918</v>
      </c>
      <c r="E55" s="302" t="s">
        <v>606</v>
      </c>
      <c r="F55" s="302">
        <v>2545</v>
      </c>
      <c r="G55" s="302">
        <v>2495</v>
      </c>
      <c r="H55" s="309">
        <v>2495</v>
      </c>
      <c r="I55" s="310" t="s">
        <v>919</v>
      </c>
      <c r="J55" s="311" t="s">
        <v>939</v>
      </c>
      <c r="K55" s="302">
        <f t="shared" si="15"/>
        <v>-50</v>
      </c>
      <c r="L55" s="312">
        <f t="shared" si="13"/>
        <v>187.12499999999997</v>
      </c>
      <c r="M55" s="304">
        <f t="shared" si="16"/>
        <v>-12687.125</v>
      </c>
      <c r="N55" s="302">
        <v>250</v>
      </c>
      <c r="O55" s="309" t="s">
        <v>607</v>
      </c>
      <c r="P55" s="313">
        <v>45140</v>
      </c>
      <c r="Q55" s="160"/>
      <c r="R55" s="62" t="s">
        <v>608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245">
        <v>4</v>
      </c>
      <c r="B56" s="246">
        <v>45141</v>
      </c>
      <c r="C56" s="247"/>
      <c r="D56" s="247" t="s">
        <v>955</v>
      </c>
      <c r="E56" s="245" t="s">
        <v>606</v>
      </c>
      <c r="F56" s="245">
        <v>319</v>
      </c>
      <c r="G56" s="245">
        <v>313</v>
      </c>
      <c r="H56" s="248">
        <v>320.5</v>
      </c>
      <c r="I56" s="248" t="s">
        <v>958</v>
      </c>
      <c r="J56" s="294" t="s">
        <v>965</v>
      </c>
      <c r="K56" s="113">
        <f t="shared" ref="K56:K57" si="17">H56-F56</f>
        <v>1.5</v>
      </c>
      <c r="L56" s="116">
        <f t="shared" si="13"/>
        <v>192.29999999999998</v>
      </c>
      <c r="M56" s="159">
        <f t="shared" ref="M56:M57" si="18">(K56*N56)-L56</f>
        <v>2807.7</v>
      </c>
      <c r="N56" s="113">
        <v>2000</v>
      </c>
      <c r="O56" s="115" t="s">
        <v>596</v>
      </c>
      <c r="P56" s="114">
        <v>45141</v>
      </c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 ht="12.75" customHeight="1">
      <c r="A57" s="302">
        <v>5</v>
      </c>
      <c r="B57" s="307">
        <v>45142</v>
      </c>
      <c r="C57" s="308"/>
      <c r="D57" s="308" t="s">
        <v>972</v>
      </c>
      <c r="E57" s="302" t="s">
        <v>606</v>
      </c>
      <c r="F57" s="302">
        <v>2027.5</v>
      </c>
      <c r="G57" s="302">
        <v>1990</v>
      </c>
      <c r="H57" s="309">
        <v>1990</v>
      </c>
      <c r="I57" s="310" t="s">
        <v>973</v>
      </c>
      <c r="J57" s="311" t="s">
        <v>1037</v>
      </c>
      <c r="K57" s="302">
        <f t="shared" si="17"/>
        <v>-37.5</v>
      </c>
      <c r="L57" s="312">
        <f t="shared" si="13"/>
        <v>208.95</v>
      </c>
      <c r="M57" s="304">
        <f t="shared" si="18"/>
        <v>-13333.95</v>
      </c>
      <c r="N57" s="302">
        <v>350</v>
      </c>
      <c r="O57" s="309" t="s">
        <v>607</v>
      </c>
      <c r="P57" s="313">
        <v>45146</v>
      </c>
      <c r="Q57" s="160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61"/>
      <c r="AG57" s="162"/>
      <c r="AH57" s="160"/>
      <c r="AI57" s="160"/>
      <c r="AJ57" s="161"/>
      <c r="AK57" s="161"/>
      <c r="AL57" s="161"/>
    </row>
    <row r="58" spans="1:38" ht="12.75" customHeight="1">
      <c r="A58" s="245">
        <v>6</v>
      </c>
      <c r="B58" s="246">
        <v>45142</v>
      </c>
      <c r="C58" s="247"/>
      <c r="D58" s="247" t="s">
        <v>974</v>
      </c>
      <c r="E58" s="245" t="s">
        <v>606</v>
      </c>
      <c r="F58" s="245">
        <v>474</v>
      </c>
      <c r="G58" s="245">
        <v>468</v>
      </c>
      <c r="H58" s="248">
        <v>478.5</v>
      </c>
      <c r="I58" s="248" t="s">
        <v>975</v>
      </c>
      <c r="J58" s="294" t="s">
        <v>976</v>
      </c>
      <c r="K58" s="113">
        <f t="shared" ref="K58:K59" si="19">H58-F58</f>
        <v>4.5</v>
      </c>
      <c r="L58" s="116">
        <f t="shared" si="13"/>
        <v>258.39</v>
      </c>
      <c r="M58" s="159">
        <f t="shared" ref="M58:M59" si="20">(K58*N58)-L58</f>
        <v>7841.61</v>
      </c>
      <c r="N58" s="113">
        <v>1800</v>
      </c>
      <c r="O58" s="115" t="s">
        <v>596</v>
      </c>
      <c r="P58" s="114">
        <v>45142</v>
      </c>
      <c r="Q58" s="160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1"/>
      <c r="AG58" s="162"/>
      <c r="AH58" s="160"/>
      <c r="AI58" s="160"/>
      <c r="AJ58" s="161"/>
      <c r="AK58" s="161"/>
      <c r="AL58" s="161"/>
    </row>
    <row r="59" spans="1:38" ht="12.75" customHeight="1">
      <c r="A59" s="245">
        <v>7</v>
      </c>
      <c r="B59" s="246">
        <v>45142</v>
      </c>
      <c r="C59" s="247"/>
      <c r="D59" s="247" t="s">
        <v>955</v>
      </c>
      <c r="E59" s="245" t="s">
        <v>606</v>
      </c>
      <c r="F59" s="245">
        <v>320.5</v>
      </c>
      <c r="G59" s="245">
        <v>313</v>
      </c>
      <c r="H59" s="248">
        <v>324.25</v>
      </c>
      <c r="I59" s="248" t="s">
        <v>977</v>
      </c>
      <c r="J59" s="294" t="s">
        <v>988</v>
      </c>
      <c r="K59" s="113">
        <f t="shared" si="19"/>
        <v>3.75</v>
      </c>
      <c r="L59" s="116">
        <f t="shared" si="13"/>
        <v>194.54999999999998</v>
      </c>
      <c r="M59" s="159">
        <f t="shared" si="20"/>
        <v>7305.45</v>
      </c>
      <c r="N59" s="113">
        <v>2000</v>
      </c>
      <c r="O59" s="115" t="s">
        <v>596</v>
      </c>
      <c r="P59" s="114">
        <v>45145</v>
      </c>
      <c r="Q59" s="160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1"/>
      <c r="AG59" s="162"/>
      <c r="AH59" s="160"/>
      <c r="AI59" s="160"/>
      <c r="AJ59" s="161"/>
      <c r="AK59" s="161"/>
      <c r="AL59" s="161"/>
    </row>
    <row r="60" spans="1:38" ht="12.75" customHeight="1">
      <c r="A60" s="245">
        <v>8</v>
      </c>
      <c r="B60" s="246">
        <v>45145</v>
      </c>
      <c r="C60" s="247"/>
      <c r="D60" s="247" t="s">
        <v>974</v>
      </c>
      <c r="E60" s="245" t="s">
        <v>606</v>
      </c>
      <c r="F60" s="245">
        <v>472.5</v>
      </c>
      <c r="G60" s="245">
        <v>467</v>
      </c>
      <c r="H60" s="248">
        <v>478</v>
      </c>
      <c r="I60" s="248" t="s">
        <v>975</v>
      </c>
      <c r="J60" s="294" t="s">
        <v>989</v>
      </c>
      <c r="K60" s="113">
        <f t="shared" ref="K60" si="21">H60-F60</f>
        <v>5.5</v>
      </c>
      <c r="L60" s="116">
        <f t="shared" si="13"/>
        <v>258.12</v>
      </c>
      <c r="M60" s="159">
        <f t="shared" ref="M60" si="22">(K60*N60)-L60</f>
        <v>9641.8799999999992</v>
      </c>
      <c r="N60" s="113">
        <v>1800</v>
      </c>
      <c r="O60" s="115" t="s">
        <v>596</v>
      </c>
      <c r="P60" s="114">
        <v>45145</v>
      </c>
      <c r="Q60" s="160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1"/>
      <c r="AG60" s="162"/>
      <c r="AH60" s="160"/>
      <c r="AI60" s="160"/>
      <c r="AJ60" s="161"/>
      <c r="AK60" s="161"/>
      <c r="AL60" s="161"/>
    </row>
    <row r="61" spans="1:38" ht="12.75" customHeight="1">
      <c r="A61" s="245">
        <v>9</v>
      </c>
      <c r="B61" s="246">
        <v>45145</v>
      </c>
      <c r="C61" s="247"/>
      <c r="D61" s="247" t="s">
        <v>990</v>
      </c>
      <c r="E61" s="245" t="s">
        <v>606</v>
      </c>
      <c r="F61" s="245">
        <v>689</v>
      </c>
      <c r="G61" s="245">
        <v>677</v>
      </c>
      <c r="H61" s="248">
        <v>697</v>
      </c>
      <c r="I61" s="248" t="s">
        <v>991</v>
      </c>
      <c r="J61" s="294" t="s">
        <v>992</v>
      </c>
      <c r="K61" s="113">
        <f t="shared" ref="K61:K63" si="23">H61-F61</f>
        <v>8</v>
      </c>
      <c r="L61" s="116">
        <f t="shared" si="13"/>
        <v>209.1</v>
      </c>
      <c r="M61" s="159">
        <f t="shared" ref="M61:M63" si="24">(K61*N61)-L61</f>
        <v>7790.9</v>
      </c>
      <c r="N61" s="113">
        <v>1000</v>
      </c>
      <c r="O61" s="115" t="s">
        <v>596</v>
      </c>
      <c r="P61" s="114">
        <v>45145</v>
      </c>
      <c r="Q61" s="160"/>
      <c r="R61" s="6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1"/>
      <c r="AG61" s="162"/>
      <c r="AH61" s="160"/>
      <c r="AI61" s="160"/>
      <c r="AJ61" s="161"/>
      <c r="AK61" s="161"/>
      <c r="AL61" s="161"/>
    </row>
    <row r="62" spans="1:38" ht="15" customHeight="1">
      <c r="A62" s="302">
        <v>10</v>
      </c>
      <c r="B62" s="307">
        <v>45146</v>
      </c>
      <c r="C62" s="308"/>
      <c r="D62" s="308" t="s">
        <v>1008</v>
      </c>
      <c r="E62" s="302" t="s">
        <v>606</v>
      </c>
      <c r="F62" s="302" t="s">
        <v>1040</v>
      </c>
      <c r="G62" s="302">
        <v>497</v>
      </c>
      <c r="H62" s="309">
        <v>497</v>
      </c>
      <c r="I62" s="310" t="s">
        <v>1009</v>
      </c>
      <c r="J62" s="311" t="s">
        <v>1041</v>
      </c>
      <c r="K62" s="302">
        <f t="shared" si="23"/>
        <v>-10</v>
      </c>
      <c r="L62" s="312">
        <f t="shared" ref="L62:L63" si="25">(H62*N62)*0.03%</f>
        <v>186.37499999999997</v>
      </c>
      <c r="M62" s="304">
        <f t="shared" si="24"/>
        <v>-12686.375</v>
      </c>
      <c r="N62" s="302">
        <v>1250</v>
      </c>
      <c r="O62" s="309" t="s">
        <v>607</v>
      </c>
      <c r="P62" s="313">
        <v>45147</v>
      </c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</row>
    <row r="63" spans="1:38" ht="12.75" customHeight="1">
      <c r="A63" s="245">
        <v>11</v>
      </c>
      <c r="B63" s="246">
        <v>45146</v>
      </c>
      <c r="C63" s="247"/>
      <c r="D63" s="247" t="s">
        <v>1016</v>
      </c>
      <c r="E63" s="245" t="s">
        <v>606</v>
      </c>
      <c r="F63" s="245">
        <v>4287</v>
      </c>
      <c r="G63" s="245">
        <v>4225</v>
      </c>
      <c r="H63" s="248">
        <v>4327.5</v>
      </c>
      <c r="I63" s="248" t="s">
        <v>1017</v>
      </c>
      <c r="J63" s="294" t="s">
        <v>1088</v>
      </c>
      <c r="K63" s="113">
        <f t="shared" si="23"/>
        <v>40.5</v>
      </c>
      <c r="L63" s="116">
        <f t="shared" si="25"/>
        <v>259.64999999999998</v>
      </c>
      <c r="M63" s="159">
        <f t="shared" si="24"/>
        <v>7840.35</v>
      </c>
      <c r="N63" s="113">
        <v>200</v>
      </c>
      <c r="O63" s="115" t="s">
        <v>596</v>
      </c>
      <c r="P63" s="114">
        <v>45148</v>
      </c>
      <c r="Q63" s="160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1"/>
      <c r="AG63" s="162"/>
      <c r="AH63" s="160"/>
      <c r="AI63" s="160"/>
      <c r="AJ63" s="161"/>
      <c r="AK63" s="161"/>
      <c r="AL63" s="161"/>
    </row>
    <row r="64" spans="1:38" ht="12.75" customHeight="1">
      <c r="A64" s="245">
        <v>12</v>
      </c>
      <c r="B64" s="246">
        <v>45147</v>
      </c>
      <c r="C64" s="247"/>
      <c r="D64" s="247" t="s">
        <v>1046</v>
      </c>
      <c r="E64" s="245" t="s">
        <v>606</v>
      </c>
      <c r="F64" s="245">
        <v>4530</v>
      </c>
      <c r="G64" s="245">
        <v>4480</v>
      </c>
      <c r="H64" s="248">
        <v>4567.5</v>
      </c>
      <c r="I64" s="248" t="s">
        <v>1047</v>
      </c>
      <c r="J64" s="294" t="s">
        <v>1087</v>
      </c>
      <c r="K64" s="113">
        <f t="shared" ref="K64" si="26">H64-F64</f>
        <v>37.5</v>
      </c>
      <c r="L64" s="116">
        <f t="shared" ref="L64" si="27">(H64*N64)*0.03%</f>
        <v>342.56249999999994</v>
      </c>
      <c r="M64" s="159">
        <f t="shared" ref="M64" si="28">(K64*N64)-L64</f>
        <v>9032.4375</v>
      </c>
      <c r="N64" s="113">
        <v>250</v>
      </c>
      <c r="O64" s="115" t="s">
        <v>596</v>
      </c>
      <c r="P64" s="114">
        <v>45148</v>
      </c>
      <c r="Q64" s="160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1"/>
      <c r="AG64" s="162"/>
      <c r="AH64" s="160"/>
      <c r="AI64" s="160"/>
      <c r="AJ64" s="161"/>
      <c r="AK64" s="161"/>
      <c r="AL64" s="161"/>
    </row>
    <row r="65" spans="1:38" ht="12.75" customHeight="1">
      <c r="A65" s="107">
        <v>13</v>
      </c>
      <c r="B65" s="163">
        <v>45148</v>
      </c>
      <c r="C65" s="164"/>
      <c r="D65" s="164" t="s">
        <v>1094</v>
      </c>
      <c r="E65" s="107" t="s">
        <v>606</v>
      </c>
      <c r="F65" s="107" t="s">
        <v>1095</v>
      </c>
      <c r="G65" s="107">
        <v>23700</v>
      </c>
      <c r="H65" s="110"/>
      <c r="I65" s="110" t="s">
        <v>1096</v>
      </c>
      <c r="J65" s="249" t="s">
        <v>594</v>
      </c>
      <c r="K65" s="107"/>
      <c r="L65" s="111"/>
      <c r="M65" s="165"/>
      <c r="N65" s="107"/>
      <c r="O65" s="110"/>
      <c r="P65" s="108"/>
      <c r="Q65" s="160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1"/>
      <c r="AG65" s="162"/>
      <c r="AH65" s="160"/>
      <c r="AI65" s="160"/>
      <c r="AJ65" s="161"/>
      <c r="AK65" s="161"/>
      <c r="AL65" s="161"/>
    </row>
    <row r="66" spans="1:38" ht="12.75" customHeight="1">
      <c r="A66" s="107">
        <v>14</v>
      </c>
      <c r="B66" s="163">
        <v>45148</v>
      </c>
      <c r="C66" s="164"/>
      <c r="D66" s="164" t="s">
        <v>1016</v>
      </c>
      <c r="E66" s="107" t="s">
        <v>606</v>
      </c>
      <c r="F66" s="107" t="s">
        <v>1097</v>
      </c>
      <c r="G66" s="107">
        <v>4195</v>
      </c>
      <c r="H66" s="110"/>
      <c r="I66" s="110" t="s">
        <v>1098</v>
      </c>
      <c r="J66" s="249" t="s">
        <v>594</v>
      </c>
      <c r="K66" s="107"/>
      <c r="L66" s="111"/>
      <c r="M66" s="165"/>
      <c r="N66" s="107"/>
      <c r="O66" s="110"/>
      <c r="P66" s="108"/>
      <c r="Q66" s="160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1"/>
      <c r="AG66" s="162"/>
      <c r="AH66" s="160"/>
      <c r="AI66" s="160"/>
      <c r="AJ66" s="161"/>
      <c r="AK66" s="161"/>
      <c r="AL66" s="161"/>
    </row>
    <row r="67" spans="1:38" ht="12.75" customHeight="1">
      <c r="A67" s="107"/>
      <c r="B67" s="163"/>
      <c r="C67" s="164"/>
      <c r="D67" s="164"/>
      <c r="E67" s="107"/>
      <c r="F67" s="107"/>
      <c r="G67" s="107"/>
      <c r="H67" s="110"/>
      <c r="I67" s="110"/>
      <c r="J67" s="249"/>
      <c r="K67" s="107"/>
      <c r="L67" s="111"/>
      <c r="M67" s="165"/>
      <c r="N67" s="107"/>
      <c r="O67" s="110"/>
      <c r="P67" s="108"/>
      <c r="Q67" s="160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1"/>
      <c r="AG67" s="162"/>
      <c r="AH67" s="160"/>
      <c r="AI67" s="160"/>
      <c r="AJ67" s="161"/>
      <c r="AK67" s="161"/>
      <c r="AL67" s="161"/>
    </row>
    <row r="68" spans="1:38" ht="12.75" customHeight="1">
      <c r="A68" s="107"/>
      <c r="B68" s="163"/>
      <c r="C68" s="164"/>
      <c r="D68" s="164"/>
      <c r="E68" s="107"/>
      <c r="F68" s="107"/>
      <c r="G68" s="107"/>
      <c r="H68" s="110"/>
      <c r="I68" s="110"/>
      <c r="J68" s="249"/>
      <c r="K68" s="107"/>
      <c r="L68" s="111"/>
      <c r="M68" s="165"/>
      <c r="N68" s="107"/>
      <c r="O68" s="110"/>
      <c r="P68" s="108"/>
      <c r="Q68" s="160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1"/>
      <c r="AG68" s="162"/>
      <c r="AH68" s="160"/>
      <c r="AI68" s="160"/>
      <c r="AJ68" s="161"/>
      <c r="AK68" s="161"/>
      <c r="AL68" s="161"/>
    </row>
    <row r="70" spans="1:38" ht="12.75" customHeight="1">
      <c r="A70" s="161"/>
      <c r="B70" s="166"/>
      <c r="C70" s="160"/>
      <c r="D70" s="160"/>
      <c r="E70" s="161"/>
      <c r="F70" s="161"/>
      <c r="G70" s="161"/>
      <c r="H70" s="167"/>
      <c r="I70" s="167"/>
      <c r="J70" s="167"/>
      <c r="K70" s="160"/>
      <c r="L70" s="161"/>
      <c r="M70" s="161"/>
      <c r="N70" s="161"/>
      <c r="O70" s="167"/>
      <c r="P70" s="167"/>
      <c r="Q70" s="160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1"/>
      <c r="AG70" s="162"/>
      <c r="AH70" s="160"/>
      <c r="AI70" s="160"/>
      <c r="AJ70" s="161"/>
      <c r="AK70" s="161"/>
      <c r="AL70" s="161"/>
    </row>
    <row r="71" spans="1:38">
      <c r="A71" s="168" t="s">
        <v>614</v>
      </c>
      <c r="B71" s="168"/>
      <c r="C71" s="168"/>
      <c r="D71" s="168"/>
      <c r="E71" s="169"/>
      <c r="F71" s="124"/>
      <c r="G71" s="124"/>
      <c r="H71" s="124"/>
      <c r="I71" s="124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>
      <c r="A72" s="104" t="s">
        <v>16</v>
      </c>
      <c r="B72" s="104" t="s">
        <v>568</v>
      </c>
      <c r="C72" s="104"/>
      <c r="D72" s="105" t="s">
        <v>580</v>
      </c>
      <c r="E72" s="104" t="s">
        <v>581</v>
      </c>
      <c r="F72" s="104" t="s">
        <v>582</v>
      </c>
      <c r="G72" s="104" t="s">
        <v>604</v>
      </c>
      <c r="H72" s="104" t="s">
        <v>584</v>
      </c>
      <c r="I72" s="104" t="s">
        <v>585</v>
      </c>
      <c r="J72" s="103" t="s">
        <v>586</v>
      </c>
      <c r="K72" s="103" t="s">
        <v>615</v>
      </c>
      <c r="L72" s="106" t="s">
        <v>588</v>
      </c>
      <c r="M72" s="158" t="s">
        <v>612</v>
      </c>
      <c r="N72" s="104" t="s">
        <v>613</v>
      </c>
      <c r="O72" s="104" t="s">
        <v>590</v>
      </c>
      <c r="P72" s="105" t="s">
        <v>591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15" customHeight="1">
      <c r="A73" s="296">
        <v>1</v>
      </c>
      <c r="B73" s="297">
        <v>45139</v>
      </c>
      <c r="C73" s="298"/>
      <c r="D73" s="299" t="s">
        <v>921</v>
      </c>
      <c r="E73" s="298" t="s">
        <v>606</v>
      </c>
      <c r="F73" s="300" t="s">
        <v>963</v>
      </c>
      <c r="G73" s="298">
        <v>8</v>
      </c>
      <c r="H73" s="298">
        <v>10</v>
      </c>
      <c r="I73" s="298" t="s">
        <v>882</v>
      </c>
      <c r="J73" s="301" t="s">
        <v>964</v>
      </c>
      <c r="K73" s="302">
        <f t="shared" ref="K73" si="29">H73-F73</f>
        <v>-7</v>
      </c>
      <c r="L73" s="303">
        <v>50</v>
      </c>
      <c r="M73" s="304">
        <f>(K73*N73)-50</f>
        <v>-3900</v>
      </c>
      <c r="N73" s="302">
        <v>550</v>
      </c>
      <c r="O73" s="305" t="s">
        <v>607</v>
      </c>
      <c r="P73" s="306">
        <v>45141</v>
      </c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</row>
    <row r="74" spans="1:38" ht="15" customHeight="1">
      <c r="A74" s="296">
        <v>2</v>
      </c>
      <c r="B74" s="297">
        <v>45139</v>
      </c>
      <c r="C74" s="298"/>
      <c r="D74" s="299" t="s">
        <v>922</v>
      </c>
      <c r="E74" s="298" t="s">
        <v>606</v>
      </c>
      <c r="F74" s="300" t="s">
        <v>895</v>
      </c>
      <c r="G74" s="298">
        <v>0</v>
      </c>
      <c r="H74" s="298">
        <v>6</v>
      </c>
      <c r="I74" s="298" t="s">
        <v>923</v>
      </c>
      <c r="J74" s="301" t="s">
        <v>932</v>
      </c>
      <c r="K74" s="302">
        <f t="shared" ref="K74" si="30">H74-F74</f>
        <v>-23</v>
      </c>
      <c r="L74" s="303">
        <v>50</v>
      </c>
      <c r="M74" s="304">
        <f t="shared" ref="M74:M76" si="31">(K74*N74)-50</f>
        <v>-970</v>
      </c>
      <c r="N74" s="302">
        <v>40</v>
      </c>
      <c r="O74" s="305" t="s">
        <v>607</v>
      </c>
      <c r="P74" s="306">
        <v>45139</v>
      </c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</row>
    <row r="75" spans="1:38" ht="15" customHeight="1">
      <c r="A75" s="296">
        <v>3</v>
      </c>
      <c r="B75" s="297">
        <v>45139</v>
      </c>
      <c r="C75" s="298"/>
      <c r="D75" s="299" t="s">
        <v>928</v>
      </c>
      <c r="E75" s="298" t="s">
        <v>606</v>
      </c>
      <c r="F75" s="300" t="s">
        <v>944</v>
      </c>
      <c r="G75" s="298">
        <v>2.8</v>
      </c>
      <c r="H75" s="298">
        <v>2.8</v>
      </c>
      <c r="I75" s="298" t="s">
        <v>930</v>
      </c>
      <c r="J75" s="301" t="s">
        <v>945</v>
      </c>
      <c r="K75" s="302">
        <f t="shared" ref="K75:K76" si="32">H75-F75</f>
        <v>-2.0499999999999998</v>
      </c>
      <c r="L75" s="303">
        <v>50</v>
      </c>
      <c r="M75" s="304">
        <f t="shared" si="31"/>
        <v>-3124.9999999999995</v>
      </c>
      <c r="N75" s="302">
        <v>1500</v>
      </c>
      <c r="O75" s="305" t="s">
        <v>607</v>
      </c>
      <c r="P75" s="306">
        <v>45140</v>
      </c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</row>
    <row r="76" spans="1:38" ht="15" customHeight="1">
      <c r="A76" s="296">
        <v>4</v>
      </c>
      <c r="B76" s="297">
        <v>45139</v>
      </c>
      <c r="C76" s="298"/>
      <c r="D76" s="299" t="s">
        <v>929</v>
      </c>
      <c r="E76" s="298" t="s">
        <v>606</v>
      </c>
      <c r="F76" s="300" t="s">
        <v>961</v>
      </c>
      <c r="G76" s="298">
        <v>27</v>
      </c>
      <c r="H76" s="298">
        <v>29</v>
      </c>
      <c r="I76" s="298" t="s">
        <v>880</v>
      </c>
      <c r="J76" s="301" t="s">
        <v>962</v>
      </c>
      <c r="K76" s="302">
        <f t="shared" si="32"/>
        <v>-19</v>
      </c>
      <c r="L76" s="303">
        <v>50</v>
      </c>
      <c r="M76" s="304">
        <f t="shared" si="31"/>
        <v>-4800</v>
      </c>
      <c r="N76" s="302">
        <v>250</v>
      </c>
      <c r="O76" s="305" t="s">
        <v>607</v>
      </c>
      <c r="P76" s="306">
        <v>45141</v>
      </c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</row>
    <row r="77" spans="1:38" ht="15" customHeight="1">
      <c r="A77" s="257">
        <v>5</v>
      </c>
      <c r="B77" s="258">
        <v>45140</v>
      </c>
      <c r="C77" s="244"/>
      <c r="D77" s="324" t="s">
        <v>941</v>
      </c>
      <c r="E77" s="244" t="s">
        <v>606</v>
      </c>
      <c r="F77" s="325" t="s">
        <v>943</v>
      </c>
      <c r="G77" s="244">
        <v>18</v>
      </c>
      <c r="H77" s="244">
        <v>59</v>
      </c>
      <c r="I77" s="244" t="s">
        <v>942</v>
      </c>
      <c r="J77" s="326" t="s">
        <v>815</v>
      </c>
      <c r="K77" s="245">
        <f t="shared" ref="K77" si="33">H77-F77</f>
        <v>9</v>
      </c>
      <c r="L77" s="245">
        <v>50</v>
      </c>
      <c r="M77" s="327">
        <f t="shared" ref="M77:M82" si="34">(K77*N77)-50</f>
        <v>400</v>
      </c>
      <c r="N77" s="245">
        <v>50</v>
      </c>
      <c r="O77" s="328" t="s">
        <v>596</v>
      </c>
      <c r="P77" s="329">
        <v>45140</v>
      </c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</row>
    <row r="78" spans="1:38" ht="15" customHeight="1">
      <c r="A78" s="257">
        <v>6</v>
      </c>
      <c r="B78" s="258">
        <v>45141</v>
      </c>
      <c r="C78" s="244"/>
      <c r="D78" s="324" t="s">
        <v>950</v>
      </c>
      <c r="E78" s="244" t="s">
        <v>606</v>
      </c>
      <c r="F78" s="325" t="s">
        <v>952</v>
      </c>
      <c r="G78" s="244">
        <v>70</v>
      </c>
      <c r="H78" s="244">
        <v>137.5</v>
      </c>
      <c r="I78" s="244" t="s">
        <v>951</v>
      </c>
      <c r="J78" s="326" t="s">
        <v>953</v>
      </c>
      <c r="K78" s="245">
        <f t="shared" ref="K78:K79" si="35">H78-F78</f>
        <v>20</v>
      </c>
      <c r="L78" s="245">
        <v>50</v>
      </c>
      <c r="M78" s="327">
        <f t="shared" si="34"/>
        <v>750</v>
      </c>
      <c r="N78" s="245">
        <v>40</v>
      </c>
      <c r="O78" s="328" t="s">
        <v>596</v>
      </c>
      <c r="P78" s="329">
        <v>45141</v>
      </c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</row>
    <row r="79" spans="1:38" ht="15" customHeight="1">
      <c r="A79" s="296">
        <v>7</v>
      </c>
      <c r="B79" s="297">
        <v>45141</v>
      </c>
      <c r="C79" s="298"/>
      <c r="D79" s="299" t="s">
        <v>950</v>
      </c>
      <c r="E79" s="298" t="s">
        <v>606</v>
      </c>
      <c r="F79" s="300" t="s">
        <v>959</v>
      </c>
      <c r="G79" s="298">
        <v>55</v>
      </c>
      <c r="H79" s="298">
        <v>55</v>
      </c>
      <c r="I79" s="298" t="s">
        <v>956</v>
      </c>
      <c r="J79" s="301" t="s">
        <v>960</v>
      </c>
      <c r="K79" s="302">
        <f t="shared" si="35"/>
        <v>-47.5</v>
      </c>
      <c r="L79" s="303">
        <v>50</v>
      </c>
      <c r="M79" s="304">
        <f t="shared" si="34"/>
        <v>-1950</v>
      </c>
      <c r="N79" s="302">
        <v>40</v>
      </c>
      <c r="O79" s="305" t="s">
        <v>607</v>
      </c>
      <c r="P79" s="306">
        <v>45141</v>
      </c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</row>
    <row r="80" spans="1:38" ht="15" customHeight="1">
      <c r="A80" s="296">
        <v>8</v>
      </c>
      <c r="B80" s="297">
        <v>45141</v>
      </c>
      <c r="C80" s="298"/>
      <c r="D80" s="299" t="s">
        <v>954</v>
      </c>
      <c r="E80" s="298" t="s">
        <v>606</v>
      </c>
      <c r="F80" s="300" t="s">
        <v>966</v>
      </c>
      <c r="G80" s="298">
        <v>0</v>
      </c>
      <c r="H80" s="298">
        <v>0</v>
      </c>
      <c r="I80" s="298" t="s">
        <v>957</v>
      </c>
      <c r="J80" s="301" t="s">
        <v>967</v>
      </c>
      <c r="K80" s="302">
        <f t="shared" ref="K80:K81" si="36">H80-F80</f>
        <v>-31</v>
      </c>
      <c r="L80" s="303">
        <v>50</v>
      </c>
      <c r="M80" s="304">
        <f t="shared" si="34"/>
        <v>-1600</v>
      </c>
      <c r="N80" s="302">
        <v>50</v>
      </c>
      <c r="O80" s="305" t="s">
        <v>607</v>
      </c>
      <c r="P80" s="306">
        <v>45141</v>
      </c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</row>
    <row r="81" spans="1:38" ht="15" customHeight="1">
      <c r="A81" s="257">
        <v>10</v>
      </c>
      <c r="B81" s="258">
        <v>45146</v>
      </c>
      <c r="C81" s="244"/>
      <c r="D81" s="324" t="s">
        <v>1010</v>
      </c>
      <c r="E81" s="244" t="s">
        <v>606</v>
      </c>
      <c r="F81" s="325" t="s">
        <v>1038</v>
      </c>
      <c r="G81" s="244">
        <v>65</v>
      </c>
      <c r="H81" s="244">
        <v>130</v>
      </c>
      <c r="I81" s="244" t="s">
        <v>1011</v>
      </c>
      <c r="J81" s="326" t="s">
        <v>1039</v>
      </c>
      <c r="K81" s="245">
        <f t="shared" si="36"/>
        <v>23.5</v>
      </c>
      <c r="L81" s="245">
        <v>50</v>
      </c>
      <c r="M81" s="327">
        <f t="shared" si="34"/>
        <v>2887.5</v>
      </c>
      <c r="N81" s="245">
        <v>125</v>
      </c>
      <c r="O81" s="328" t="s">
        <v>596</v>
      </c>
      <c r="P81" s="329">
        <v>45147</v>
      </c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</row>
    <row r="82" spans="1:38" ht="15" customHeight="1">
      <c r="A82" s="257">
        <v>11</v>
      </c>
      <c r="B82" s="258">
        <v>45146</v>
      </c>
      <c r="C82" s="244"/>
      <c r="D82" s="324" t="s">
        <v>1012</v>
      </c>
      <c r="E82" s="244" t="s">
        <v>606</v>
      </c>
      <c r="F82" s="325" t="s">
        <v>1014</v>
      </c>
      <c r="G82" s="244">
        <v>0</v>
      </c>
      <c r="H82" s="244">
        <v>22.5</v>
      </c>
      <c r="I82" s="244" t="s">
        <v>1013</v>
      </c>
      <c r="J82" s="326" t="s">
        <v>1015</v>
      </c>
      <c r="K82" s="245">
        <f t="shared" ref="K82:K83" si="37">H82-F82</f>
        <v>10.5</v>
      </c>
      <c r="L82" s="245">
        <v>50</v>
      </c>
      <c r="M82" s="327">
        <f t="shared" si="34"/>
        <v>370</v>
      </c>
      <c r="N82" s="245">
        <v>40</v>
      </c>
      <c r="O82" s="328" t="s">
        <v>596</v>
      </c>
      <c r="P82" s="329">
        <v>45146</v>
      </c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</row>
    <row r="83" spans="1:38" ht="15" customHeight="1">
      <c r="A83" s="296">
        <v>12</v>
      </c>
      <c r="B83" s="297">
        <v>45147</v>
      </c>
      <c r="C83" s="298"/>
      <c r="D83" s="299" t="s">
        <v>1044</v>
      </c>
      <c r="E83" s="298" t="s">
        <v>606</v>
      </c>
      <c r="F83" s="300" t="s">
        <v>1091</v>
      </c>
      <c r="G83" s="298">
        <v>99</v>
      </c>
      <c r="H83" s="298">
        <v>118</v>
      </c>
      <c r="I83" s="298" t="s">
        <v>1045</v>
      </c>
      <c r="J83" s="301" t="s">
        <v>1261</v>
      </c>
      <c r="K83" s="302">
        <f t="shared" si="37"/>
        <v>-28</v>
      </c>
      <c r="L83" s="303">
        <v>50</v>
      </c>
      <c r="M83" s="304">
        <f t="shared" ref="M83:M84" si="38">(K83*N83)-50</f>
        <v>-2850</v>
      </c>
      <c r="N83" s="302">
        <v>100</v>
      </c>
      <c r="O83" s="305" t="s">
        <v>607</v>
      </c>
      <c r="P83" s="306">
        <v>45148</v>
      </c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</row>
    <row r="84" spans="1:38" ht="15" customHeight="1">
      <c r="A84" s="257">
        <v>13</v>
      </c>
      <c r="B84" s="258">
        <v>45147</v>
      </c>
      <c r="C84" s="244"/>
      <c r="D84" s="324" t="s">
        <v>1048</v>
      </c>
      <c r="E84" s="244" t="s">
        <v>606</v>
      </c>
      <c r="F84" s="325" t="s">
        <v>1092</v>
      </c>
      <c r="G84" s="244">
        <v>25</v>
      </c>
      <c r="H84" s="244">
        <v>51</v>
      </c>
      <c r="I84" s="244" t="s">
        <v>1049</v>
      </c>
      <c r="J84" s="326" t="s">
        <v>1093</v>
      </c>
      <c r="K84" s="245">
        <f t="shared" ref="K84" si="39">H84-F84</f>
        <v>7</v>
      </c>
      <c r="L84" s="245">
        <v>50</v>
      </c>
      <c r="M84" s="327">
        <f t="shared" si="38"/>
        <v>1700</v>
      </c>
      <c r="N84" s="245">
        <v>250</v>
      </c>
      <c r="O84" s="328" t="s">
        <v>596</v>
      </c>
      <c r="P84" s="329">
        <v>45148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</row>
    <row r="85" spans="1:38" ht="15" customHeight="1">
      <c r="A85" s="250"/>
      <c r="B85" s="251"/>
      <c r="C85" s="252"/>
      <c r="D85" s="278"/>
      <c r="E85" s="252"/>
      <c r="F85" s="279"/>
      <c r="G85" s="252"/>
      <c r="H85" s="252"/>
      <c r="I85" s="252"/>
      <c r="J85" s="252"/>
      <c r="K85" s="250"/>
      <c r="L85" s="280"/>
      <c r="M85" s="281"/>
      <c r="N85" s="250"/>
      <c r="O85" s="252"/>
      <c r="P85" s="25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</row>
    <row r="86" spans="1:38" ht="38.25" customHeight="1">
      <c r="A86" s="102" t="s">
        <v>620</v>
      </c>
      <c r="B86" s="170"/>
      <c r="C86" s="170"/>
      <c r="D86" s="171"/>
      <c r="E86" s="146"/>
      <c r="F86" s="6"/>
      <c r="G86" s="6"/>
      <c r="H86" s="147"/>
      <c r="I86" s="172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</row>
    <row r="87" spans="1:38" ht="38.25">
      <c r="A87" s="103" t="s">
        <v>16</v>
      </c>
      <c r="B87" s="104" t="s">
        <v>568</v>
      </c>
      <c r="C87" s="104"/>
      <c r="D87" s="105" t="s">
        <v>580</v>
      </c>
      <c r="E87" s="104" t="s">
        <v>581</v>
      </c>
      <c r="F87" s="104" t="s">
        <v>582</v>
      </c>
      <c r="G87" s="104" t="s">
        <v>583</v>
      </c>
      <c r="H87" s="104" t="s">
        <v>584</v>
      </c>
      <c r="I87" s="104" t="s">
        <v>585</v>
      </c>
      <c r="J87" s="103" t="s">
        <v>586</v>
      </c>
      <c r="K87" s="150" t="s">
        <v>605</v>
      </c>
      <c r="L87" s="151" t="s">
        <v>588</v>
      </c>
      <c r="M87" s="106" t="s">
        <v>589</v>
      </c>
      <c r="N87" s="104" t="s">
        <v>590</v>
      </c>
      <c r="O87" s="105" t="s">
        <v>591</v>
      </c>
      <c r="P87" s="104" t="s">
        <v>592</v>
      </c>
      <c r="Q87" s="41"/>
      <c r="R87" s="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4.25" customHeight="1">
      <c r="A88" s="107">
        <v>1</v>
      </c>
      <c r="B88" s="108">
        <v>44840</v>
      </c>
      <c r="C88" s="164"/>
      <c r="D88" s="164" t="s">
        <v>621</v>
      </c>
      <c r="E88" s="107" t="s">
        <v>606</v>
      </c>
      <c r="F88" s="107" t="s">
        <v>622</v>
      </c>
      <c r="G88" s="107">
        <v>1220</v>
      </c>
      <c r="H88" s="107"/>
      <c r="I88" s="107" t="s">
        <v>623</v>
      </c>
      <c r="J88" s="110" t="s">
        <v>594</v>
      </c>
      <c r="K88" s="110"/>
      <c r="L88" s="111"/>
      <c r="M88" s="173"/>
      <c r="N88" s="110"/>
      <c r="O88" s="110"/>
      <c r="P88" s="111"/>
      <c r="Q88" s="41"/>
      <c r="R88" s="41" t="s">
        <v>595</v>
      </c>
      <c r="S88" s="41"/>
      <c r="T88" s="1"/>
      <c r="U88" s="1"/>
      <c r="V88" s="1"/>
      <c r="W88" s="1"/>
      <c r="X88" s="1"/>
      <c r="Y88" s="1"/>
      <c r="Z88" s="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</row>
    <row r="89" spans="1:38" ht="14.25" customHeight="1">
      <c r="A89" s="331">
        <v>2</v>
      </c>
      <c r="B89" s="332">
        <v>45071</v>
      </c>
      <c r="C89" s="333"/>
      <c r="D89" s="334" t="s">
        <v>279</v>
      </c>
      <c r="E89" s="335" t="s">
        <v>606</v>
      </c>
      <c r="F89" s="330">
        <v>286</v>
      </c>
      <c r="G89" s="336">
        <v>267</v>
      </c>
      <c r="H89" s="330">
        <v>287</v>
      </c>
      <c r="I89" s="330" t="s">
        <v>625</v>
      </c>
      <c r="J89" s="337" t="s">
        <v>816</v>
      </c>
      <c r="K89" s="337">
        <f t="shared" ref="K89" si="40">H89-F89</f>
        <v>1</v>
      </c>
      <c r="L89" s="338">
        <f>(F89*-0.3)/100</f>
        <v>-0.85799999999999998</v>
      </c>
      <c r="M89" s="339">
        <f t="shared" ref="M89" si="41">(K89+L89)/F89</f>
        <v>4.9650349650349655E-4</v>
      </c>
      <c r="N89" s="340" t="s">
        <v>616</v>
      </c>
      <c r="O89" s="341">
        <v>45146</v>
      </c>
      <c r="P89" s="108"/>
      <c r="Q89" s="41"/>
      <c r="R89" s="41" t="s">
        <v>595</v>
      </c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</row>
    <row r="90" spans="1:38" ht="14.25" customHeight="1">
      <c r="A90" s="107"/>
      <c r="B90" s="108"/>
      <c r="C90" s="164"/>
      <c r="D90" s="164"/>
      <c r="E90" s="107"/>
      <c r="F90" s="107"/>
      <c r="G90" s="107"/>
      <c r="H90" s="107"/>
      <c r="I90" s="107"/>
      <c r="J90" s="110"/>
      <c r="K90" s="110"/>
      <c r="L90" s="111"/>
      <c r="M90" s="112"/>
      <c r="N90" s="249"/>
      <c r="O90" s="256"/>
      <c r="P90" s="108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107"/>
      <c r="B91" s="108"/>
      <c r="C91" s="164"/>
      <c r="D91" s="164"/>
      <c r="E91" s="107"/>
      <c r="F91" s="107"/>
      <c r="G91" s="107"/>
      <c r="H91" s="107"/>
      <c r="I91" s="107"/>
      <c r="J91" s="110"/>
      <c r="K91" s="110"/>
      <c r="L91" s="111"/>
      <c r="M91" s="173"/>
      <c r="N91" s="110"/>
      <c r="O91" s="110"/>
      <c r="P91" s="108"/>
      <c r="R91" s="6"/>
      <c r="S91" s="1"/>
      <c r="T91" s="1"/>
      <c r="U91" s="1"/>
      <c r="V91" s="1"/>
      <c r="W91" s="1"/>
      <c r="X91" s="1"/>
      <c r="Y91" s="1"/>
    </row>
    <row r="92" spans="1:38" ht="12.75" customHeight="1">
      <c r="A92" s="131" t="s">
        <v>597</v>
      </c>
      <c r="B92" s="131"/>
      <c r="C92" s="131"/>
      <c r="D92" s="131"/>
      <c r="E92" s="41"/>
      <c r="F92" s="138" t="s">
        <v>599</v>
      </c>
      <c r="G92" s="62"/>
      <c r="H92" s="62"/>
      <c r="I92" s="62"/>
      <c r="J92" s="6"/>
      <c r="K92" s="154"/>
      <c r="L92" s="155"/>
      <c r="M92" s="6"/>
      <c r="N92" s="121"/>
      <c r="O92" s="17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37" t="s">
        <v>598</v>
      </c>
      <c r="B93" s="131"/>
      <c r="C93" s="131"/>
      <c r="D93" s="131"/>
      <c r="E93" s="6"/>
      <c r="F93" s="138" t="s">
        <v>602</v>
      </c>
      <c r="G93" s="6"/>
      <c r="H93" s="6" t="s">
        <v>626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7"/>
      <c r="B94" s="131"/>
      <c r="C94" s="131"/>
      <c r="D94" s="131"/>
      <c r="E94" s="6"/>
      <c r="F94" s="138"/>
      <c r="G94" s="6"/>
      <c r="H94" s="6"/>
      <c r="I94" s="6"/>
      <c r="J94" s="1"/>
      <c r="K94" s="6"/>
      <c r="L94" s="6"/>
      <c r="M94" s="6"/>
      <c r="N94" s="1"/>
      <c r="O94" s="1"/>
      <c r="Q94" s="1"/>
      <c r="R94" s="62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37"/>
      <c r="B95" s="131"/>
      <c r="C95" s="131"/>
      <c r="D95" s="131"/>
      <c r="E95" s="6"/>
      <c r="F95" s="138"/>
      <c r="G95" s="62"/>
      <c r="H95" s="41"/>
      <c r="I95" s="62"/>
      <c r="J95" s="6"/>
      <c r="K95" s="154"/>
      <c r="L95" s="155"/>
      <c r="M95" s="6"/>
      <c r="N95" s="121"/>
      <c r="O95" s="156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37"/>
      <c r="B96" s="131"/>
      <c r="C96" s="131"/>
      <c r="D96" s="131"/>
      <c r="E96" s="6"/>
      <c r="F96" s="138"/>
      <c r="G96" s="62"/>
      <c r="H96" s="41"/>
      <c r="I96" s="62"/>
      <c r="J96" s="6"/>
      <c r="K96" s="154"/>
      <c r="L96" s="155"/>
      <c r="M96" s="6"/>
      <c r="N96" s="121"/>
      <c r="O96" s="156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37"/>
      <c r="B97" s="131"/>
      <c r="C97" s="131"/>
      <c r="D97" s="131"/>
      <c r="E97" s="6"/>
      <c r="F97" s="138"/>
      <c r="G97" s="62"/>
      <c r="H97" s="41"/>
      <c r="I97" s="62"/>
      <c r="J97" s="6"/>
      <c r="K97" s="154"/>
      <c r="L97" s="155"/>
      <c r="M97" s="6"/>
      <c r="N97" s="121"/>
      <c r="O97" s="156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37"/>
      <c r="B98" s="131"/>
      <c r="C98" s="131"/>
      <c r="D98" s="131"/>
      <c r="E98" s="6"/>
      <c r="F98" s="138"/>
      <c r="G98" s="62"/>
      <c r="H98" s="41"/>
      <c r="I98" s="62"/>
      <c r="J98" s="6"/>
      <c r="K98" s="154"/>
      <c r="L98" s="155"/>
      <c r="M98" s="6"/>
      <c r="N98" s="121"/>
      <c r="O98" s="15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37"/>
      <c r="B99" s="131"/>
      <c r="C99" s="131"/>
      <c r="D99" s="131"/>
      <c r="E99" s="6"/>
      <c r="F99" s="138"/>
      <c r="G99" s="62"/>
      <c r="H99" s="41"/>
      <c r="I99" s="62"/>
      <c r="J99" s="6"/>
      <c r="K99" s="154"/>
      <c r="L99" s="155"/>
      <c r="M99" s="6"/>
      <c r="N99" s="121"/>
      <c r="O99" s="156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37"/>
      <c r="B100" s="131"/>
      <c r="C100" s="131"/>
      <c r="D100" s="131"/>
      <c r="E100" s="6"/>
      <c r="F100" s="138"/>
      <c r="G100" s="62"/>
      <c r="H100" s="41"/>
      <c r="I100" s="62"/>
      <c r="J100" s="6"/>
      <c r="K100" s="154"/>
      <c r="L100" s="155"/>
      <c r="M100" s="6"/>
      <c r="N100" s="121"/>
      <c r="O100" s="156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62"/>
      <c r="B101" s="120"/>
      <c r="C101" s="120"/>
      <c r="D101" s="41"/>
      <c r="E101" s="62"/>
      <c r="F101" s="62"/>
      <c r="G101" s="62"/>
      <c r="H101" s="41"/>
      <c r="I101" s="62"/>
      <c r="J101" s="6"/>
      <c r="K101" s="154"/>
      <c r="L101" s="155"/>
      <c r="M101" s="6"/>
      <c r="N101" s="121"/>
      <c r="O101" s="156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38.25" customHeight="1">
      <c r="A102" s="41"/>
      <c r="B102" s="175" t="s">
        <v>627</v>
      </c>
      <c r="C102" s="175"/>
      <c r="D102" s="175"/>
      <c r="E102" s="175"/>
      <c r="F102" s="6"/>
      <c r="G102" s="6"/>
      <c r="H102" s="148"/>
      <c r="I102" s="6"/>
      <c r="J102" s="148"/>
      <c r="K102" s="149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03" t="s">
        <v>16</v>
      </c>
      <c r="B103" s="104" t="s">
        <v>568</v>
      </c>
      <c r="C103" s="104"/>
      <c r="D103" s="105" t="s">
        <v>580</v>
      </c>
      <c r="E103" s="104" t="s">
        <v>581</v>
      </c>
      <c r="F103" s="104" t="s">
        <v>582</v>
      </c>
      <c r="G103" s="104" t="s">
        <v>628</v>
      </c>
      <c r="H103" s="104" t="s">
        <v>629</v>
      </c>
      <c r="I103" s="104" t="s">
        <v>585</v>
      </c>
      <c r="J103" s="176" t="s">
        <v>586</v>
      </c>
      <c r="K103" s="104" t="s">
        <v>587</v>
      </c>
      <c r="L103" s="104" t="s">
        <v>630</v>
      </c>
      <c r="M103" s="104" t="s">
        <v>590</v>
      </c>
      <c r="N103" s="105" t="s">
        <v>591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7">
        <v>1</v>
      </c>
      <c r="B104" s="178">
        <v>41579</v>
      </c>
      <c r="C104" s="178"/>
      <c r="D104" s="179" t="s">
        <v>631</v>
      </c>
      <c r="E104" s="180" t="s">
        <v>593</v>
      </c>
      <c r="F104" s="181">
        <v>82</v>
      </c>
      <c r="G104" s="180" t="s">
        <v>632</v>
      </c>
      <c r="H104" s="180">
        <v>100</v>
      </c>
      <c r="I104" s="182">
        <v>100</v>
      </c>
      <c r="J104" s="183" t="s">
        <v>633</v>
      </c>
      <c r="K104" s="184">
        <f t="shared" ref="K104:K156" si="42">H104-F104</f>
        <v>18</v>
      </c>
      <c r="L104" s="185">
        <f t="shared" ref="L104:L156" si="43">K104/F104</f>
        <v>0.21951219512195122</v>
      </c>
      <c r="M104" s="180" t="s">
        <v>596</v>
      </c>
      <c r="N104" s="186">
        <v>42657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7">
        <v>2</v>
      </c>
      <c r="B105" s="178">
        <v>41794</v>
      </c>
      <c r="C105" s="178"/>
      <c r="D105" s="179" t="s">
        <v>634</v>
      </c>
      <c r="E105" s="180" t="s">
        <v>606</v>
      </c>
      <c r="F105" s="181">
        <v>257</v>
      </c>
      <c r="G105" s="180" t="s">
        <v>632</v>
      </c>
      <c r="H105" s="180">
        <v>300</v>
      </c>
      <c r="I105" s="182">
        <v>300</v>
      </c>
      <c r="J105" s="183" t="s">
        <v>633</v>
      </c>
      <c r="K105" s="184">
        <f t="shared" si="42"/>
        <v>43</v>
      </c>
      <c r="L105" s="185">
        <f t="shared" si="43"/>
        <v>0.16731517509727625</v>
      </c>
      <c r="M105" s="180" t="s">
        <v>596</v>
      </c>
      <c r="N105" s="186">
        <v>41822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7">
        <v>3</v>
      </c>
      <c r="B106" s="178">
        <v>41828</v>
      </c>
      <c r="C106" s="178"/>
      <c r="D106" s="179" t="s">
        <v>635</v>
      </c>
      <c r="E106" s="180" t="s">
        <v>606</v>
      </c>
      <c r="F106" s="181">
        <v>393</v>
      </c>
      <c r="G106" s="180" t="s">
        <v>632</v>
      </c>
      <c r="H106" s="180">
        <v>468</v>
      </c>
      <c r="I106" s="182">
        <v>468</v>
      </c>
      <c r="J106" s="183" t="s">
        <v>633</v>
      </c>
      <c r="K106" s="184">
        <f t="shared" si="42"/>
        <v>75</v>
      </c>
      <c r="L106" s="185">
        <f t="shared" si="43"/>
        <v>0.19083969465648856</v>
      </c>
      <c r="M106" s="180" t="s">
        <v>596</v>
      </c>
      <c r="N106" s="186">
        <v>41863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7">
        <v>4</v>
      </c>
      <c r="B107" s="178">
        <v>41857</v>
      </c>
      <c r="C107" s="178"/>
      <c r="D107" s="179" t="s">
        <v>636</v>
      </c>
      <c r="E107" s="180" t="s">
        <v>606</v>
      </c>
      <c r="F107" s="181">
        <v>205</v>
      </c>
      <c r="G107" s="180" t="s">
        <v>632</v>
      </c>
      <c r="H107" s="180">
        <v>275</v>
      </c>
      <c r="I107" s="182">
        <v>250</v>
      </c>
      <c r="J107" s="183" t="s">
        <v>633</v>
      </c>
      <c r="K107" s="184">
        <f t="shared" si="42"/>
        <v>70</v>
      </c>
      <c r="L107" s="185">
        <f t="shared" si="43"/>
        <v>0.34146341463414637</v>
      </c>
      <c r="M107" s="180" t="s">
        <v>596</v>
      </c>
      <c r="N107" s="186">
        <v>41962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7">
        <v>5</v>
      </c>
      <c r="B108" s="178">
        <v>41886</v>
      </c>
      <c r="C108" s="178"/>
      <c r="D108" s="179" t="s">
        <v>637</v>
      </c>
      <c r="E108" s="180" t="s">
        <v>606</v>
      </c>
      <c r="F108" s="181">
        <v>162</v>
      </c>
      <c r="G108" s="180" t="s">
        <v>632</v>
      </c>
      <c r="H108" s="180">
        <v>190</v>
      </c>
      <c r="I108" s="182">
        <v>190</v>
      </c>
      <c r="J108" s="183" t="s">
        <v>633</v>
      </c>
      <c r="K108" s="184">
        <f t="shared" si="42"/>
        <v>28</v>
      </c>
      <c r="L108" s="185">
        <f t="shared" si="43"/>
        <v>0.1728395061728395</v>
      </c>
      <c r="M108" s="180" t="s">
        <v>596</v>
      </c>
      <c r="N108" s="186">
        <v>42006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7">
        <v>6</v>
      </c>
      <c r="B109" s="178">
        <v>41886</v>
      </c>
      <c r="C109" s="178"/>
      <c r="D109" s="179" t="s">
        <v>638</v>
      </c>
      <c r="E109" s="180" t="s">
        <v>606</v>
      </c>
      <c r="F109" s="181">
        <v>75</v>
      </c>
      <c r="G109" s="180" t="s">
        <v>632</v>
      </c>
      <c r="H109" s="180">
        <v>91.5</v>
      </c>
      <c r="I109" s="182" t="s">
        <v>624</v>
      </c>
      <c r="J109" s="183" t="s">
        <v>639</v>
      </c>
      <c r="K109" s="184">
        <f t="shared" si="42"/>
        <v>16.5</v>
      </c>
      <c r="L109" s="185">
        <f t="shared" si="43"/>
        <v>0.22</v>
      </c>
      <c r="M109" s="180" t="s">
        <v>596</v>
      </c>
      <c r="N109" s="186">
        <v>41954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7">
        <v>7</v>
      </c>
      <c r="B110" s="178">
        <v>41913</v>
      </c>
      <c r="C110" s="178"/>
      <c r="D110" s="179" t="s">
        <v>640</v>
      </c>
      <c r="E110" s="180" t="s">
        <v>606</v>
      </c>
      <c r="F110" s="181">
        <v>850</v>
      </c>
      <c r="G110" s="180" t="s">
        <v>632</v>
      </c>
      <c r="H110" s="180">
        <v>982.5</v>
      </c>
      <c r="I110" s="182">
        <v>1050</v>
      </c>
      <c r="J110" s="183" t="s">
        <v>641</v>
      </c>
      <c r="K110" s="184">
        <f t="shared" si="42"/>
        <v>132.5</v>
      </c>
      <c r="L110" s="185">
        <f t="shared" si="43"/>
        <v>0.15588235294117647</v>
      </c>
      <c r="M110" s="180" t="s">
        <v>596</v>
      </c>
      <c r="N110" s="186">
        <v>42039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7">
        <v>8</v>
      </c>
      <c r="B111" s="178">
        <v>41913</v>
      </c>
      <c r="C111" s="178"/>
      <c r="D111" s="179" t="s">
        <v>642</v>
      </c>
      <c r="E111" s="180" t="s">
        <v>606</v>
      </c>
      <c r="F111" s="181">
        <v>475</v>
      </c>
      <c r="G111" s="180" t="s">
        <v>632</v>
      </c>
      <c r="H111" s="180">
        <v>515</v>
      </c>
      <c r="I111" s="182">
        <v>600</v>
      </c>
      <c r="J111" s="183" t="s">
        <v>643</v>
      </c>
      <c r="K111" s="184">
        <f t="shared" si="42"/>
        <v>40</v>
      </c>
      <c r="L111" s="185">
        <f t="shared" si="43"/>
        <v>8.4210526315789472E-2</v>
      </c>
      <c r="M111" s="180" t="s">
        <v>596</v>
      </c>
      <c r="N111" s="186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7">
        <v>9</v>
      </c>
      <c r="B112" s="178">
        <v>41913</v>
      </c>
      <c r="C112" s="178"/>
      <c r="D112" s="179" t="s">
        <v>644</v>
      </c>
      <c r="E112" s="180" t="s">
        <v>606</v>
      </c>
      <c r="F112" s="181">
        <v>86</v>
      </c>
      <c r="G112" s="180" t="s">
        <v>632</v>
      </c>
      <c r="H112" s="180">
        <v>99</v>
      </c>
      <c r="I112" s="182">
        <v>140</v>
      </c>
      <c r="J112" s="183" t="s">
        <v>645</v>
      </c>
      <c r="K112" s="184">
        <f t="shared" si="42"/>
        <v>13</v>
      </c>
      <c r="L112" s="185">
        <f t="shared" si="43"/>
        <v>0.15116279069767441</v>
      </c>
      <c r="M112" s="180" t="s">
        <v>596</v>
      </c>
      <c r="N112" s="186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7">
        <v>10</v>
      </c>
      <c r="B113" s="178">
        <v>41926</v>
      </c>
      <c r="C113" s="178"/>
      <c r="D113" s="179" t="s">
        <v>646</v>
      </c>
      <c r="E113" s="180" t="s">
        <v>606</v>
      </c>
      <c r="F113" s="181">
        <v>496.6</v>
      </c>
      <c r="G113" s="180" t="s">
        <v>632</v>
      </c>
      <c r="H113" s="180">
        <v>621</v>
      </c>
      <c r="I113" s="182">
        <v>580</v>
      </c>
      <c r="J113" s="183" t="s">
        <v>633</v>
      </c>
      <c r="K113" s="184">
        <f t="shared" si="42"/>
        <v>124.39999999999998</v>
      </c>
      <c r="L113" s="185">
        <f t="shared" si="43"/>
        <v>0.25050342327829234</v>
      </c>
      <c r="M113" s="180" t="s">
        <v>596</v>
      </c>
      <c r="N113" s="186">
        <v>42605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7">
        <v>11</v>
      </c>
      <c r="B114" s="178">
        <v>41926</v>
      </c>
      <c r="C114" s="178"/>
      <c r="D114" s="179" t="s">
        <v>647</v>
      </c>
      <c r="E114" s="180" t="s">
        <v>606</v>
      </c>
      <c r="F114" s="181">
        <v>2481.9</v>
      </c>
      <c r="G114" s="180" t="s">
        <v>632</v>
      </c>
      <c r="H114" s="180">
        <v>2840</v>
      </c>
      <c r="I114" s="182">
        <v>2870</v>
      </c>
      <c r="J114" s="183" t="s">
        <v>648</v>
      </c>
      <c r="K114" s="184">
        <f t="shared" si="42"/>
        <v>358.09999999999991</v>
      </c>
      <c r="L114" s="185">
        <f t="shared" si="43"/>
        <v>0.14428462065353154</v>
      </c>
      <c r="M114" s="180" t="s">
        <v>596</v>
      </c>
      <c r="N114" s="186">
        <v>42017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7">
        <v>12</v>
      </c>
      <c r="B115" s="178">
        <v>41928</v>
      </c>
      <c r="C115" s="178"/>
      <c r="D115" s="179" t="s">
        <v>649</v>
      </c>
      <c r="E115" s="180" t="s">
        <v>606</v>
      </c>
      <c r="F115" s="181">
        <v>84.5</v>
      </c>
      <c r="G115" s="180" t="s">
        <v>632</v>
      </c>
      <c r="H115" s="180">
        <v>93</v>
      </c>
      <c r="I115" s="182">
        <v>110</v>
      </c>
      <c r="J115" s="183" t="s">
        <v>650</v>
      </c>
      <c r="K115" s="184">
        <f t="shared" si="42"/>
        <v>8.5</v>
      </c>
      <c r="L115" s="185">
        <f t="shared" si="43"/>
        <v>0.10059171597633136</v>
      </c>
      <c r="M115" s="180" t="s">
        <v>596</v>
      </c>
      <c r="N115" s="186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7">
        <v>13</v>
      </c>
      <c r="B116" s="178">
        <v>41928</v>
      </c>
      <c r="C116" s="178"/>
      <c r="D116" s="179" t="s">
        <v>651</v>
      </c>
      <c r="E116" s="180" t="s">
        <v>606</v>
      </c>
      <c r="F116" s="181">
        <v>401</v>
      </c>
      <c r="G116" s="180" t="s">
        <v>632</v>
      </c>
      <c r="H116" s="180">
        <v>428</v>
      </c>
      <c r="I116" s="182">
        <v>450</v>
      </c>
      <c r="J116" s="183" t="s">
        <v>652</v>
      </c>
      <c r="K116" s="184">
        <f t="shared" si="42"/>
        <v>27</v>
      </c>
      <c r="L116" s="185">
        <f t="shared" si="43"/>
        <v>6.7331670822942641E-2</v>
      </c>
      <c r="M116" s="180" t="s">
        <v>596</v>
      </c>
      <c r="N116" s="186">
        <v>42020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7">
        <v>14</v>
      </c>
      <c r="B117" s="178">
        <v>41928</v>
      </c>
      <c r="C117" s="178"/>
      <c r="D117" s="179" t="s">
        <v>653</v>
      </c>
      <c r="E117" s="180" t="s">
        <v>606</v>
      </c>
      <c r="F117" s="181">
        <v>101</v>
      </c>
      <c r="G117" s="180" t="s">
        <v>632</v>
      </c>
      <c r="H117" s="180">
        <v>112</v>
      </c>
      <c r="I117" s="182">
        <v>120</v>
      </c>
      <c r="J117" s="183" t="s">
        <v>654</v>
      </c>
      <c r="K117" s="184">
        <f t="shared" si="42"/>
        <v>11</v>
      </c>
      <c r="L117" s="185">
        <f t="shared" si="43"/>
        <v>0.10891089108910891</v>
      </c>
      <c r="M117" s="180" t="s">
        <v>596</v>
      </c>
      <c r="N117" s="186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7">
        <v>15</v>
      </c>
      <c r="B118" s="178">
        <v>41954</v>
      </c>
      <c r="C118" s="178"/>
      <c r="D118" s="179" t="s">
        <v>655</v>
      </c>
      <c r="E118" s="180" t="s">
        <v>606</v>
      </c>
      <c r="F118" s="181">
        <v>59</v>
      </c>
      <c r="G118" s="180" t="s">
        <v>632</v>
      </c>
      <c r="H118" s="180">
        <v>76</v>
      </c>
      <c r="I118" s="182">
        <v>76</v>
      </c>
      <c r="J118" s="183" t="s">
        <v>633</v>
      </c>
      <c r="K118" s="184">
        <f t="shared" si="42"/>
        <v>17</v>
      </c>
      <c r="L118" s="185">
        <f t="shared" si="43"/>
        <v>0.28813559322033899</v>
      </c>
      <c r="M118" s="180" t="s">
        <v>596</v>
      </c>
      <c r="N118" s="186">
        <v>43032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7">
        <v>16</v>
      </c>
      <c r="B119" s="178">
        <v>41954</v>
      </c>
      <c r="C119" s="178"/>
      <c r="D119" s="179" t="s">
        <v>644</v>
      </c>
      <c r="E119" s="180" t="s">
        <v>606</v>
      </c>
      <c r="F119" s="181">
        <v>99</v>
      </c>
      <c r="G119" s="180" t="s">
        <v>632</v>
      </c>
      <c r="H119" s="180">
        <v>120</v>
      </c>
      <c r="I119" s="182">
        <v>120</v>
      </c>
      <c r="J119" s="183" t="s">
        <v>617</v>
      </c>
      <c r="K119" s="184">
        <f t="shared" si="42"/>
        <v>21</v>
      </c>
      <c r="L119" s="185">
        <f t="shared" si="43"/>
        <v>0.21212121212121213</v>
      </c>
      <c r="M119" s="180" t="s">
        <v>596</v>
      </c>
      <c r="N119" s="186">
        <v>41960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7">
        <v>17</v>
      </c>
      <c r="B120" s="178">
        <v>41956</v>
      </c>
      <c r="C120" s="178"/>
      <c r="D120" s="179" t="s">
        <v>656</v>
      </c>
      <c r="E120" s="180" t="s">
        <v>606</v>
      </c>
      <c r="F120" s="181">
        <v>22</v>
      </c>
      <c r="G120" s="180" t="s">
        <v>632</v>
      </c>
      <c r="H120" s="180">
        <v>33.549999999999997</v>
      </c>
      <c r="I120" s="182">
        <v>32</v>
      </c>
      <c r="J120" s="183" t="s">
        <v>657</v>
      </c>
      <c r="K120" s="184">
        <f t="shared" si="42"/>
        <v>11.549999999999997</v>
      </c>
      <c r="L120" s="185">
        <f t="shared" si="43"/>
        <v>0.52499999999999991</v>
      </c>
      <c r="M120" s="180" t="s">
        <v>596</v>
      </c>
      <c r="N120" s="186">
        <v>42188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7">
        <v>18</v>
      </c>
      <c r="B121" s="178">
        <v>41976</v>
      </c>
      <c r="C121" s="178"/>
      <c r="D121" s="179" t="s">
        <v>658</v>
      </c>
      <c r="E121" s="180" t="s">
        <v>606</v>
      </c>
      <c r="F121" s="181">
        <v>440</v>
      </c>
      <c r="G121" s="180" t="s">
        <v>632</v>
      </c>
      <c r="H121" s="180">
        <v>520</v>
      </c>
      <c r="I121" s="182">
        <v>520</v>
      </c>
      <c r="J121" s="183" t="s">
        <v>659</v>
      </c>
      <c r="K121" s="184">
        <f t="shared" si="42"/>
        <v>80</v>
      </c>
      <c r="L121" s="185">
        <f t="shared" si="43"/>
        <v>0.18181818181818182</v>
      </c>
      <c r="M121" s="180" t="s">
        <v>596</v>
      </c>
      <c r="N121" s="186">
        <v>42208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7">
        <v>19</v>
      </c>
      <c r="B122" s="178">
        <v>41976</v>
      </c>
      <c r="C122" s="178"/>
      <c r="D122" s="179" t="s">
        <v>660</v>
      </c>
      <c r="E122" s="180" t="s">
        <v>606</v>
      </c>
      <c r="F122" s="181">
        <v>360</v>
      </c>
      <c r="G122" s="180" t="s">
        <v>632</v>
      </c>
      <c r="H122" s="180">
        <v>427</v>
      </c>
      <c r="I122" s="182">
        <v>425</v>
      </c>
      <c r="J122" s="183" t="s">
        <v>661</v>
      </c>
      <c r="K122" s="184">
        <f t="shared" si="42"/>
        <v>67</v>
      </c>
      <c r="L122" s="185">
        <f t="shared" si="43"/>
        <v>0.18611111111111112</v>
      </c>
      <c r="M122" s="180" t="s">
        <v>596</v>
      </c>
      <c r="N122" s="186">
        <v>42058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7">
        <v>20</v>
      </c>
      <c r="B123" s="178">
        <v>42012</v>
      </c>
      <c r="C123" s="178"/>
      <c r="D123" s="179" t="s">
        <v>662</v>
      </c>
      <c r="E123" s="180" t="s">
        <v>606</v>
      </c>
      <c r="F123" s="181">
        <v>360</v>
      </c>
      <c r="G123" s="180" t="s">
        <v>632</v>
      </c>
      <c r="H123" s="180">
        <v>455</v>
      </c>
      <c r="I123" s="182">
        <v>420</v>
      </c>
      <c r="J123" s="183" t="s">
        <v>663</v>
      </c>
      <c r="K123" s="184">
        <f t="shared" si="42"/>
        <v>95</v>
      </c>
      <c r="L123" s="185">
        <f t="shared" si="43"/>
        <v>0.2638888888888889</v>
      </c>
      <c r="M123" s="180" t="s">
        <v>596</v>
      </c>
      <c r="N123" s="186">
        <v>42024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7">
        <v>21</v>
      </c>
      <c r="B124" s="178">
        <v>42012</v>
      </c>
      <c r="C124" s="178"/>
      <c r="D124" s="179" t="s">
        <v>664</v>
      </c>
      <c r="E124" s="180" t="s">
        <v>606</v>
      </c>
      <c r="F124" s="181">
        <v>130</v>
      </c>
      <c r="G124" s="180"/>
      <c r="H124" s="180">
        <v>175.5</v>
      </c>
      <c r="I124" s="182">
        <v>165</v>
      </c>
      <c r="J124" s="183" t="s">
        <v>665</v>
      </c>
      <c r="K124" s="184">
        <f t="shared" si="42"/>
        <v>45.5</v>
      </c>
      <c r="L124" s="185">
        <f t="shared" si="43"/>
        <v>0.35</v>
      </c>
      <c r="M124" s="180" t="s">
        <v>596</v>
      </c>
      <c r="N124" s="186">
        <v>43088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7">
        <v>22</v>
      </c>
      <c r="B125" s="178">
        <v>42040</v>
      </c>
      <c r="C125" s="178"/>
      <c r="D125" s="179" t="s">
        <v>405</v>
      </c>
      <c r="E125" s="180" t="s">
        <v>593</v>
      </c>
      <c r="F125" s="181">
        <v>98</v>
      </c>
      <c r="G125" s="180"/>
      <c r="H125" s="180">
        <v>120</v>
      </c>
      <c r="I125" s="182">
        <v>120</v>
      </c>
      <c r="J125" s="183" t="s">
        <v>633</v>
      </c>
      <c r="K125" s="184">
        <f t="shared" si="42"/>
        <v>22</v>
      </c>
      <c r="L125" s="185">
        <f t="shared" si="43"/>
        <v>0.22448979591836735</v>
      </c>
      <c r="M125" s="180" t="s">
        <v>596</v>
      </c>
      <c r="N125" s="186">
        <v>42753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7">
        <v>23</v>
      </c>
      <c r="B126" s="178">
        <v>42040</v>
      </c>
      <c r="C126" s="178"/>
      <c r="D126" s="179" t="s">
        <v>666</v>
      </c>
      <c r="E126" s="180" t="s">
        <v>593</v>
      </c>
      <c r="F126" s="181">
        <v>196</v>
      </c>
      <c r="G126" s="180"/>
      <c r="H126" s="180">
        <v>262</v>
      </c>
      <c r="I126" s="182">
        <v>255</v>
      </c>
      <c r="J126" s="183" t="s">
        <v>633</v>
      </c>
      <c r="K126" s="184">
        <f t="shared" si="42"/>
        <v>66</v>
      </c>
      <c r="L126" s="185">
        <f t="shared" si="43"/>
        <v>0.33673469387755101</v>
      </c>
      <c r="M126" s="180" t="s">
        <v>596</v>
      </c>
      <c r="N126" s="186">
        <v>42599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7">
        <v>24</v>
      </c>
      <c r="B127" s="188">
        <v>42067</v>
      </c>
      <c r="C127" s="188"/>
      <c r="D127" s="189" t="s">
        <v>404</v>
      </c>
      <c r="E127" s="190" t="s">
        <v>593</v>
      </c>
      <c r="F127" s="191">
        <v>235</v>
      </c>
      <c r="G127" s="191"/>
      <c r="H127" s="192">
        <v>77</v>
      </c>
      <c r="I127" s="192" t="s">
        <v>667</v>
      </c>
      <c r="J127" s="193" t="s">
        <v>668</v>
      </c>
      <c r="K127" s="194">
        <f t="shared" si="42"/>
        <v>-158</v>
      </c>
      <c r="L127" s="195">
        <f t="shared" si="43"/>
        <v>-0.67234042553191486</v>
      </c>
      <c r="M127" s="191" t="s">
        <v>607</v>
      </c>
      <c r="N127" s="188">
        <v>43522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7">
        <v>25</v>
      </c>
      <c r="B128" s="178">
        <v>42067</v>
      </c>
      <c r="C128" s="178"/>
      <c r="D128" s="179" t="s">
        <v>669</v>
      </c>
      <c r="E128" s="180" t="s">
        <v>593</v>
      </c>
      <c r="F128" s="181">
        <v>185</v>
      </c>
      <c r="G128" s="180"/>
      <c r="H128" s="180">
        <v>224</v>
      </c>
      <c r="I128" s="182" t="s">
        <v>670</v>
      </c>
      <c r="J128" s="183" t="s">
        <v>633</v>
      </c>
      <c r="K128" s="184">
        <f t="shared" si="42"/>
        <v>39</v>
      </c>
      <c r="L128" s="185">
        <f t="shared" si="43"/>
        <v>0.21081081081081082</v>
      </c>
      <c r="M128" s="180" t="s">
        <v>596</v>
      </c>
      <c r="N128" s="186">
        <v>42647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7">
        <v>26</v>
      </c>
      <c r="B129" s="188">
        <v>42090</v>
      </c>
      <c r="C129" s="188"/>
      <c r="D129" s="196" t="s">
        <v>671</v>
      </c>
      <c r="E129" s="191" t="s">
        <v>593</v>
      </c>
      <c r="F129" s="191">
        <v>49.5</v>
      </c>
      <c r="G129" s="192"/>
      <c r="H129" s="192">
        <v>15.85</v>
      </c>
      <c r="I129" s="192">
        <v>67</v>
      </c>
      <c r="J129" s="193" t="s">
        <v>672</v>
      </c>
      <c r="K129" s="192">
        <f t="shared" si="42"/>
        <v>-33.65</v>
      </c>
      <c r="L129" s="197">
        <f t="shared" si="43"/>
        <v>-0.67979797979797973</v>
      </c>
      <c r="M129" s="191" t="s">
        <v>607</v>
      </c>
      <c r="N129" s="198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7">
        <v>27</v>
      </c>
      <c r="B130" s="178">
        <v>42093</v>
      </c>
      <c r="C130" s="178"/>
      <c r="D130" s="179" t="s">
        <v>673</v>
      </c>
      <c r="E130" s="180" t="s">
        <v>593</v>
      </c>
      <c r="F130" s="181">
        <v>183.5</v>
      </c>
      <c r="G130" s="180"/>
      <c r="H130" s="180">
        <v>219</v>
      </c>
      <c r="I130" s="182">
        <v>218</v>
      </c>
      <c r="J130" s="183" t="s">
        <v>674</v>
      </c>
      <c r="K130" s="184">
        <f t="shared" si="42"/>
        <v>35.5</v>
      </c>
      <c r="L130" s="185">
        <f t="shared" si="43"/>
        <v>0.19346049046321526</v>
      </c>
      <c r="M130" s="180" t="s">
        <v>596</v>
      </c>
      <c r="N130" s="186">
        <v>42103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7">
        <v>28</v>
      </c>
      <c r="B131" s="178">
        <v>42114</v>
      </c>
      <c r="C131" s="178"/>
      <c r="D131" s="179" t="s">
        <v>675</v>
      </c>
      <c r="E131" s="180" t="s">
        <v>593</v>
      </c>
      <c r="F131" s="181">
        <f>(227+237)/2</f>
        <v>232</v>
      </c>
      <c r="G131" s="180"/>
      <c r="H131" s="180">
        <v>298</v>
      </c>
      <c r="I131" s="182">
        <v>298</v>
      </c>
      <c r="J131" s="183" t="s">
        <v>633</v>
      </c>
      <c r="K131" s="184">
        <f t="shared" si="42"/>
        <v>66</v>
      </c>
      <c r="L131" s="185">
        <f t="shared" si="43"/>
        <v>0.28448275862068967</v>
      </c>
      <c r="M131" s="180" t="s">
        <v>596</v>
      </c>
      <c r="N131" s="186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7">
        <v>29</v>
      </c>
      <c r="B132" s="178">
        <v>42128</v>
      </c>
      <c r="C132" s="178"/>
      <c r="D132" s="179" t="s">
        <v>676</v>
      </c>
      <c r="E132" s="180" t="s">
        <v>606</v>
      </c>
      <c r="F132" s="181">
        <v>385</v>
      </c>
      <c r="G132" s="180"/>
      <c r="H132" s="180">
        <f>212.5+331</f>
        <v>543.5</v>
      </c>
      <c r="I132" s="182">
        <v>510</v>
      </c>
      <c r="J132" s="183" t="s">
        <v>677</v>
      </c>
      <c r="K132" s="184">
        <f t="shared" si="42"/>
        <v>158.5</v>
      </c>
      <c r="L132" s="185">
        <f t="shared" si="43"/>
        <v>0.41168831168831171</v>
      </c>
      <c r="M132" s="180" t="s">
        <v>596</v>
      </c>
      <c r="N132" s="186">
        <v>42235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7">
        <v>30</v>
      </c>
      <c r="B133" s="178">
        <v>42128</v>
      </c>
      <c r="C133" s="178"/>
      <c r="D133" s="179" t="s">
        <v>678</v>
      </c>
      <c r="E133" s="180" t="s">
        <v>606</v>
      </c>
      <c r="F133" s="181">
        <v>115.5</v>
      </c>
      <c r="G133" s="180"/>
      <c r="H133" s="180">
        <v>146</v>
      </c>
      <c r="I133" s="182">
        <v>142</v>
      </c>
      <c r="J133" s="183" t="s">
        <v>679</v>
      </c>
      <c r="K133" s="184">
        <f t="shared" si="42"/>
        <v>30.5</v>
      </c>
      <c r="L133" s="185">
        <f t="shared" si="43"/>
        <v>0.26406926406926406</v>
      </c>
      <c r="M133" s="180" t="s">
        <v>596</v>
      </c>
      <c r="N133" s="186">
        <v>42202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7">
        <v>31</v>
      </c>
      <c r="B134" s="178">
        <v>42151</v>
      </c>
      <c r="C134" s="178"/>
      <c r="D134" s="179" t="s">
        <v>542</v>
      </c>
      <c r="E134" s="180" t="s">
        <v>606</v>
      </c>
      <c r="F134" s="181">
        <v>237.5</v>
      </c>
      <c r="G134" s="180"/>
      <c r="H134" s="180">
        <v>279.5</v>
      </c>
      <c r="I134" s="182">
        <v>278</v>
      </c>
      <c r="J134" s="183" t="s">
        <v>633</v>
      </c>
      <c r="K134" s="184">
        <f t="shared" si="42"/>
        <v>42</v>
      </c>
      <c r="L134" s="185">
        <f t="shared" si="43"/>
        <v>0.17684210526315788</v>
      </c>
      <c r="M134" s="180" t="s">
        <v>596</v>
      </c>
      <c r="N134" s="186">
        <v>42222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7">
        <v>32</v>
      </c>
      <c r="B135" s="178">
        <v>42174</v>
      </c>
      <c r="C135" s="178"/>
      <c r="D135" s="179" t="s">
        <v>651</v>
      </c>
      <c r="E135" s="180" t="s">
        <v>593</v>
      </c>
      <c r="F135" s="181">
        <v>340</v>
      </c>
      <c r="G135" s="180"/>
      <c r="H135" s="180">
        <v>448</v>
      </c>
      <c r="I135" s="182">
        <v>448</v>
      </c>
      <c r="J135" s="183" t="s">
        <v>633</v>
      </c>
      <c r="K135" s="184">
        <f t="shared" si="42"/>
        <v>108</v>
      </c>
      <c r="L135" s="185">
        <f t="shared" si="43"/>
        <v>0.31764705882352939</v>
      </c>
      <c r="M135" s="180" t="s">
        <v>596</v>
      </c>
      <c r="N135" s="186">
        <v>43018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7">
        <v>33</v>
      </c>
      <c r="B136" s="178">
        <v>42191</v>
      </c>
      <c r="C136" s="178"/>
      <c r="D136" s="179" t="s">
        <v>680</v>
      </c>
      <c r="E136" s="180" t="s">
        <v>593</v>
      </c>
      <c r="F136" s="181">
        <v>390</v>
      </c>
      <c r="G136" s="180"/>
      <c r="H136" s="180">
        <v>460</v>
      </c>
      <c r="I136" s="182">
        <v>460</v>
      </c>
      <c r="J136" s="183" t="s">
        <v>633</v>
      </c>
      <c r="K136" s="184">
        <f t="shared" si="42"/>
        <v>70</v>
      </c>
      <c r="L136" s="185">
        <f t="shared" si="43"/>
        <v>0.17948717948717949</v>
      </c>
      <c r="M136" s="180" t="s">
        <v>596</v>
      </c>
      <c r="N136" s="186">
        <v>42478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7">
        <v>34</v>
      </c>
      <c r="B137" s="188">
        <v>42195</v>
      </c>
      <c r="C137" s="188"/>
      <c r="D137" s="189" t="s">
        <v>681</v>
      </c>
      <c r="E137" s="190" t="s">
        <v>593</v>
      </c>
      <c r="F137" s="191">
        <v>122.5</v>
      </c>
      <c r="G137" s="191"/>
      <c r="H137" s="192">
        <v>61</v>
      </c>
      <c r="I137" s="192">
        <v>172</v>
      </c>
      <c r="J137" s="193" t="s">
        <v>682</v>
      </c>
      <c r="K137" s="194">
        <f t="shared" si="42"/>
        <v>-61.5</v>
      </c>
      <c r="L137" s="195">
        <f t="shared" si="43"/>
        <v>-0.50204081632653064</v>
      </c>
      <c r="M137" s="191" t="s">
        <v>607</v>
      </c>
      <c r="N137" s="188">
        <v>43333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7">
        <v>35</v>
      </c>
      <c r="B138" s="178">
        <v>42219</v>
      </c>
      <c r="C138" s="178"/>
      <c r="D138" s="179" t="s">
        <v>683</v>
      </c>
      <c r="E138" s="180" t="s">
        <v>593</v>
      </c>
      <c r="F138" s="181">
        <v>297.5</v>
      </c>
      <c r="G138" s="180"/>
      <c r="H138" s="180">
        <v>350</v>
      </c>
      <c r="I138" s="182">
        <v>360</v>
      </c>
      <c r="J138" s="183" t="s">
        <v>684</v>
      </c>
      <c r="K138" s="184">
        <f t="shared" si="42"/>
        <v>52.5</v>
      </c>
      <c r="L138" s="185">
        <f t="shared" si="43"/>
        <v>0.17647058823529413</v>
      </c>
      <c r="M138" s="180" t="s">
        <v>596</v>
      </c>
      <c r="N138" s="186">
        <v>42232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7">
        <v>36</v>
      </c>
      <c r="B139" s="178">
        <v>42219</v>
      </c>
      <c r="C139" s="178"/>
      <c r="D139" s="179" t="s">
        <v>685</v>
      </c>
      <c r="E139" s="180" t="s">
        <v>593</v>
      </c>
      <c r="F139" s="181">
        <v>115.5</v>
      </c>
      <c r="G139" s="180"/>
      <c r="H139" s="180">
        <v>149</v>
      </c>
      <c r="I139" s="182">
        <v>140</v>
      </c>
      <c r="J139" s="183" t="s">
        <v>686</v>
      </c>
      <c r="K139" s="184">
        <f t="shared" si="42"/>
        <v>33.5</v>
      </c>
      <c r="L139" s="185">
        <f t="shared" si="43"/>
        <v>0.29004329004329005</v>
      </c>
      <c r="M139" s="180" t="s">
        <v>596</v>
      </c>
      <c r="N139" s="186">
        <v>42740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7">
        <v>37</v>
      </c>
      <c r="B140" s="178">
        <v>42251</v>
      </c>
      <c r="C140" s="178"/>
      <c r="D140" s="179" t="s">
        <v>542</v>
      </c>
      <c r="E140" s="180" t="s">
        <v>593</v>
      </c>
      <c r="F140" s="181">
        <v>226</v>
      </c>
      <c r="G140" s="180"/>
      <c r="H140" s="180">
        <v>292</v>
      </c>
      <c r="I140" s="182">
        <v>292</v>
      </c>
      <c r="J140" s="183" t="s">
        <v>687</v>
      </c>
      <c r="K140" s="184">
        <f t="shared" si="42"/>
        <v>66</v>
      </c>
      <c r="L140" s="185">
        <f t="shared" si="43"/>
        <v>0.29203539823008851</v>
      </c>
      <c r="M140" s="180" t="s">
        <v>596</v>
      </c>
      <c r="N140" s="186">
        <v>42286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7">
        <v>38</v>
      </c>
      <c r="B141" s="178">
        <v>42254</v>
      </c>
      <c r="C141" s="178"/>
      <c r="D141" s="179" t="s">
        <v>675</v>
      </c>
      <c r="E141" s="180" t="s">
        <v>593</v>
      </c>
      <c r="F141" s="181">
        <v>232.5</v>
      </c>
      <c r="G141" s="180"/>
      <c r="H141" s="180">
        <v>312.5</v>
      </c>
      <c r="I141" s="182">
        <v>310</v>
      </c>
      <c r="J141" s="183" t="s">
        <v>633</v>
      </c>
      <c r="K141" s="184">
        <f t="shared" si="42"/>
        <v>80</v>
      </c>
      <c r="L141" s="185">
        <f t="shared" si="43"/>
        <v>0.34408602150537637</v>
      </c>
      <c r="M141" s="180" t="s">
        <v>596</v>
      </c>
      <c r="N141" s="186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7">
        <v>39</v>
      </c>
      <c r="B142" s="178">
        <v>42268</v>
      </c>
      <c r="C142" s="178"/>
      <c r="D142" s="179" t="s">
        <v>688</v>
      </c>
      <c r="E142" s="180" t="s">
        <v>593</v>
      </c>
      <c r="F142" s="181">
        <v>196.5</v>
      </c>
      <c r="G142" s="180"/>
      <c r="H142" s="180">
        <v>238</v>
      </c>
      <c r="I142" s="182">
        <v>238</v>
      </c>
      <c r="J142" s="183" t="s">
        <v>687</v>
      </c>
      <c r="K142" s="184">
        <f t="shared" si="42"/>
        <v>41.5</v>
      </c>
      <c r="L142" s="185">
        <f t="shared" si="43"/>
        <v>0.21119592875318066</v>
      </c>
      <c r="M142" s="180" t="s">
        <v>596</v>
      </c>
      <c r="N142" s="186">
        <v>42291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7">
        <v>40</v>
      </c>
      <c r="B143" s="178">
        <v>42271</v>
      </c>
      <c r="C143" s="178"/>
      <c r="D143" s="179" t="s">
        <v>631</v>
      </c>
      <c r="E143" s="180" t="s">
        <v>593</v>
      </c>
      <c r="F143" s="181">
        <v>65</v>
      </c>
      <c r="G143" s="180"/>
      <c r="H143" s="180">
        <v>82</v>
      </c>
      <c r="I143" s="182">
        <v>82</v>
      </c>
      <c r="J143" s="183" t="s">
        <v>687</v>
      </c>
      <c r="K143" s="184">
        <f t="shared" si="42"/>
        <v>17</v>
      </c>
      <c r="L143" s="185">
        <f t="shared" si="43"/>
        <v>0.26153846153846155</v>
      </c>
      <c r="M143" s="180" t="s">
        <v>596</v>
      </c>
      <c r="N143" s="186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7">
        <v>41</v>
      </c>
      <c r="B144" s="178">
        <v>42291</v>
      </c>
      <c r="C144" s="178"/>
      <c r="D144" s="179" t="s">
        <v>689</v>
      </c>
      <c r="E144" s="180" t="s">
        <v>593</v>
      </c>
      <c r="F144" s="181">
        <v>144</v>
      </c>
      <c r="G144" s="180"/>
      <c r="H144" s="180">
        <v>182.5</v>
      </c>
      <c r="I144" s="182">
        <v>181</v>
      </c>
      <c r="J144" s="183" t="s">
        <v>687</v>
      </c>
      <c r="K144" s="184">
        <f t="shared" si="42"/>
        <v>38.5</v>
      </c>
      <c r="L144" s="185">
        <f t="shared" si="43"/>
        <v>0.2673611111111111</v>
      </c>
      <c r="M144" s="180" t="s">
        <v>596</v>
      </c>
      <c r="N144" s="186">
        <v>42817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7">
        <v>42</v>
      </c>
      <c r="B145" s="178">
        <v>42291</v>
      </c>
      <c r="C145" s="178"/>
      <c r="D145" s="179" t="s">
        <v>690</v>
      </c>
      <c r="E145" s="180" t="s">
        <v>593</v>
      </c>
      <c r="F145" s="181">
        <v>264</v>
      </c>
      <c r="G145" s="180"/>
      <c r="H145" s="180">
        <v>311</v>
      </c>
      <c r="I145" s="182">
        <v>311</v>
      </c>
      <c r="J145" s="183" t="s">
        <v>687</v>
      </c>
      <c r="K145" s="184">
        <f t="shared" si="42"/>
        <v>47</v>
      </c>
      <c r="L145" s="185">
        <f t="shared" si="43"/>
        <v>0.17803030303030304</v>
      </c>
      <c r="M145" s="180" t="s">
        <v>596</v>
      </c>
      <c r="N145" s="186">
        <v>42604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7">
        <v>43</v>
      </c>
      <c r="B146" s="178">
        <v>42318</v>
      </c>
      <c r="C146" s="178"/>
      <c r="D146" s="179" t="s">
        <v>691</v>
      </c>
      <c r="E146" s="180" t="s">
        <v>606</v>
      </c>
      <c r="F146" s="181">
        <v>549.5</v>
      </c>
      <c r="G146" s="180"/>
      <c r="H146" s="180">
        <v>630</v>
      </c>
      <c r="I146" s="182">
        <v>630</v>
      </c>
      <c r="J146" s="183" t="s">
        <v>687</v>
      </c>
      <c r="K146" s="184">
        <f t="shared" si="42"/>
        <v>80.5</v>
      </c>
      <c r="L146" s="185">
        <f t="shared" si="43"/>
        <v>0.1464968152866242</v>
      </c>
      <c r="M146" s="180" t="s">
        <v>596</v>
      </c>
      <c r="N146" s="186">
        <v>42419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7">
        <v>44</v>
      </c>
      <c r="B147" s="178">
        <v>42342</v>
      </c>
      <c r="C147" s="178"/>
      <c r="D147" s="179" t="s">
        <v>692</v>
      </c>
      <c r="E147" s="180" t="s">
        <v>593</v>
      </c>
      <c r="F147" s="181">
        <v>1027.5</v>
      </c>
      <c r="G147" s="180"/>
      <c r="H147" s="180">
        <v>1315</v>
      </c>
      <c r="I147" s="182">
        <v>1250</v>
      </c>
      <c r="J147" s="183" t="s">
        <v>687</v>
      </c>
      <c r="K147" s="184">
        <f t="shared" si="42"/>
        <v>287.5</v>
      </c>
      <c r="L147" s="185">
        <f t="shared" si="43"/>
        <v>0.27980535279805352</v>
      </c>
      <c r="M147" s="180" t="s">
        <v>596</v>
      </c>
      <c r="N147" s="186">
        <v>43244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7">
        <v>45</v>
      </c>
      <c r="B148" s="178">
        <v>42367</v>
      </c>
      <c r="C148" s="178"/>
      <c r="D148" s="179" t="s">
        <v>693</v>
      </c>
      <c r="E148" s="180" t="s">
        <v>593</v>
      </c>
      <c r="F148" s="181">
        <v>465</v>
      </c>
      <c r="G148" s="180"/>
      <c r="H148" s="180">
        <v>540</v>
      </c>
      <c r="I148" s="182">
        <v>540</v>
      </c>
      <c r="J148" s="183" t="s">
        <v>687</v>
      </c>
      <c r="K148" s="184">
        <f t="shared" si="42"/>
        <v>75</v>
      </c>
      <c r="L148" s="185">
        <f t="shared" si="43"/>
        <v>0.16129032258064516</v>
      </c>
      <c r="M148" s="180" t="s">
        <v>596</v>
      </c>
      <c r="N148" s="186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7">
        <v>46</v>
      </c>
      <c r="B149" s="178">
        <v>42380</v>
      </c>
      <c r="C149" s="178"/>
      <c r="D149" s="179" t="s">
        <v>405</v>
      </c>
      <c r="E149" s="180" t="s">
        <v>606</v>
      </c>
      <c r="F149" s="181">
        <v>81</v>
      </c>
      <c r="G149" s="180"/>
      <c r="H149" s="180">
        <v>110</v>
      </c>
      <c r="I149" s="182">
        <v>110</v>
      </c>
      <c r="J149" s="183" t="s">
        <v>687</v>
      </c>
      <c r="K149" s="184">
        <f t="shared" si="42"/>
        <v>29</v>
      </c>
      <c r="L149" s="185">
        <f t="shared" si="43"/>
        <v>0.35802469135802467</v>
      </c>
      <c r="M149" s="180" t="s">
        <v>596</v>
      </c>
      <c r="N149" s="186">
        <v>42745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47</v>
      </c>
      <c r="B150" s="178">
        <v>42382</v>
      </c>
      <c r="C150" s="178"/>
      <c r="D150" s="179" t="s">
        <v>694</v>
      </c>
      <c r="E150" s="180" t="s">
        <v>606</v>
      </c>
      <c r="F150" s="181">
        <v>417.5</v>
      </c>
      <c r="G150" s="180"/>
      <c r="H150" s="180">
        <v>547</v>
      </c>
      <c r="I150" s="182">
        <v>535</v>
      </c>
      <c r="J150" s="183" t="s">
        <v>687</v>
      </c>
      <c r="K150" s="184">
        <f t="shared" si="42"/>
        <v>129.5</v>
      </c>
      <c r="L150" s="185">
        <f t="shared" si="43"/>
        <v>0.31017964071856285</v>
      </c>
      <c r="M150" s="180" t="s">
        <v>596</v>
      </c>
      <c r="N150" s="186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7">
        <v>48</v>
      </c>
      <c r="B151" s="178">
        <v>42408</v>
      </c>
      <c r="C151" s="178"/>
      <c r="D151" s="179" t="s">
        <v>695</v>
      </c>
      <c r="E151" s="180" t="s">
        <v>593</v>
      </c>
      <c r="F151" s="181">
        <v>650</v>
      </c>
      <c r="G151" s="180"/>
      <c r="H151" s="180">
        <v>800</v>
      </c>
      <c r="I151" s="182">
        <v>800</v>
      </c>
      <c r="J151" s="183" t="s">
        <v>687</v>
      </c>
      <c r="K151" s="184">
        <f t="shared" si="42"/>
        <v>150</v>
      </c>
      <c r="L151" s="185">
        <f t="shared" si="43"/>
        <v>0.23076923076923078</v>
      </c>
      <c r="M151" s="180" t="s">
        <v>596</v>
      </c>
      <c r="N151" s="186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7">
        <v>49</v>
      </c>
      <c r="B152" s="178">
        <v>42433</v>
      </c>
      <c r="C152" s="178"/>
      <c r="D152" s="179" t="s">
        <v>237</v>
      </c>
      <c r="E152" s="180" t="s">
        <v>593</v>
      </c>
      <c r="F152" s="181">
        <v>437.5</v>
      </c>
      <c r="G152" s="180"/>
      <c r="H152" s="180">
        <v>504.5</v>
      </c>
      <c r="I152" s="182">
        <v>522</v>
      </c>
      <c r="J152" s="183" t="s">
        <v>696</v>
      </c>
      <c r="K152" s="184">
        <f t="shared" si="42"/>
        <v>67</v>
      </c>
      <c r="L152" s="185">
        <f t="shared" si="43"/>
        <v>0.15314285714285714</v>
      </c>
      <c r="M152" s="180" t="s">
        <v>596</v>
      </c>
      <c r="N152" s="186">
        <v>42480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7">
        <v>50</v>
      </c>
      <c r="B153" s="178">
        <v>42438</v>
      </c>
      <c r="C153" s="178"/>
      <c r="D153" s="179" t="s">
        <v>697</v>
      </c>
      <c r="E153" s="180" t="s">
        <v>593</v>
      </c>
      <c r="F153" s="181">
        <v>189.5</v>
      </c>
      <c r="G153" s="180"/>
      <c r="H153" s="180">
        <v>218</v>
      </c>
      <c r="I153" s="182">
        <v>218</v>
      </c>
      <c r="J153" s="183" t="s">
        <v>687</v>
      </c>
      <c r="K153" s="184">
        <f t="shared" si="42"/>
        <v>28.5</v>
      </c>
      <c r="L153" s="185">
        <f t="shared" si="43"/>
        <v>0.15039577836411611</v>
      </c>
      <c r="M153" s="180" t="s">
        <v>596</v>
      </c>
      <c r="N153" s="186">
        <v>43034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7">
        <v>51</v>
      </c>
      <c r="B154" s="188">
        <v>42471</v>
      </c>
      <c r="C154" s="188"/>
      <c r="D154" s="196" t="s">
        <v>698</v>
      </c>
      <c r="E154" s="191" t="s">
        <v>593</v>
      </c>
      <c r="F154" s="191">
        <v>36.5</v>
      </c>
      <c r="G154" s="192"/>
      <c r="H154" s="192">
        <v>15.85</v>
      </c>
      <c r="I154" s="192">
        <v>60</v>
      </c>
      <c r="J154" s="193" t="s">
        <v>699</v>
      </c>
      <c r="K154" s="194">
        <f t="shared" si="42"/>
        <v>-20.65</v>
      </c>
      <c r="L154" s="195">
        <f t="shared" si="43"/>
        <v>-0.5657534246575342</v>
      </c>
      <c r="M154" s="191" t="s">
        <v>607</v>
      </c>
      <c r="N154" s="199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7">
        <v>52</v>
      </c>
      <c r="B155" s="178">
        <v>42472</v>
      </c>
      <c r="C155" s="178"/>
      <c r="D155" s="179" t="s">
        <v>700</v>
      </c>
      <c r="E155" s="180" t="s">
        <v>593</v>
      </c>
      <c r="F155" s="181">
        <v>93</v>
      </c>
      <c r="G155" s="180"/>
      <c r="H155" s="180">
        <v>149</v>
      </c>
      <c r="I155" s="182">
        <v>140</v>
      </c>
      <c r="J155" s="183" t="s">
        <v>701</v>
      </c>
      <c r="K155" s="184">
        <f t="shared" si="42"/>
        <v>56</v>
      </c>
      <c r="L155" s="185">
        <f t="shared" si="43"/>
        <v>0.60215053763440862</v>
      </c>
      <c r="M155" s="180" t="s">
        <v>596</v>
      </c>
      <c r="N155" s="186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53</v>
      </c>
      <c r="B156" s="178">
        <v>42472</v>
      </c>
      <c r="C156" s="178"/>
      <c r="D156" s="179" t="s">
        <v>702</v>
      </c>
      <c r="E156" s="180" t="s">
        <v>593</v>
      </c>
      <c r="F156" s="181">
        <v>130</v>
      </c>
      <c r="G156" s="180"/>
      <c r="H156" s="180">
        <v>150</v>
      </c>
      <c r="I156" s="182" t="s">
        <v>703</v>
      </c>
      <c r="J156" s="183" t="s">
        <v>687</v>
      </c>
      <c r="K156" s="184">
        <f t="shared" si="42"/>
        <v>20</v>
      </c>
      <c r="L156" s="185">
        <f t="shared" si="43"/>
        <v>0.15384615384615385</v>
      </c>
      <c r="M156" s="180" t="s">
        <v>596</v>
      </c>
      <c r="N156" s="186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54</v>
      </c>
      <c r="B157" s="178">
        <v>42473</v>
      </c>
      <c r="C157" s="178"/>
      <c r="D157" s="179" t="s">
        <v>704</v>
      </c>
      <c r="E157" s="180" t="s">
        <v>593</v>
      </c>
      <c r="F157" s="181">
        <v>196</v>
      </c>
      <c r="G157" s="180"/>
      <c r="H157" s="180">
        <v>299</v>
      </c>
      <c r="I157" s="182">
        <v>299</v>
      </c>
      <c r="J157" s="183" t="s">
        <v>687</v>
      </c>
      <c r="K157" s="184">
        <v>103</v>
      </c>
      <c r="L157" s="185">
        <v>0.52551020408163296</v>
      </c>
      <c r="M157" s="180" t="s">
        <v>596</v>
      </c>
      <c r="N157" s="186">
        <v>42620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7">
        <v>55</v>
      </c>
      <c r="B158" s="178">
        <v>42473</v>
      </c>
      <c r="C158" s="178"/>
      <c r="D158" s="179" t="s">
        <v>705</v>
      </c>
      <c r="E158" s="180" t="s">
        <v>593</v>
      </c>
      <c r="F158" s="181">
        <v>88</v>
      </c>
      <c r="G158" s="180"/>
      <c r="H158" s="180">
        <v>103</v>
      </c>
      <c r="I158" s="182">
        <v>103</v>
      </c>
      <c r="J158" s="183" t="s">
        <v>687</v>
      </c>
      <c r="K158" s="184">
        <v>15</v>
      </c>
      <c r="L158" s="185">
        <v>0.170454545454545</v>
      </c>
      <c r="M158" s="180" t="s">
        <v>596</v>
      </c>
      <c r="N158" s="186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7">
        <v>56</v>
      </c>
      <c r="B159" s="178">
        <v>42492</v>
      </c>
      <c r="C159" s="178"/>
      <c r="D159" s="179" t="s">
        <v>706</v>
      </c>
      <c r="E159" s="180" t="s">
        <v>593</v>
      </c>
      <c r="F159" s="181">
        <v>127.5</v>
      </c>
      <c r="G159" s="180"/>
      <c r="H159" s="180">
        <v>148</v>
      </c>
      <c r="I159" s="182" t="s">
        <v>707</v>
      </c>
      <c r="J159" s="183" t="s">
        <v>687</v>
      </c>
      <c r="K159" s="184">
        <f t="shared" ref="K159:K163" si="44">H159-F159</f>
        <v>20.5</v>
      </c>
      <c r="L159" s="185">
        <f t="shared" ref="L159:L163" si="45">K159/F159</f>
        <v>0.16078431372549021</v>
      </c>
      <c r="M159" s="180" t="s">
        <v>596</v>
      </c>
      <c r="N159" s="186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7">
        <v>57</v>
      </c>
      <c r="B160" s="178">
        <v>42493</v>
      </c>
      <c r="C160" s="178"/>
      <c r="D160" s="179" t="s">
        <v>708</v>
      </c>
      <c r="E160" s="180" t="s">
        <v>593</v>
      </c>
      <c r="F160" s="181">
        <v>675</v>
      </c>
      <c r="G160" s="180"/>
      <c r="H160" s="180">
        <v>815</v>
      </c>
      <c r="I160" s="182" t="s">
        <v>709</v>
      </c>
      <c r="J160" s="183" t="s">
        <v>687</v>
      </c>
      <c r="K160" s="184">
        <f t="shared" si="44"/>
        <v>140</v>
      </c>
      <c r="L160" s="185">
        <f t="shared" si="45"/>
        <v>0.2074074074074074</v>
      </c>
      <c r="M160" s="180" t="s">
        <v>596</v>
      </c>
      <c r="N160" s="186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7">
        <v>58</v>
      </c>
      <c r="B161" s="188">
        <v>42522</v>
      </c>
      <c r="C161" s="188"/>
      <c r="D161" s="189" t="s">
        <v>710</v>
      </c>
      <c r="E161" s="190" t="s">
        <v>593</v>
      </c>
      <c r="F161" s="191">
        <v>500</v>
      </c>
      <c r="G161" s="191"/>
      <c r="H161" s="192">
        <v>232.5</v>
      </c>
      <c r="I161" s="192" t="s">
        <v>711</v>
      </c>
      <c r="J161" s="193" t="s">
        <v>712</v>
      </c>
      <c r="K161" s="194">
        <f t="shared" si="44"/>
        <v>-267.5</v>
      </c>
      <c r="L161" s="195">
        <f t="shared" si="45"/>
        <v>-0.53500000000000003</v>
      </c>
      <c r="M161" s="191" t="s">
        <v>607</v>
      </c>
      <c r="N161" s="188">
        <v>43735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7">
        <v>59</v>
      </c>
      <c r="B162" s="178">
        <v>42527</v>
      </c>
      <c r="C162" s="178"/>
      <c r="D162" s="179" t="s">
        <v>544</v>
      </c>
      <c r="E162" s="180" t="s">
        <v>593</v>
      </c>
      <c r="F162" s="181">
        <v>110</v>
      </c>
      <c r="G162" s="180"/>
      <c r="H162" s="180">
        <v>126.5</v>
      </c>
      <c r="I162" s="182">
        <v>125</v>
      </c>
      <c r="J162" s="183" t="s">
        <v>639</v>
      </c>
      <c r="K162" s="184">
        <f t="shared" si="44"/>
        <v>16.5</v>
      </c>
      <c r="L162" s="185">
        <f t="shared" si="45"/>
        <v>0.15</v>
      </c>
      <c r="M162" s="180" t="s">
        <v>596</v>
      </c>
      <c r="N162" s="186">
        <v>42552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7">
        <v>60</v>
      </c>
      <c r="B163" s="178">
        <v>42538</v>
      </c>
      <c r="C163" s="178"/>
      <c r="D163" s="179" t="s">
        <v>713</v>
      </c>
      <c r="E163" s="180" t="s">
        <v>593</v>
      </c>
      <c r="F163" s="181">
        <v>44</v>
      </c>
      <c r="G163" s="180"/>
      <c r="H163" s="180">
        <v>69.5</v>
      </c>
      <c r="I163" s="182">
        <v>69.5</v>
      </c>
      <c r="J163" s="183" t="s">
        <v>714</v>
      </c>
      <c r="K163" s="184">
        <f t="shared" si="44"/>
        <v>25.5</v>
      </c>
      <c r="L163" s="185">
        <f t="shared" si="45"/>
        <v>0.57954545454545459</v>
      </c>
      <c r="M163" s="180" t="s">
        <v>596</v>
      </c>
      <c r="N163" s="186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7">
        <v>61</v>
      </c>
      <c r="B164" s="178">
        <v>42549</v>
      </c>
      <c r="C164" s="178"/>
      <c r="D164" s="179" t="s">
        <v>715</v>
      </c>
      <c r="E164" s="180" t="s">
        <v>593</v>
      </c>
      <c r="F164" s="181">
        <v>262.5</v>
      </c>
      <c r="G164" s="180"/>
      <c r="H164" s="180">
        <v>340</v>
      </c>
      <c r="I164" s="182">
        <v>333</v>
      </c>
      <c r="J164" s="183" t="s">
        <v>716</v>
      </c>
      <c r="K164" s="184">
        <v>77.5</v>
      </c>
      <c r="L164" s="185">
        <v>0.29523809523809502</v>
      </c>
      <c r="M164" s="180" t="s">
        <v>596</v>
      </c>
      <c r="N164" s="186">
        <v>43017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7">
        <v>62</v>
      </c>
      <c r="B165" s="178">
        <v>42549</v>
      </c>
      <c r="C165" s="178"/>
      <c r="D165" s="179" t="s">
        <v>717</v>
      </c>
      <c r="E165" s="180" t="s">
        <v>593</v>
      </c>
      <c r="F165" s="181">
        <v>840</v>
      </c>
      <c r="G165" s="180"/>
      <c r="H165" s="180">
        <v>1230</v>
      </c>
      <c r="I165" s="182">
        <v>1230</v>
      </c>
      <c r="J165" s="183" t="s">
        <v>687</v>
      </c>
      <c r="K165" s="184">
        <v>390</v>
      </c>
      <c r="L165" s="185">
        <v>0.46428571428571402</v>
      </c>
      <c r="M165" s="180" t="s">
        <v>596</v>
      </c>
      <c r="N165" s="186">
        <v>42649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0">
        <v>63</v>
      </c>
      <c r="B166" s="201">
        <v>42556</v>
      </c>
      <c r="C166" s="201"/>
      <c r="D166" s="202" t="s">
        <v>718</v>
      </c>
      <c r="E166" s="203" t="s">
        <v>593</v>
      </c>
      <c r="F166" s="203">
        <v>395</v>
      </c>
      <c r="G166" s="204"/>
      <c r="H166" s="204">
        <f>(468.5+342.5)/2</f>
        <v>405.5</v>
      </c>
      <c r="I166" s="204">
        <v>510</v>
      </c>
      <c r="J166" s="205" t="s">
        <v>719</v>
      </c>
      <c r="K166" s="206">
        <f t="shared" ref="K166:K172" si="46">H166-F166</f>
        <v>10.5</v>
      </c>
      <c r="L166" s="207">
        <f t="shared" ref="L166:L172" si="47">K166/F166</f>
        <v>2.6582278481012658E-2</v>
      </c>
      <c r="M166" s="203" t="s">
        <v>616</v>
      </c>
      <c r="N166" s="201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64</v>
      </c>
      <c r="B167" s="188">
        <v>42584</v>
      </c>
      <c r="C167" s="188"/>
      <c r="D167" s="189" t="s">
        <v>720</v>
      </c>
      <c r="E167" s="190" t="s">
        <v>606</v>
      </c>
      <c r="F167" s="191">
        <f>169.5-12.8</f>
        <v>156.69999999999999</v>
      </c>
      <c r="G167" s="191"/>
      <c r="H167" s="192">
        <v>77</v>
      </c>
      <c r="I167" s="192" t="s">
        <v>721</v>
      </c>
      <c r="J167" s="193" t="s">
        <v>722</v>
      </c>
      <c r="K167" s="194">
        <f t="shared" si="46"/>
        <v>-79.699999999999989</v>
      </c>
      <c r="L167" s="195">
        <f t="shared" si="47"/>
        <v>-0.50861518825781749</v>
      </c>
      <c r="M167" s="191" t="s">
        <v>607</v>
      </c>
      <c r="N167" s="188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7">
        <v>65</v>
      </c>
      <c r="B168" s="188">
        <v>42586</v>
      </c>
      <c r="C168" s="188"/>
      <c r="D168" s="189" t="s">
        <v>723</v>
      </c>
      <c r="E168" s="190" t="s">
        <v>593</v>
      </c>
      <c r="F168" s="191">
        <v>400</v>
      </c>
      <c r="G168" s="191"/>
      <c r="H168" s="192">
        <v>305</v>
      </c>
      <c r="I168" s="192">
        <v>475</v>
      </c>
      <c r="J168" s="193" t="s">
        <v>724</v>
      </c>
      <c r="K168" s="194">
        <f t="shared" si="46"/>
        <v>-95</v>
      </c>
      <c r="L168" s="195">
        <f t="shared" si="47"/>
        <v>-0.23749999999999999</v>
      </c>
      <c r="M168" s="191" t="s">
        <v>607</v>
      </c>
      <c r="N168" s="188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7">
        <v>66</v>
      </c>
      <c r="B169" s="178">
        <v>42593</v>
      </c>
      <c r="C169" s="178"/>
      <c r="D169" s="179" t="s">
        <v>725</v>
      </c>
      <c r="E169" s="180" t="s">
        <v>593</v>
      </c>
      <c r="F169" s="181">
        <v>86.5</v>
      </c>
      <c r="G169" s="180"/>
      <c r="H169" s="180">
        <v>130</v>
      </c>
      <c r="I169" s="182">
        <v>130</v>
      </c>
      <c r="J169" s="183" t="s">
        <v>726</v>
      </c>
      <c r="K169" s="184">
        <f t="shared" si="46"/>
        <v>43.5</v>
      </c>
      <c r="L169" s="185">
        <f t="shared" si="47"/>
        <v>0.50289017341040465</v>
      </c>
      <c r="M169" s="180" t="s">
        <v>596</v>
      </c>
      <c r="N169" s="186">
        <v>43091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67</v>
      </c>
      <c r="B170" s="188">
        <v>42600</v>
      </c>
      <c r="C170" s="188"/>
      <c r="D170" s="189" t="s">
        <v>122</v>
      </c>
      <c r="E170" s="190" t="s">
        <v>593</v>
      </c>
      <c r="F170" s="191">
        <v>133.5</v>
      </c>
      <c r="G170" s="191"/>
      <c r="H170" s="192">
        <v>126.5</v>
      </c>
      <c r="I170" s="192">
        <v>178</v>
      </c>
      <c r="J170" s="193" t="s">
        <v>727</v>
      </c>
      <c r="K170" s="194">
        <f t="shared" si="46"/>
        <v>-7</v>
      </c>
      <c r="L170" s="195">
        <f t="shared" si="47"/>
        <v>-5.2434456928838954E-2</v>
      </c>
      <c r="M170" s="191" t="s">
        <v>607</v>
      </c>
      <c r="N170" s="188">
        <v>42615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7">
        <v>68</v>
      </c>
      <c r="B171" s="178">
        <v>42613</v>
      </c>
      <c r="C171" s="178"/>
      <c r="D171" s="179" t="s">
        <v>728</v>
      </c>
      <c r="E171" s="180" t="s">
        <v>593</v>
      </c>
      <c r="F171" s="181">
        <v>560</v>
      </c>
      <c r="G171" s="180"/>
      <c r="H171" s="180">
        <v>725</v>
      </c>
      <c r="I171" s="182">
        <v>725</v>
      </c>
      <c r="J171" s="183" t="s">
        <v>633</v>
      </c>
      <c r="K171" s="184">
        <f t="shared" si="46"/>
        <v>165</v>
      </c>
      <c r="L171" s="185">
        <f t="shared" si="47"/>
        <v>0.29464285714285715</v>
      </c>
      <c r="M171" s="180" t="s">
        <v>596</v>
      </c>
      <c r="N171" s="186">
        <v>42456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7">
        <v>69</v>
      </c>
      <c r="B172" s="178">
        <v>42614</v>
      </c>
      <c r="C172" s="178"/>
      <c r="D172" s="179" t="s">
        <v>729</v>
      </c>
      <c r="E172" s="180" t="s">
        <v>593</v>
      </c>
      <c r="F172" s="181">
        <v>160.5</v>
      </c>
      <c r="G172" s="180"/>
      <c r="H172" s="180">
        <v>210</v>
      </c>
      <c r="I172" s="182">
        <v>210</v>
      </c>
      <c r="J172" s="183" t="s">
        <v>633</v>
      </c>
      <c r="K172" s="184">
        <f t="shared" si="46"/>
        <v>49.5</v>
      </c>
      <c r="L172" s="185">
        <f t="shared" si="47"/>
        <v>0.30841121495327101</v>
      </c>
      <c r="M172" s="180" t="s">
        <v>596</v>
      </c>
      <c r="N172" s="186">
        <v>42871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70</v>
      </c>
      <c r="B173" s="178">
        <v>42646</v>
      </c>
      <c r="C173" s="178"/>
      <c r="D173" s="179" t="s">
        <v>417</v>
      </c>
      <c r="E173" s="180" t="s">
        <v>593</v>
      </c>
      <c r="F173" s="181">
        <v>430</v>
      </c>
      <c r="G173" s="180"/>
      <c r="H173" s="180">
        <v>596</v>
      </c>
      <c r="I173" s="182">
        <v>575</v>
      </c>
      <c r="J173" s="183" t="s">
        <v>730</v>
      </c>
      <c r="K173" s="184">
        <v>166</v>
      </c>
      <c r="L173" s="185">
        <v>0.38604651162790699</v>
      </c>
      <c r="M173" s="180" t="s">
        <v>596</v>
      </c>
      <c r="N173" s="186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71</v>
      </c>
      <c r="B174" s="178">
        <v>42657</v>
      </c>
      <c r="C174" s="178"/>
      <c r="D174" s="179" t="s">
        <v>731</v>
      </c>
      <c r="E174" s="180" t="s">
        <v>593</v>
      </c>
      <c r="F174" s="181">
        <v>280</v>
      </c>
      <c r="G174" s="180"/>
      <c r="H174" s="180">
        <v>345</v>
      </c>
      <c r="I174" s="182">
        <v>345</v>
      </c>
      <c r="J174" s="183" t="s">
        <v>633</v>
      </c>
      <c r="K174" s="184">
        <f t="shared" ref="K174:K179" si="48">H174-F174</f>
        <v>65</v>
      </c>
      <c r="L174" s="185">
        <f t="shared" ref="L174:L175" si="49">K174/F174</f>
        <v>0.23214285714285715</v>
      </c>
      <c r="M174" s="180" t="s">
        <v>596</v>
      </c>
      <c r="N174" s="186">
        <v>42814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72</v>
      </c>
      <c r="B175" s="178">
        <v>42657</v>
      </c>
      <c r="C175" s="178"/>
      <c r="D175" s="179" t="s">
        <v>732</v>
      </c>
      <c r="E175" s="180" t="s">
        <v>593</v>
      </c>
      <c r="F175" s="181">
        <v>245</v>
      </c>
      <c r="G175" s="180"/>
      <c r="H175" s="180">
        <v>325.5</v>
      </c>
      <c r="I175" s="182">
        <v>330</v>
      </c>
      <c r="J175" s="183" t="s">
        <v>733</v>
      </c>
      <c r="K175" s="184">
        <f t="shared" si="48"/>
        <v>80.5</v>
      </c>
      <c r="L175" s="185">
        <f t="shared" si="49"/>
        <v>0.32857142857142857</v>
      </c>
      <c r="M175" s="180" t="s">
        <v>596</v>
      </c>
      <c r="N175" s="186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7">
        <v>73</v>
      </c>
      <c r="B176" s="178">
        <v>42660</v>
      </c>
      <c r="C176" s="178"/>
      <c r="D176" s="179" t="s">
        <v>734</v>
      </c>
      <c r="E176" s="180" t="s">
        <v>593</v>
      </c>
      <c r="F176" s="181">
        <v>125</v>
      </c>
      <c r="G176" s="180"/>
      <c r="H176" s="180">
        <v>160</v>
      </c>
      <c r="I176" s="182">
        <v>160</v>
      </c>
      <c r="J176" s="183" t="s">
        <v>687</v>
      </c>
      <c r="K176" s="184">
        <f t="shared" si="48"/>
        <v>35</v>
      </c>
      <c r="L176" s="185">
        <v>0.28000000000000003</v>
      </c>
      <c r="M176" s="180" t="s">
        <v>596</v>
      </c>
      <c r="N176" s="186">
        <v>42803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7">
        <v>74</v>
      </c>
      <c r="B177" s="178">
        <v>42660</v>
      </c>
      <c r="C177" s="178"/>
      <c r="D177" s="179" t="s">
        <v>735</v>
      </c>
      <c r="E177" s="180" t="s">
        <v>593</v>
      </c>
      <c r="F177" s="181">
        <v>114</v>
      </c>
      <c r="G177" s="180"/>
      <c r="H177" s="180">
        <v>145</v>
      </c>
      <c r="I177" s="182">
        <v>145</v>
      </c>
      <c r="J177" s="183" t="s">
        <v>687</v>
      </c>
      <c r="K177" s="184">
        <f t="shared" si="48"/>
        <v>31</v>
      </c>
      <c r="L177" s="185">
        <f t="shared" ref="L177:L179" si="50">K177/F177</f>
        <v>0.27192982456140352</v>
      </c>
      <c r="M177" s="180" t="s">
        <v>596</v>
      </c>
      <c r="N177" s="186">
        <v>42859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7">
        <v>75</v>
      </c>
      <c r="B178" s="178">
        <v>42660</v>
      </c>
      <c r="C178" s="178"/>
      <c r="D178" s="179" t="s">
        <v>736</v>
      </c>
      <c r="E178" s="180" t="s">
        <v>593</v>
      </c>
      <c r="F178" s="181">
        <v>212</v>
      </c>
      <c r="G178" s="180"/>
      <c r="H178" s="180">
        <v>280</v>
      </c>
      <c r="I178" s="182">
        <v>276</v>
      </c>
      <c r="J178" s="183" t="s">
        <v>737</v>
      </c>
      <c r="K178" s="184">
        <f t="shared" si="48"/>
        <v>68</v>
      </c>
      <c r="L178" s="185">
        <f t="shared" si="50"/>
        <v>0.32075471698113206</v>
      </c>
      <c r="M178" s="180" t="s">
        <v>596</v>
      </c>
      <c r="N178" s="186">
        <v>42858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76</v>
      </c>
      <c r="B179" s="178">
        <v>42678</v>
      </c>
      <c r="C179" s="178"/>
      <c r="D179" s="179" t="s">
        <v>466</v>
      </c>
      <c r="E179" s="180" t="s">
        <v>593</v>
      </c>
      <c r="F179" s="181">
        <v>155</v>
      </c>
      <c r="G179" s="180"/>
      <c r="H179" s="180">
        <v>210</v>
      </c>
      <c r="I179" s="182">
        <v>210</v>
      </c>
      <c r="J179" s="183" t="s">
        <v>738</v>
      </c>
      <c r="K179" s="184">
        <f t="shared" si="48"/>
        <v>55</v>
      </c>
      <c r="L179" s="185">
        <f t="shared" si="50"/>
        <v>0.35483870967741937</v>
      </c>
      <c r="M179" s="180" t="s">
        <v>596</v>
      </c>
      <c r="N179" s="186">
        <v>42944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77</v>
      </c>
      <c r="B180" s="188">
        <v>42710</v>
      </c>
      <c r="C180" s="188"/>
      <c r="D180" s="189" t="s">
        <v>739</v>
      </c>
      <c r="E180" s="190" t="s">
        <v>593</v>
      </c>
      <c r="F180" s="191">
        <v>150.5</v>
      </c>
      <c r="G180" s="191"/>
      <c r="H180" s="192">
        <v>72.5</v>
      </c>
      <c r="I180" s="192">
        <v>174</v>
      </c>
      <c r="J180" s="193" t="s">
        <v>740</v>
      </c>
      <c r="K180" s="194">
        <v>-78</v>
      </c>
      <c r="L180" s="195">
        <v>-0.51827242524916906</v>
      </c>
      <c r="M180" s="191" t="s">
        <v>607</v>
      </c>
      <c r="N180" s="188">
        <v>43333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78</v>
      </c>
      <c r="B181" s="178">
        <v>42712</v>
      </c>
      <c r="C181" s="178"/>
      <c r="D181" s="179" t="s">
        <v>741</v>
      </c>
      <c r="E181" s="180" t="s">
        <v>593</v>
      </c>
      <c r="F181" s="181">
        <v>380</v>
      </c>
      <c r="G181" s="180"/>
      <c r="H181" s="180">
        <v>478</v>
      </c>
      <c r="I181" s="182">
        <v>468</v>
      </c>
      <c r="J181" s="183" t="s">
        <v>687</v>
      </c>
      <c r="K181" s="184">
        <f t="shared" ref="K181:K183" si="51">H181-F181</f>
        <v>98</v>
      </c>
      <c r="L181" s="185">
        <f t="shared" ref="L181:L183" si="52">K181/F181</f>
        <v>0.25789473684210529</v>
      </c>
      <c r="M181" s="180" t="s">
        <v>596</v>
      </c>
      <c r="N181" s="186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7">
        <v>79</v>
      </c>
      <c r="B182" s="178">
        <v>42734</v>
      </c>
      <c r="C182" s="178"/>
      <c r="D182" s="179" t="s">
        <v>121</v>
      </c>
      <c r="E182" s="180" t="s">
        <v>593</v>
      </c>
      <c r="F182" s="181">
        <v>305</v>
      </c>
      <c r="G182" s="180"/>
      <c r="H182" s="180">
        <v>375</v>
      </c>
      <c r="I182" s="182">
        <v>375</v>
      </c>
      <c r="J182" s="183" t="s">
        <v>687</v>
      </c>
      <c r="K182" s="184">
        <f t="shared" si="51"/>
        <v>70</v>
      </c>
      <c r="L182" s="185">
        <f t="shared" si="52"/>
        <v>0.22950819672131148</v>
      </c>
      <c r="M182" s="180" t="s">
        <v>596</v>
      </c>
      <c r="N182" s="186">
        <v>42768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7">
        <v>80</v>
      </c>
      <c r="B183" s="178">
        <v>42739</v>
      </c>
      <c r="C183" s="178"/>
      <c r="D183" s="179" t="s">
        <v>104</v>
      </c>
      <c r="E183" s="180" t="s">
        <v>593</v>
      </c>
      <c r="F183" s="181">
        <v>99.5</v>
      </c>
      <c r="G183" s="180"/>
      <c r="H183" s="180">
        <v>158</v>
      </c>
      <c r="I183" s="182">
        <v>158</v>
      </c>
      <c r="J183" s="183" t="s">
        <v>687</v>
      </c>
      <c r="K183" s="184">
        <f t="shared" si="51"/>
        <v>58.5</v>
      </c>
      <c r="L183" s="185">
        <f t="shared" si="52"/>
        <v>0.5879396984924623</v>
      </c>
      <c r="M183" s="180" t="s">
        <v>596</v>
      </c>
      <c r="N183" s="186">
        <v>42898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7">
        <v>81</v>
      </c>
      <c r="B184" s="178">
        <v>42739</v>
      </c>
      <c r="C184" s="178"/>
      <c r="D184" s="179" t="s">
        <v>104</v>
      </c>
      <c r="E184" s="180" t="s">
        <v>593</v>
      </c>
      <c r="F184" s="181">
        <v>99.5</v>
      </c>
      <c r="G184" s="180"/>
      <c r="H184" s="180">
        <v>158</v>
      </c>
      <c r="I184" s="182">
        <v>158</v>
      </c>
      <c r="J184" s="183" t="s">
        <v>687</v>
      </c>
      <c r="K184" s="184">
        <v>58.5</v>
      </c>
      <c r="L184" s="185">
        <v>0.58793969849246197</v>
      </c>
      <c r="M184" s="180" t="s">
        <v>596</v>
      </c>
      <c r="N184" s="186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7">
        <v>82</v>
      </c>
      <c r="B185" s="178">
        <v>42786</v>
      </c>
      <c r="C185" s="178"/>
      <c r="D185" s="179" t="s">
        <v>210</v>
      </c>
      <c r="E185" s="180" t="s">
        <v>593</v>
      </c>
      <c r="F185" s="181">
        <v>140.5</v>
      </c>
      <c r="G185" s="180"/>
      <c r="H185" s="180">
        <v>220</v>
      </c>
      <c r="I185" s="182">
        <v>220</v>
      </c>
      <c r="J185" s="183" t="s">
        <v>687</v>
      </c>
      <c r="K185" s="184">
        <f>H185-F185</f>
        <v>79.5</v>
      </c>
      <c r="L185" s="185">
        <f>K185/F185</f>
        <v>0.5658362989323843</v>
      </c>
      <c r="M185" s="180" t="s">
        <v>596</v>
      </c>
      <c r="N185" s="186">
        <v>42864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83</v>
      </c>
      <c r="B186" s="178">
        <v>42786</v>
      </c>
      <c r="C186" s="178"/>
      <c r="D186" s="179" t="s">
        <v>742</v>
      </c>
      <c r="E186" s="180" t="s">
        <v>593</v>
      </c>
      <c r="F186" s="181">
        <v>202.5</v>
      </c>
      <c r="G186" s="180"/>
      <c r="H186" s="180">
        <v>234</v>
      </c>
      <c r="I186" s="182">
        <v>234</v>
      </c>
      <c r="J186" s="183" t="s">
        <v>687</v>
      </c>
      <c r="K186" s="184">
        <v>31.5</v>
      </c>
      <c r="L186" s="185">
        <v>0.155555555555556</v>
      </c>
      <c r="M186" s="180" t="s">
        <v>596</v>
      </c>
      <c r="N186" s="186">
        <v>42836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84</v>
      </c>
      <c r="B187" s="178">
        <v>42818</v>
      </c>
      <c r="C187" s="178"/>
      <c r="D187" s="179" t="s">
        <v>743</v>
      </c>
      <c r="E187" s="180" t="s">
        <v>593</v>
      </c>
      <c r="F187" s="181">
        <v>300.5</v>
      </c>
      <c r="G187" s="180"/>
      <c r="H187" s="180">
        <v>417.5</v>
      </c>
      <c r="I187" s="182">
        <v>420</v>
      </c>
      <c r="J187" s="183" t="s">
        <v>744</v>
      </c>
      <c r="K187" s="184">
        <f>H187-F187</f>
        <v>117</v>
      </c>
      <c r="L187" s="185">
        <f>K187/F187</f>
        <v>0.38935108153078202</v>
      </c>
      <c r="M187" s="180" t="s">
        <v>596</v>
      </c>
      <c r="N187" s="186">
        <v>43070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7">
        <v>85</v>
      </c>
      <c r="B188" s="178">
        <v>42818</v>
      </c>
      <c r="C188" s="178"/>
      <c r="D188" s="179" t="s">
        <v>717</v>
      </c>
      <c r="E188" s="180" t="s">
        <v>593</v>
      </c>
      <c r="F188" s="181">
        <v>850</v>
      </c>
      <c r="G188" s="180"/>
      <c r="H188" s="180">
        <v>1042.5</v>
      </c>
      <c r="I188" s="182">
        <v>1023</v>
      </c>
      <c r="J188" s="183" t="s">
        <v>745</v>
      </c>
      <c r="K188" s="184">
        <v>192.5</v>
      </c>
      <c r="L188" s="185">
        <v>0.22647058823529401</v>
      </c>
      <c r="M188" s="180" t="s">
        <v>596</v>
      </c>
      <c r="N188" s="186">
        <v>42830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7">
        <v>86</v>
      </c>
      <c r="B189" s="178">
        <v>42830</v>
      </c>
      <c r="C189" s="178"/>
      <c r="D189" s="179" t="s">
        <v>497</v>
      </c>
      <c r="E189" s="180" t="s">
        <v>593</v>
      </c>
      <c r="F189" s="181">
        <v>785</v>
      </c>
      <c r="G189" s="180"/>
      <c r="H189" s="180">
        <v>930</v>
      </c>
      <c r="I189" s="182">
        <v>920</v>
      </c>
      <c r="J189" s="183" t="s">
        <v>746</v>
      </c>
      <c r="K189" s="184">
        <f>H189-F189</f>
        <v>145</v>
      </c>
      <c r="L189" s="185">
        <f>K189/F189</f>
        <v>0.18471337579617833</v>
      </c>
      <c r="M189" s="180" t="s">
        <v>596</v>
      </c>
      <c r="N189" s="186">
        <v>42976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87</v>
      </c>
      <c r="B190" s="188">
        <v>42831</v>
      </c>
      <c r="C190" s="188"/>
      <c r="D190" s="189" t="s">
        <v>747</v>
      </c>
      <c r="E190" s="190" t="s">
        <v>593</v>
      </c>
      <c r="F190" s="191">
        <v>40</v>
      </c>
      <c r="G190" s="191"/>
      <c r="H190" s="192">
        <v>13.1</v>
      </c>
      <c r="I190" s="192">
        <v>60</v>
      </c>
      <c r="J190" s="193" t="s">
        <v>748</v>
      </c>
      <c r="K190" s="194">
        <v>-26.9</v>
      </c>
      <c r="L190" s="195">
        <v>-0.67249999999999999</v>
      </c>
      <c r="M190" s="191" t="s">
        <v>607</v>
      </c>
      <c r="N190" s="188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88</v>
      </c>
      <c r="B191" s="178">
        <v>42837</v>
      </c>
      <c r="C191" s="178"/>
      <c r="D191" s="179" t="s">
        <v>102</v>
      </c>
      <c r="E191" s="180" t="s">
        <v>593</v>
      </c>
      <c r="F191" s="181">
        <v>289.5</v>
      </c>
      <c r="G191" s="180"/>
      <c r="H191" s="180">
        <v>354</v>
      </c>
      <c r="I191" s="182">
        <v>360</v>
      </c>
      <c r="J191" s="183" t="s">
        <v>749</v>
      </c>
      <c r="K191" s="184">
        <f t="shared" ref="K191:K199" si="53">H191-F191</f>
        <v>64.5</v>
      </c>
      <c r="L191" s="185">
        <f t="shared" ref="L191:L199" si="54">K191/F191</f>
        <v>0.22279792746113988</v>
      </c>
      <c r="M191" s="180" t="s">
        <v>596</v>
      </c>
      <c r="N191" s="186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89</v>
      </c>
      <c r="B192" s="178">
        <v>42845</v>
      </c>
      <c r="C192" s="178"/>
      <c r="D192" s="179" t="s">
        <v>437</v>
      </c>
      <c r="E192" s="180" t="s">
        <v>593</v>
      </c>
      <c r="F192" s="181">
        <v>700</v>
      </c>
      <c r="G192" s="180"/>
      <c r="H192" s="180">
        <v>840</v>
      </c>
      <c r="I192" s="182">
        <v>840</v>
      </c>
      <c r="J192" s="183" t="s">
        <v>750</v>
      </c>
      <c r="K192" s="184">
        <f t="shared" si="53"/>
        <v>140</v>
      </c>
      <c r="L192" s="185">
        <f t="shared" si="54"/>
        <v>0.2</v>
      </c>
      <c r="M192" s="180" t="s">
        <v>596</v>
      </c>
      <c r="N192" s="186">
        <v>42893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7">
        <v>90</v>
      </c>
      <c r="B193" s="178">
        <v>42887</v>
      </c>
      <c r="C193" s="178"/>
      <c r="D193" s="179" t="s">
        <v>751</v>
      </c>
      <c r="E193" s="180" t="s">
        <v>593</v>
      </c>
      <c r="F193" s="181">
        <v>130</v>
      </c>
      <c r="G193" s="180"/>
      <c r="H193" s="180">
        <v>144.25</v>
      </c>
      <c r="I193" s="182">
        <v>170</v>
      </c>
      <c r="J193" s="183" t="s">
        <v>752</v>
      </c>
      <c r="K193" s="184">
        <f t="shared" si="53"/>
        <v>14.25</v>
      </c>
      <c r="L193" s="185">
        <f t="shared" si="54"/>
        <v>0.10961538461538461</v>
      </c>
      <c r="M193" s="180" t="s">
        <v>596</v>
      </c>
      <c r="N193" s="186">
        <v>43675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91</v>
      </c>
      <c r="B194" s="178">
        <v>42901</v>
      </c>
      <c r="C194" s="178"/>
      <c r="D194" s="179" t="s">
        <v>753</v>
      </c>
      <c r="E194" s="180" t="s">
        <v>593</v>
      </c>
      <c r="F194" s="181">
        <v>214.5</v>
      </c>
      <c r="G194" s="180"/>
      <c r="H194" s="180">
        <v>262</v>
      </c>
      <c r="I194" s="182">
        <v>262</v>
      </c>
      <c r="J194" s="183" t="s">
        <v>618</v>
      </c>
      <c r="K194" s="184">
        <f t="shared" si="53"/>
        <v>47.5</v>
      </c>
      <c r="L194" s="185">
        <f t="shared" si="54"/>
        <v>0.22144522144522144</v>
      </c>
      <c r="M194" s="180" t="s">
        <v>596</v>
      </c>
      <c r="N194" s="186">
        <v>42977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92</v>
      </c>
      <c r="B195" s="209">
        <v>42933</v>
      </c>
      <c r="C195" s="209"/>
      <c r="D195" s="210" t="s">
        <v>754</v>
      </c>
      <c r="E195" s="211" t="s">
        <v>593</v>
      </c>
      <c r="F195" s="212">
        <v>370</v>
      </c>
      <c r="G195" s="211"/>
      <c r="H195" s="211">
        <v>447.5</v>
      </c>
      <c r="I195" s="213">
        <v>450</v>
      </c>
      <c r="J195" s="214" t="s">
        <v>687</v>
      </c>
      <c r="K195" s="184">
        <f t="shared" si="53"/>
        <v>77.5</v>
      </c>
      <c r="L195" s="215">
        <f t="shared" si="54"/>
        <v>0.20945945945945946</v>
      </c>
      <c r="M195" s="211" t="s">
        <v>596</v>
      </c>
      <c r="N195" s="216">
        <v>43035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8">
        <v>93</v>
      </c>
      <c r="B196" s="209">
        <v>42943</v>
      </c>
      <c r="C196" s="209"/>
      <c r="D196" s="210" t="s">
        <v>208</v>
      </c>
      <c r="E196" s="211" t="s">
        <v>593</v>
      </c>
      <c r="F196" s="212">
        <v>657.5</v>
      </c>
      <c r="G196" s="211"/>
      <c r="H196" s="211">
        <v>825</v>
      </c>
      <c r="I196" s="213">
        <v>820</v>
      </c>
      <c r="J196" s="214" t="s">
        <v>687</v>
      </c>
      <c r="K196" s="184">
        <f t="shared" si="53"/>
        <v>167.5</v>
      </c>
      <c r="L196" s="215">
        <f t="shared" si="54"/>
        <v>0.25475285171102663</v>
      </c>
      <c r="M196" s="211" t="s">
        <v>596</v>
      </c>
      <c r="N196" s="216">
        <v>43090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7">
        <v>94</v>
      </c>
      <c r="B197" s="178">
        <v>42964</v>
      </c>
      <c r="C197" s="178"/>
      <c r="D197" s="179" t="s">
        <v>385</v>
      </c>
      <c r="E197" s="180" t="s">
        <v>593</v>
      </c>
      <c r="F197" s="181">
        <v>605</v>
      </c>
      <c r="G197" s="180"/>
      <c r="H197" s="180">
        <v>750</v>
      </c>
      <c r="I197" s="182">
        <v>750</v>
      </c>
      <c r="J197" s="183" t="s">
        <v>746</v>
      </c>
      <c r="K197" s="184">
        <f t="shared" si="53"/>
        <v>145</v>
      </c>
      <c r="L197" s="185">
        <f t="shared" si="54"/>
        <v>0.23966942148760331</v>
      </c>
      <c r="M197" s="180" t="s">
        <v>596</v>
      </c>
      <c r="N197" s="186">
        <v>43027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95</v>
      </c>
      <c r="B198" s="188">
        <v>42979</v>
      </c>
      <c r="C198" s="188"/>
      <c r="D198" s="196" t="s">
        <v>755</v>
      </c>
      <c r="E198" s="191" t="s">
        <v>593</v>
      </c>
      <c r="F198" s="191">
        <v>255</v>
      </c>
      <c r="G198" s="192"/>
      <c r="H198" s="192">
        <v>217.25</v>
      </c>
      <c r="I198" s="192">
        <v>320</v>
      </c>
      <c r="J198" s="193" t="s">
        <v>756</v>
      </c>
      <c r="K198" s="194">
        <f t="shared" si="53"/>
        <v>-37.75</v>
      </c>
      <c r="L198" s="197">
        <f t="shared" si="54"/>
        <v>-0.14803921568627451</v>
      </c>
      <c r="M198" s="191" t="s">
        <v>607</v>
      </c>
      <c r="N198" s="188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7">
        <v>96</v>
      </c>
      <c r="B199" s="178">
        <v>42997</v>
      </c>
      <c r="C199" s="178"/>
      <c r="D199" s="179" t="s">
        <v>757</v>
      </c>
      <c r="E199" s="180" t="s">
        <v>593</v>
      </c>
      <c r="F199" s="181">
        <v>215</v>
      </c>
      <c r="G199" s="180"/>
      <c r="H199" s="180">
        <v>258</v>
      </c>
      <c r="I199" s="182">
        <v>258</v>
      </c>
      <c r="J199" s="183" t="s">
        <v>687</v>
      </c>
      <c r="K199" s="184">
        <f t="shared" si="53"/>
        <v>43</v>
      </c>
      <c r="L199" s="185">
        <f t="shared" si="54"/>
        <v>0.2</v>
      </c>
      <c r="M199" s="180" t="s">
        <v>596</v>
      </c>
      <c r="N199" s="186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7">
        <v>97</v>
      </c>
      <c r="B200" s="178">
        <v>42997</v>
      </c>
      <c r="C200" s="178"/>
      <c r="D200" s="179" t="s">
        <v>757</v>
      </c>
      <c r="E200" s="180" t="s">
        <v>593</v>
      </c>
      <c r="F200" s="181">
        <v>215</v>
      </c>
      <c r="G200" s="180"/>
      <c r="H200" s="180">
        <v>258</v>
      </c>
      <c r="I200" s="182">
        <v>258</v>
      </c>
      <c r="J200" s="214" t="s">
        <v>687</v>
      </c>
      <c r="K200" s="184">
        <v>43</v>
      </c>
      <c r="L200" s="185">
        <v>0.2</v>
      </c>
      <c r="M200" s="180" t="s">
        <v>596</v>
      </c>
      <c r="N200" s="186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98</v>
      </c>
      <c r="B201" s="209">
        <v>42998</v>
      </c>
      <c r="C201" s="209"/>
      <c r="D201" s="210" t="s">
        <v>758</v>
      </c>
      <c r="E201" s="211" t="s">
        <v>593</v>
      </c>
      <c r="F201" s="181">
        <v>75</v>
      </c>
      <c r="G201" s="211"/>
      <c r="H201" s="211">
        <v>90</v>
      </c>
      <c r="I201" s="213">
        <v>90</v>
      </c>
      <c r="J201" s="183" t="s">
        <v>759</v>
      </c>
      <c r="K201" s="184">
        <f t="shared" ref="K201:K206" si="55">H201-F201</f>
        <v>15</v>
      </c>
      <c r="L201" s="185">
        <f t="shared" ref="L201:L206" si="56">K201/F201</f>
        <v>0.2</v>
      </c>
      <c r="M201" s="180" t="s">
        <v>596</v>
      </c>
      <c r="N201" s="186">
        <v>43019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99</v>
      </c>
      <c r="B202" s="209">
        <v>43011</v>
      </c>
      <c r="C202" s="209"/>
      <c r="D202" s="210" t="s">
        <v>760</v>
      </c>
      <c r="E202" s="211" t="s">
        <v>593</v>
      </c>
      <c r="F202" s="212">
        <v>315</v>
      </c>
      <c r="G202" s="211"/>
      <c r="H202" s="211">
        <v>392</v>
      </c>
      <c r="I202" s="213">
        <v>384</v>
      </c>
      <c r="J202" s="214" t="s">
        <v>761</v>
      </c>
      <c r="K202" s="184">
        <f t="shared" si="55"/>
        <v>77</v>
      </c>
      <c r="L202" s="215">
        <f t="shared" si="56"/>
        <v>0.24444444444444444</v>
      </c>
      <c r="M202" s="211" t="s">
        <v>596</v>
      </c>
      <c r="N202" s="216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8">
        <v>100</v>
      </c>
      <c r="B203" s="209">
        <v>43013</v>
      </c>
      <c r="C203" s="209"/>
      <c r="D203" s="210" t="s">
        <v>470</v>
      </c>
      <c r="E203" s="211" t="s">
        <v>593</v>
      </c>
      <c r="F203" s="212">
        <v>145</v>
      </c>
      <c r="G203" s="211"/>
      <c r="H203" s="211">
        <v>179</v>
      </c>
      <c r="I203" s="213">
        <v>180</v>
      </c>
      <c r="J203" s="214" t="s">
        <v>762</v>
      </c>
      <c r="K203" s="184">
        <f t="shared" si="55"/>
        <v>34</v>
      </c>
      <c r="L203" s="215">
        <f t="shared" si="56"/>
        <v>0.23448275862068965</v>
      </c>
      <c r="M203" s="211" t="s">
        <v>596</v>
      </c>
      <c r="N203" s="216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101</v>
      </c>
      <c r="B204" s="209">
        <v>43014</v>
      </c>
      <c r="C204" s="209"/>
      <c r="D204" s="210" t="s">
        <v>360</v>
      </c>
      <c r="E204" s="211" t="s">
        <v>593</v>
      </c>
      <c r="F204" s="212">
        <v>256</v>
      </c>
      <c r="G204" s="211"/>
      <c r="H204" s="211">
        <v>323</v>
      </c>
      <c r="I204" s="213">
        <v>320</v>
      </c>
      <c r="J204" s="214" t="s">
        <v>687</v>
      </c>
      <c r="K204" s="184">
        <f t="shared" si="55"/>
        <v>67</v>
      </c>
      <c r="L204" s="215">
        <f t="shared" si="56"/>
        <v>0.26171875</v>
      </c>
      <c r="M204" s="211" t="s">
        <v>596</v>
      </c>
      <c r="N204" s="216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102</v>
      </c>
      <c r="B205" s="209">
        <v>43017</v>
      </c>
      <c r="C205" s="209"/>
      <c r="D205" s="210" t="s">
        <v>374</v>
      </c>
      <c r="E205" s="211" t="s">
        <v>593</v>
      </c>
      <c r="F205" s="212">
        <v>137.5</v>
      </c>
      <c r="G205" s="211"/>
      <c r="H205" s="211">
        <v>184</v>
      </c>
      <c r="I205" s="213">
        <v>183</v>
      </c>
      <c r="J205" s="214" t="s">
        <v>763</v>
      </c>
      <c r="K205" s="184">
        <f t="shared" si="55"/>
        <v>46.5</v>
      </c>
      <c r="L205" s="215">
        <f t="shared" si="56"/>
        <v>0.33818181818181819</v>
      </c>
      <c r="M205" s="211" t="s">
        <v>596</v>
      </c>
      <c r="N205" s="216">
        <v>43108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8">
        <v>103</v>
      </c>
      <c r="B206" s="209">
        <v>43018</v>
      </c>
      <c r="C206" s="209"/>
      <c r="D206" s="210" t="s">
        <v>764</v>
      </c>
      <c r="E206" s="211" t="s">
        <v>593</v>
      </c>
      <c r="F206" s="212">
        <v>125.5</v>
      </c>
      <c r="G206" s="211"/>
      <c r="H206" s="211">
        <v>158</v>
      </c>
      <c r="I206" s="213">
        <v>155</v>
      </c>
      <c r="J206" s="214" t="s">
        <v>765</v>
      </c>
      <c r="K206" s="184">
        <f t="shared" si="55"/>
        <v>32.5</v>
      </c>
      <c r="L206" s="215">
        <f t="shared" si="56"/>
        <v>0.25896414342629481</v>
      </c>
      <c r="M206" s="211" t="s">
        <v>596</v>
      </c>
      <c r="N206" s="216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8">
        <v>104</v>
      </c>
      <c r="B207" s="209">
        <v>43018</v>
      </c>
      <c r="C207" s="209"/>
      <c r="D207" s="210" t="s">
        <v>766</v>
      </c>
      <c r="E207" s="211" t="s">
        <v>593</v>
      </c>
      <c r="F207" s="212">
        <v>895</v>
      </c>
      <c r="G207" s="211"/>
      <c r="H207" s="211">
        <v>1122.5</v>
      </c>
      <c r="I207" s="213">
        <v>1078</v>
      </c>
      <c r="J207" s="214" t="s">
        <v>767</v>
      </c>
      <c r="K207" s="184">
        <v>227.5</v>
      </c>
      <c r="L207" s="215">
        <v>0.25418994413407803</v>
      </c>
      <c r="M207" s="211" t="s">
        <v>596</v>
      </c>
      <c r="N207" s="216">
        <v>43117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105</v>
      </c>
      <c r="B208" s="209">
        <v>43020</v>
      </c>
      <c r="C208" s="209"/>
      <c r="D208" s="210" t="s">
        <v>369</v>
      </c>
      <c r="E208" s="211" t="s">
        <v>593</v>
      </c>
      <c r="F208" s="212">
        <v>525</v>
      </c>
      <c r="G208" s="211"/>
      <c r="H208" s="211">
        <v>629</v>
      </c>
      <c r="I208" s="213">
        <v>629</v>
      </c>
      <c r="J208" s="214" t="s">
        <v>687</v>
      </c>
      <c r="K208" s="184">
        <v>104</v>
      </c>
      <c r="L208" s="215">
        <v>0.19809523809523799</v>
      </c>
      <c r="M208" s="211" t="s">
        <v>596</v>
      </c>
      <c r="N208" s="216">
        <v>43119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8">
        <v>106</v>
      </c>
      <c r="B209" s="209">
        <v>43046</v>
      </c>
      <c r="C209" s="209"/>
      <c r="D209" s="210" t="s">
        <v>410</v>
      </c>
      <c r="E209" s="211" t="s">
        <v>593</v>
      </c>
      <c r="F209" s="212">
        <v>740</v>
      </c>
      <c r="G209" s="211"/>
      <c r="H209" s="211">
        <v>892.5</v>
      </c>
      <c r="I209" s="213">
        <v>900</v>
      </c>
      <c r="J209" s="214" t="s">
        <v>768</v>
      </c>
      <c r="K209" s="184">
        <f t="shared" ref="K209:K211" si="57">H209-F209</f>
        <v>152.5</v>
      </c>
      <c r="L209" s="215">
        <f t="shared" ref="L209:L211" si="58">K209/F209</f>
        <v>0.20608108108108109</v>
      </c>
      <c r="M209" s="211" t="s">
        <v>596</v>
      </c>
      <c r="N209" s="216">
        <v>43052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7">
        <v>107</v>
      </c>
      <c r="B210" s="178">
        <v>43073</v>
      </c>
      <c r="C210" s="178"/>
      <c r="D210" s="179" t="s">
        <v>769</v>
      </c>
      <c r="E210" s="180" t="s">
        <v>593</v>
      </c>
      <c r="F210" s="181">
        <v>118.5</v>
      </c>
      <c r="G210" s="180"/>
      <c r="H210" s="180">
        <v>143.5</v>
      </c>
      <c r="I210" s="182">
        <v>145</v>
      </c>
      <c r="J210" s="183" t="s">
        <v>770</v>
      </c>
      <c r="K210" s="184">
        <f t="shared" si="57"/>
        <v>25</v>
      </c>
      <c r="L210" s="185">
        <f t="shared" si="58"/>
        <v>0.2109704641350211</v>
      </c>
      <c r="M210" s="180" t="s">
        <v>596</v>
      </c>
      <c r="N210" s="186">
        <v>43097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108</v>
      </c>
      <c r="B211" s="188">
        <v>43090</v>
      </c>
      <c r="C211" s="188"/>
      <c r="D211" s="189" t="s">
        <v>442</v>
      </c>
      <c r="E211" s="190" t="s">
        <v>593</v>
      </c>
      <c r="F211" s="191">
        <v>715</v>
      </c>
      <c r="G211" s="191"/>
      <c r="H211" s="192">
        <v>500</v>
      </c>
      <c r="I211" s="192">
        <v>872</v>
      </c>
      <c r="J211" s="193" t="s">
        <v>771</v>
      </c>
      <c r="K211" s="194">
        <f t="shared" si="57"/>
        <v>-215</v>
      </c>
      <c r="L211" s="195">
        <f t="shared" si="58"/>
        <v>-0.30069930069930068</v>
      </c>
      <c r="M211" s="191" t="s">
        <v>607</v>
      </c>
      <c r="N211" s="188">
        <v>43670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7">
        <v>109</v>
      </c>
      <c r="B212" s="178">
        <v>43098</v>
      </c>
      <c r="C212" s="178"/>
      <c r="D212" s="179" t="s">
        <v>760</v>
      </c>
      <c r="E212" s="180" t="s">
        <v>593</v>
      </c>
      <c r="F212" s="181">
        <v>435</v>
      </c>
      <c r="G212" s="180"/>
      <c r="H212" s="180">
        <v>542.5</v>
      </c>
      <c r="I212" s="182">
        <v>539</v>
      </c>
      <c r="J212" s="183" t="s">
        <v>687</v>
      </c>
      <c r="K212" s="184">
        <v>107.5</v>
      </c>
      <c r="L212" s="185">
        <v>0.247126436781609</v>
      </c>
      <c r="M212" s="180" t="s">
        <v>596</v>
      </c>
      <c r="N212" s="186">
        <v>43206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7">
        <v>110</v>
      </c>
      <c r="B213" s="178">
        <v>43098</v>
      </c>
      <c r="C213" s="178"/>
      <c r="D213" s="179" t="s">
        <v>562</v>
      </c>
      <c r="E213" s="180" t="s">
        <v>593</v>
      </c>
      <c r="F213" s="181">
        <v>885</v>
      </c>
      <c r="G213" s="180"/>
      <c r="H213" s="180">
        <v>1090</v>
      </c>
      <c r="I213" s="182">
        <v>1084</v>
      </c>
      <c r="J213" s="183" t="s">
        <v>687</v>
      </c>
      <c r="K213" s="184">
        <v>205</v>
      </c>
      <c r="L213" s="185">
        <v>0.23163841807909599</v>
      </c>
      <c r="M213" s="180" t="s">
        <v>596</v>
      </c>
      <c r="N213" s="186">
        <v>43213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111</v>
      </c>
      <c r="B214" s="218">
        <v>43192</v>
      </c>
      <c r="C214" s="218"/>
      <c r="D214" s="196" t="s">
        <v>772</v>
      </c>
      <c r="E214" s="191" t="s">
        <v>593</v>
      </c>
      <c r="F214" s="219">
        <v>478.5</v>
      </c>
      <c r="G214" s="191"/>
      <c r="H214" s="191">
        <v>442</v>
      </c>
      <c r="I214" s="192">
        <v>613</v>
      </c>
      <c r="J214" s="193" t="s">
        <v>773</v>
      </c>
      <c r="K214" s="194">
        <f t="shared" ref="K214:K217" si="59">H214-F214</f>
        <v>-36.5</v>
      </c>
      <c r="L214" s="195">
        <f t="shared" ref="L214:L217" si="60">K214/F214</f>
        <v>-7.6280041797283177E-2</v>
      </c>
      <c r="M214" s="191" t="s">
        <v>607</v>
      </c>
      <c r="N214" s="188">
        <v>43762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112</v>
      </c>
      <c r="B215" s="188">
        <v>43194</v>
      </c>
      <c r="C215" s="188"/>
      <c r="D215" s="189" t="s">
        <v>774</v>
      </c>
      <c r="E215" s="190" t="s">
        <v>593</v>
      </c>
      <c r="F215" s="191">
        <f>141.5-7.3</f>
        <v>134.19999999999999</v>
      </c>
      <c r="G215" s="191"/>
      <c r="H215" s="192">
        <v>77</v>
      </c>
      <c r="I215" s="192">
        <v>180</v>
      </c>
      <c r="J215" s="193" t="s">
        <v>775</v>
      </c>
      <c r="K215" s="194">
        <f t="shared" si="59"/>
        <v>-57.199999999999989</v>
      </c>
      <c r="L215" s="195">
        <f t="shared" si="60"/>
        <v>-0.42622950819672129</v>
      </c>
      <c r="M215" s="191" t="s">
        <v>607</v>
      </c>
      <c r="N215" s="188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113</v>
      </c>
      <c r="B216" s="188">
        <v>43209</v>
      </c>
      <c r="C216" s="188"/>
      <c r="D216" s="189" t="s">
        <v>776</v>
      </c>
      <c r="E216" s="190" t="s">
        <v>593</v>
      </c>
      <c r="F216" s="191">
        <v>430</v>
      </c>
      <c r="G216" s="191"/>
      <c r="H216" s="192">
        <v>220</v>
      </c>
      <c r="I216" s="192">
        <v>537</v>
      </c>
      <c r="J216" s="193" t="s">
        <v>777</v>
      </c>
      <c r="K216" s="194">
        <f t="shared" si="59"/>
        <v>-210</v>
      </c>
      <c r="L216" s="195">
        <f t="shared" si="60"/>
        <v>-0.48837209302325579</v>
      </c>
      <c r="M216" s="191" t="s">
        <v>607</v>
      </c>
      <c r="N216" s="188">
        <v>43252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8">
        <v>114</v>
      </c>
      <c r="B217" s="209">
        <v>43220</v>
      </c>
      <c r="C217" s="209"/>
      <c r="D217" s="210" t="s">
        <v>778</v>
      </c>
      <c r="E217" s="211" t="s">
        <v>593</v>
      </c>
      <c r="F217" s="211">
        <v>153.5</v>
      </c>
      <c r="G217" s="211"/>
      <c r="H217" s="211">
        <v>196</v>
      </c>
      <c r="I217" s="213">
        <v>196</v>
      </c>
      <c r="J217" s="183" t="s">
        <v>779</v>
      </c>
      <c r="K217" s="184">
        <f t="shared" si="59"/>
        <v>42.5</v>
      </c>
      <c r="L217" s="185">
        <f t="shared" si="60"/>
        <v>0.27687296416938112</v>
      </c>
      <c r="M217" s="180" t="s">
        <v>596</v>
      </c>
      <c r="N217" s="186">
        <v>43605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115</v>
      </c>
      <c r="B218" s="188">
        <v>43306</v>
      </c>
      <c r="C218" s="188"/>
      <c r="D218" s="189" t="s">
        <v>747</v>
      </c>
      <c r="E218" s="190" t="s">
        <v>593</v>
      </c>
      <c r="F218" s="191">
        <v>27.5</v>
      </c>
      <c r="G218" s="191"/>
      <c r="H218" s="192">
        <v>13.1</v>
      </c>
      <c r="I218" s="192">
        <v>60</v>
      </c>
      <c r="J218" s="193" t="s">
        <v>780</v>
      </c>
      <c r="K218" s="194">
        <v>-14.4</v>
      </c>
      <c r="L218" s="195">
        <v>-0.52363636363636401</v>
      </c>
      <c r="M218" s="191" t="s">
        <v>607</v>
      </c>
      <c r="N218" s="188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116</v>
      </c>
      <c r="B219" s="218">
        <v>43318</v>
      </c>
      <c r="C219" s="218"/>
      <c r="D219" s="196" t="s">
        <v>781</v>
      </c>
      <c r="E219" s="191" t="s">
        <v>593</v>
      </c>
      <c r="F219" s="191">
        <v>148.5</v>
      </c>
      <c r="G219" s="191"/>
      <c r="H219" s="191">
        <v>102</v>
      </c>
      <c r="I219" s="192">
        <v>182</v>
      </c>
      <c r="J219" s="193" t="s">
        <v>782</v>
      </c>
      <c r="K219" s="194">
        <f>H219-F219</f>
        <v>-46.5</v>
      </c>
      <c r="L219" s="195">
        <f>K219/F219</f>
        <v>-0.31313131313131315</v>
      </c>
      <c r="M219" s="191" t="s">
        <v>607</v>
      </c>
      <c r="N219" s="188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7">
        <v>117</v>
      </c>
      <c r="B220" s="178">
        <v>43335</v>
      </c>
      <c r="C220" s="178"/>
      <c r="D220" s="179" t="s">
        <v>783</v>
      </c>
      <c r="E220" s="180" t="s">
        <v>593</v>
      </c>
      <c r="F220" s="211">
        <v>285</v>
      </c>
      <c r="G220" s="180"/>
      <c r="H220" s="180">
        <v>355</v>
      </c>
      <c r="I220" s="182">
        <v>364</v>
      </c>
      <c r="J220" s="183" t="s">
        <v>784</v>
      </c>
      <c r="K220" s="184">
        <v>70</v>
      </c>
      <c r="L220" s="185">
        <v>0.24561403508771901</v>
      </c>
      <c r="M220" s="180" t="s">
        <v>596</v>
      </c>
      <c r="N220" s="186">
        <v>43455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7">
        <v>118</v>
      </c>
      <c r="B221" s="178">
        <v>43341</v>
      </c>
      <c r="C221" s="178"/>
      <c r="D221" s="179" t="s">
        <v>400</v>
      </c>
      <c r="E221" s="180" t="s">
        <v>593</v>
      </c>
      <c r="F221" s="211">
        <v>525</v>
      </c>
      <c r="G221" s="180"/>
      <c r="H221" s="180">
        <v>585</v>
      </c>
      <c r="I221" s="182">
        <v>635</v>
      </c>
      <c r="J221" s="183" t="s">
        <v>785</v>
      </c>
      <c r="K221" s="184">
        <f t="shared" ref="K221:K272" si="61">H221-F221</f>
        <v>60</v>
      </c>
      <c r="L221" s="185">
        <f t="shared" ref="L221:L272" si="62">K221/F221</f>
        <v>0.11428571428571428</v>
      </c>
      <c r="M221" s="180" t="s">
        <v>596</v>
      </c>
      <c r="N221" s="186">
        <v>43662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7">
        <v>119</v>
      </c>
      <c r="B222" s="178">
        <v>43395</v>
      </c>
      <c r="C222" s="178"/>
      <c r="D222" s="179" t="s">
        <v>385</v>
      </c>
      <c r="E222" s="180" t="s">
        <v>593</v>
      </c>
      <c r="F222" s="211">
        <v>475</v>
      </c>
      <c r="G222" s="180"/>
      <c r="H222" s="180">
        <v>574</v>
      </c>
      <c r="I222" s="182">
        <v>570</v>
      </c>
      <c r="J222" s="183" t="s">
        <v>687</v>
      </c>
      <c r="K222" s="184">
        <f t="shared" si="61"/>
        <v>99</v>
      </c>
      <c r="L222" s="185">
        <f t="shared" si="62"/>
        <v>0.20842105263157895</v>
      </c>
      <c r="M222" s="180" t="s">
        <v>596</v>
      </c>
      <c r="N222" s="186">
        <v>43403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120</v>
      </c>
      <c r="B223" s="209">
        <v>43397</v>
      </c>
      <c r="C223" s="209"/>
      <c r="D223" s="210" t="s">
        <v>786</v>
      </c>
      <c r="E223" s="211" t="s">
        <v>593</v>
      </c>
      <c r="F223" s="211">
        <v>707.5</v>
      </c>
      <c r="G223" s="211"/>
      <c r="H223" s="211">
        <v>872</v>
      </c>
      <c r="I223" s="213">
        <v>872</v>
      </c>
      <c r="J223" s="214" t="s">
        <v>687</v>
      </c>
      <c r="K223" s="184">
        <f t="shared" si="61"/>
        <v>164.5</v>
      </c>
      <c r="L223" s="215">
        <f t="shared" si="62"/>
        <v>0.23250883392226149</v>
      </c>
      <c r="M223" s="211" t="s">
        <v>596</v>
      </c>
      <c r="N223" s="216">
        <v>43482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8">
        <v>121</v>
      </c>
      <c r="B224" s="209">
        <v>43398</v>
      </c>
      <c r="C224" s="209"/>
      <c r="D224" s="210" t="s">
        <v>787</v>
      </c>
      <c r="E224" s="211" t="s">
        <v>593</v>
      </c>
      <c r="F224" s="211">
        <v>162</v>
      </c>
      <c r="G224" s="211"/>
      <c r="H224" s="211">
        <v>204</v>
      </c>
      <c r="I224" s="213">
        <v>209</v>
      </c>
      <c r="J224" s="214" t="s">
        <v>788</v>
      </c>
      <c r="K224" s="184">
        <f t="shared" si="61"/>
        <v>42</v>
      </c>
      <c r="L224" s="215">
        <f t="shared" si="62"/>
        <v>0.25925925925925924</v>
      </c>
      <c r="M224" s="211" t="s">
        <v>596</v>
      </c>
      <c r="N224" s="216">
        <v>43539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122</v>
      </c>
      <c r="B225" s="209">
        <v>43399</v>
      </c>
      <c r="C225" s="209"/>
      <c r="D225" s="210" t="s">
        <v>490</v>
      </c>
      <c r="E225" s="211" t="s">
        <v>593</v>
      </c>
      <c r="F225" s="211">
        <v>240</v>
      </c>
      <c r="G225" s="211"/>
      <c r="H225" s="211">
        <v>297</v>
      </c>
      <c r="I225" s="213">
        <v>297</v>
      </c>
      <c r="J225" s="214" t="s">
        <v>687</v>
      </c>
      <c r="K225" s="220">
        <f t="shared" si="61"/>
        <v>57</v>
      </c>
      <c r="L225" s="215">
        <f t="shared" si="62"/>
        <v>0.23749999999999999</v>
      </c>
      <c r="M225" s="211" t="s">
        <v>596</v>
      </c>
      <c r="N225" s="216">
        <v>43417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7">
        <v>123</v>
      </c>
      <c r="B226" s="178">
        <v>43439</v>
      </c>
      <c r="C226" s="178"/>
      <c r="D226" s="179" t="s">
        <v>789</v>
      </c>
      <c r="E226" s="180" t="s">
        <v>593</v>
      </c>
      <c r="F226" s="180">
        <v>202.5</v>
      </c>
      <c r="G226" s="180"/>
      <c r="H226" s="180">
        <v>255</v>
      </c>
      <c r="I226" s="182">
        <v>252</v>
      </c>
      <c r="J226" s="183" t="s">
        <v>687</v>
      </c>
      <c r="K226" s="184">
        <f t="shared" si="61"/>
        <v>52.5</v>
      </c>
      <c r="L226" s="185">
        <f t="shared" si="62"/>
        <v>0.25925925925925924</v>
      </c>
      <c r="M226" s="180" t="s">
        <v>596</v>
      </c>
      <c r="N226" s="186">
        <v>43542</v>
      </c>
      <c r="O226" s="1"/>
      <c r="P226" s="1"/>
      <c r="Q226" s="1"/>
      <c r="R226" s="6" t="s">
        <v>790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124</v>
      </c>
      <c r="B227" s="209">
        <v>43465</v>
      </c>
      <c r="C227" s="178"/>
      <c r="D227" s="210" t="s">
        <v>159</v>
      </c>
      <c r="E227" s="211" t="s">
        <v>593</v>
      </c>
      <c r="F227" s="211">
        <v>710</v>
      </c>
      <c r="G227" s="211"/>
      <c r="H227" s="211">
        <v>866</v>
      </c>
      <c r="I227" s="213">
        <v>866</v>
      </c>
      <c r="J227" s="214" t="s">
        <v>687</v>
      </c>
      <c r="K227" s="184">
        <f t="shared" si="61"/>
        <v>156</v>
      </c>
      <c r="L227" s="185">
        <f t="shared" si="62"/>
        <v>0.21971830985915494</v>
      </c>
      <c r="M227" s="180" t="s">
        <v>596</v>
      </c>
      <c r="N227" s="186">
        <v>43553</v>
      </c>
      <c r="O227" s="1"/>
      <c r="P227" s="1"/>
      <c r="Q227" s="1"/>
      <c r="R227" s="6" t="s">
        <v>790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125</v>
      </c>
      <c r="B228" s="209">
        <v>43522</v>
      </c>
      <c r="C228" s="209"/>
      <c r="D228" s="210" t="s">
        <v>174</v>
      </c>
      <c r="E228" s="211" t="s">
        <v>593</v>
      </c>
      <c r="F228" s="211">
        <v>337.25</v>
      </c>
      <c r="G228" s="211"/>
      <c r="H228" s="211">
        <v>398.5</v>
      </c>
      <c r="I228" s="213">
        <v>411</v>
      </c>
      <c r="J228" s="183" t="s">
        <v>791</v>
      </c>
      <c r="K228" s="184">
        <f t="shared" si="61"/>
        <v>61.25</v>
      </c>
      <c r="L228" s="185">
        <f t="shared" si="62"/>
        <v>0.1816160118606375</v>
      </c>
      <c r="M228" s="180" t="s">
        <v>596</v>
      </c>
      <c r="N228" s="186">
        <v>43760</v>
      </c>
      <c r="O228" s="1"/>
      <c r="P228" s="1"/>
      <c r="Q228" s="1"/>
      <c r="R228" s="6" t="s">
        <v>790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1">
        <v>126</v>
      </c>
      <c r="B229" s="222">
        <v>43559</v>
      </c>
      <c r="C229" s="222"/>
      <c r="D229" s="223" t="s">
        <v>792</v>
      </c>
      <c r="E229" s="224" t="s">
        <v>593</v>
      </c>
      <c r="F229" s="224">
        <v>130</v>
      </c>
      <c r="G229" s="224"/>
      <c r="H229" s="224">
        <v>65</v>
      </c>
      <c r="I229" s="225">
        <v>158</v>
      </c>
      <c r="J229" s="193" t="s">
        <v>793</v>
      </c>
      <c r="K229" s="194">
        <f t="shared" si="61"/>
        <v>-65</v>
      </c>
      <c r="L229" s="195">
        <f t="shared" si="62"/>
        <v>-0.5</v>
      </c>
      <c r="M229" s="191" t="s">
        <v>607</v>
      </c>
      <c r="N229" s="188">
        <v>43726</v>
      </c>
      <c r="O229" s="1"/>
      <c r="P229" s="1"/>
      <c r="Q229" s="1"/>
      <c r="R229" s="6" t="s">
        <v>794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127</v>
      </c>
      <c r="B230" s="209">
        <v>43017</v>
      </c>
      <c r="C230" s="209"/>
      <c r="D230" s="210" t="s">
        <v>210</v>
      </c>
      <c r="E230" s="211" t="s">
        <v>593</v>
      </c>
      <c r="F230" s="211">
        <v>141.5</v>
      </c>
      <c r="G230" s="211"/>
      <c r="H230" s="211">
        <v>183.5</v>
      </c>
      <c r="I230" s="213">
        <v>210</v>
      </c>
      <c r="J230" s="183" t="s">
        <v>788</v>
      </c>
      <c r="K230" s="184">
        <f t="shared" si="61"/>
        <v>42</v>
      </c>
      <c r="L230" s="185">
        <f t="shared" si="62"/>
        <v>0.29681978798586572</v>
      </c>
      <c r="M230" s="180" t="s">
        <v>596</v>
      </c>
      <c r="N230" s="186">
        <v>43042</v>
      </c>
      <c r="O230" s="1"/>
      <c r="P230" s="1"/>
      <c r="Q230" s="1"/>
      <c r="R230" s="6" t="s">
        <v>794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1">
        <v>128</v>
      </c>
      <c r="B231" s="222">
        <v>43074</v>
      </c>
      <c r="C231" s="222"/>
      <c r="D231" s="223" t="s">
        <v>795</v>
      </c>
      <c r="E231" s="224" t="s">
        <v>593</v>
      </c>
      <c r="F231" s="219">
        <v>172</v>
      </c>
      <c r="G231" s="224"/>
      <c r="H231" s="224">
        <v>155.25</v>
      </c>
      <c r="I231" s="225">
        <v>230</v>
      </c>
      <c r="J231" s="193" t="s">
        <v>796</v>
      </c>
      <c r="K231" s="194">
        <f t="shared" si="61"/>
        <v>-16.75</v>
      </c>
      <c r="L231" s="195">
        <f t="shared" si="62"/>
        <v>-9.7383720930232565E-2</v>
      </c>
      <c r="M231" s="191" t="s">
        <v>607</v>
      </c>
      <c r="N231" s="188">
        <v>43787</v>
      </c>
      <c r="O231" s="1"/>
      <c r="P231" s="1"/>
      <c r="Q231" s="1"/>
      <c r="R231" s="6" t="s">
        <v>794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129</v>
      </c>
      <c r="B232" s="209">
        <v>43398</v>
      </c>
      <c r="C232" s="209"/>
      <c r="D232" s="210" t="s">
        <v>120</v>
      </c>
      <c r="E232" s="211" t="s">
        <v>593</v>
      </c>
      <c r="F232" s="211">
        <v>698.5</v>
      </c>
      <c r="G232" s="211"/>
      <c r="H232" s="211">
        <v>890</v>
      </c>
      <c r="I232" s="213">
        <v>890</v>
      </c>
      <c r="J232" s="183" t="s">
        <v>797</v>
      </c>
      <c r="K232" s="184">
        <f t="shared" si="61"/>
        <v>191.5</v>
      </c>
      <c r="L232" s="185">
        <f t="shared" si="62"/>
        <v>0.27415891195418757</v>
      </c>
      <c r="M232" s="180" t="s">
        <v>596</v>
      </c>
      <c r="N232" s="186">
        <v>44328</v>
      </c>
      <c r="O232" s="1"/>
      <c r="P232" s="1"/>
      <c r="Q232" s="1"/>
      <c r="R232" s="6" t="s">
        <v>790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130</v>
      </c>
      <c r="B233" s="209">
        <v>42877</v>
      </c>
      <c r="C233" s="209"/>
      <c r="D233" s="210" t="s">
        <v>798</v>
      </c>
      <c r="E233" s="211" t="s">
        <v>593</v>
      </c>
      <c r="F233" s="211">
        <v>127.6</v>
      </c>
      <c r="G233" s="211"/>
      <c r="H233" s="211">
        <v>138</v>
      </c>
      <c r="I233" s="213">
        <v>190</v>
      </c>
      <c r="J233" s="183" t="s">
        <v>799</v>
      </c>
      <c r="K233" s="184">
        <f t="shared" si="61"/>
        <v>10.400000000000006</v>
      </c>
      <c r="L233" s="185">
        <f t="shared" si="62"/>
        <v>8.1504702194357417E-2</v>
      </c>
      <c r="M233" s="180" t="s">
        <v>596</v>
      </c>
      <c r="N233" s="186">
        <v>43774</v>
      </c>
      <c r="O233" s="1"/>
      <c r="P233" s="1"/>
      <c r="Q233" s="1"/>
      <c r="R233" s="6" t="s">
        <v>794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8">
        <v>131</v>
      </c>
      <c r="B234" s="209">
        <v>43158</v>
      </c>
      <c r="C234" s="209"/>
      <c r="D234" s="210" t="s">
        <v>800</v>
      </c>
      <c r="E234" s="211" t="s">
        <v>593</v>
      </c>
      <c r="F234" s="211">
        <v>317</v>
      </c>
      <c r="G234" s="211"/>
      <c r="H234" s="211">
        <v>382.5</v>
      </c>
      <c r="I234" s="213">
        <v>398</v>
      </c>
      <c r="J234" s="183" t="s">
        <v>801</v>
      </c>
      <c r="K234" s="184">
        <f t="shared" si="61"/>
        <v>65.5</v>
      </c>
      <c r="L234" s="185">
        <f t="shared" si="62"/>
        <v>0.20662460567823343</v>
      </c>
      <c r="M234" s="180" t="s">
        <v>596</v>
      </c>
      <c r="N234" s="186">
        <v>44238</v>
      </c>
      <c r="O234" s="1"/>
      <c r="P234" s="1"/>
      <c r="Q234" s="1"/>
      <c r="R234" s="6" t="s">
        <v>794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1">
        <v>132</v>
      </c>
      <c r="B235" s="222">
        <v>43164</v>
      </c>
      <c r="C235" s="222"/>
      <c r="D235" s="223" t="s">
        <v>166</v>
      </c>
      <c r="E235" s="224" t="s">
        <v>593</v>
      </c>
      <c r="F235" s="219">
        <f>510-14.4</f>
        <v>495.6</v>
      </c>
      <c r="G235" s="224"/>
      <c r="H235" s="224">
        <v>350</v>
      </c>
      <c r="I235" s="225">
        <v>672</v>
      </c>
      <c r="J235" s="193" t="s">
        <v>802</v>
      </c>
      <c r="K235" s="194">
        <f t="shared" si="61"/>
        <v>-145.60000000000002</v>
      </c>
      <c r="L235" s="195">
        <f t="shared" si="62"/>
        <v>-0.29378531073446329</v>
      </c>
      <c r="M235" s="191" t="s">
        <v>607</v>
      </c>
      <c r="N235" s="188">
        <v>43887</v>
      </c>
      <c r="O235" s="1"/>
      <c r="P235" s="1"/>
      <c r="Q235" s="1"/>
      <c r="R235" s="6" t="s">
        <v>790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1">
        <v>133</v>
      </c>
      <c r="B236" s="222">
        <v>43237</v>
      </c>
      <c r="C236" s="222"/>
      <c r="D236" s="223" t="s">
        <v>803</v>
      </c>
      <c r="E236" s="224" t="s">
        <v>593</v>
      </c>
      <c r="F236" s="219">
        <v>230.3</v>
      </c>
      <c r="G236" s="224"/>
      <c r="H236" s="224">
        <v>102.5</v>
      </c>
      <c r="I236" s="225">
        <v>348</v>
      </c>
      <c r="J236" s="193" t="s">
        <v>804</v>
      </c>
      <c r="K236" s="194">
        <f t="shared" si="61"/>
        <v>-127.80000000000001</v>
      </c>
      <c r="L236" s="195">
        <f t="shared" si="62"/>
        <v>-0.55492835432045162</v>
      </c>
      <c r="M236" s="191" t="s">
        <v>607</v>
      </c>
      <c r="N236" s="188">
        <v>43896</v>
      </c>
      <c r="O236" s="1"/>
      <c r="P236" s="1"/>
      <c r="Q236" s="1"/>
      <c r="R236" s="6" t="s">
        <v>790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134</v>
      </c>
      <c r="B237" s="209">
        <v>43258</v>
      </c>
      <c r="C237" s="209"/>
      <c r="D237" s="210" t="s">
        <v>446</v>
      </c>
      <c r="E237" s="211" t="s">
        <v>593</v>
      </c>
      <c r="F237" s="211">
        <f>342.5-5.1</f>
        <v>337.4</v>
      </c>
      <c r="G237" s="211"/>
      <c r="H237" s="211">
        <v>412.5</v>
      </c>
      <c r="I237" s="213">
        <v>439</v>
      </c>
      <c r="J237" s="183" t="s">
        <v>805</v>
      </c>
      <c r="K237" s="184">
        <f t="shared" si="61"/>
        <v>75.100000000000023</v>
      </c>
      <c r="L237" s="185">
        <f t="shared" si="62"/>
        <v>0.22258446947243635</v>
      </c>
      <c r="M237" s="180" t="s">
        <v>596</v>
      </c>
      <c r="N237" s="186">
        <v>44230</v>
      </c>
      <c r="O237" s="1"/>
      <c r="P237" s="1"/>
      <c r="Q237" s="1"/>
      <c r="R237" s="6" t="s">
        <v>794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135</v>
      </c>
      <c r="B238" s="201">
        <v>43285</v>
      </c>
      <c r="C238" s="201"/>
      <c r="D238" s="202" t="s">
        <v>58</v>
      </c>
      <c r="E238" s="203" t="s">
        <v>593</v>
      </c>
      <c r="F238" s="203">
        <f>127.5-5.53</f>
        <v>121.97</v>
      </c>
      <c r="G238" s="204"/>
      <c r="H238" s="204">
        <v>122.5</v>
      </c>
      <c r="I238" s="204">
        <v>170</v>
      </c>
      <c r="J238" s="205" t="s">
        <v>806</v>
      </c>
      <c r="K238" s="206">
        <f t="shared" si="61"/>
        <v>0.53000000000000114</v>
      </c>
      <c r="L238" s="207">
        <f t="shared" si="62"/>
        <v>4.3453308190538747E-3</v>
      </c>
      <c r="M238" s="203" t="s">
        <v>616</v>
      </c>
      <c r="N238" s="201">
        <v>44431</v>
      </c>
      <c r="O238" s="1"/>
      <c r="P238" s="1"/>
      <c r="Q238" s="1"/>
      <c r="R238" s="6" t="s">
        <v>790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1">
        <v>136</v>
      </c>
      <c r="B239" s="222">
        <v>43294</v>
      </c>
      <c r="C239" s="222"/>
      <c r="D239" s="223" t="s">
        <v>807</v>
      </c>
      <c r="E239" s="224" t="s">
        <v>593</v>
      </c>
      <c r="F239" s="219">
        <v>46.5</v>
      </c>
      <c r="G239" s="224"/>
      <c r="H239" s="224">
        <v>17</v>
      </c>
      <c r="I239" s="225">
        <v>59</v>
      </c>
      <c r="J239" s="193" t="s">
        <v>808</v>
      </c>
      <c r="K239" s="194">
        <f t="shared" si="61"/>
        <v>-29.5</v>
      </c>
      <c r="L239" s="195">
        <f t="shared" si="62"/>
        <v>-0.63440860215053763</v>
      </c>
      <c r="M239" s="191" t="s">
        <v>607</v>
      </c>
      <c r="N239" s="188">
        <v>43887</v>
      </c>
      <c r="O239" s="1"/>
      <c r="P239" s="1"/>
      <c r="Q239" s="1"/>
      <c r="R239" s="6" t="s">
        <v>790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8">
        <v>137</v>
      </c>
      <c r="B240" s="209">
        <v>43396</v>
      </c>
      <c r="C240" s="209"/>
      <c r="D240" s="210" t="s">
        <v>429</v>
      </c>
      <c r="E240" s="211" t="s">
        <v>593</v>
      </c>
      <c r="F240" s="211">
        <v>156.5</v>
      </c>
      <c r="G240" s="211"/>
      <c r="H240" s="211">
        <v>207.5</v>
      </c>
      <c r="I240" s="213">
        <v>191</v>
      </c>
      <c r="J240" s="183" t="s">
        <v>687</v>
      </c>
      <c r="K240" s="184">
        <f t="shared" si="61"/>
        <v>51</v>
      </c>
      <c r="L240" s="185">
        <f t="shared" si="62"/>
        <v>0.32587859424920129</v>
      </c>
      <c r="M240" s="180" t="s">
        <v>596</v>
      </c>
      <c r="N240" s="186">
        <v>44369</v>
      </c>
      <c r="O240" s="1"/>
      <c r="P240" s="1"/>
      <c r="Q240" s="1"/>
      <c r="R240" s="6" t="s">
        <v>790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8">
        <v>138</v>
      </c>
      <c r="B241" s="209">
        <v>43439</v>
      </c>
      <c r="C241" s="209"/>
      <c r="D241" s="210" t="s">
        <v>348</v>
      </c>
      <c r="E241" s="211" t="s">
        <v>593</v>
      </c>
      <c r="F241" s="211">
        <v>259.5</v>
      </c>
      <c r="G241" s="211"/>
      <c r="H241" s="211">
        <v>320</v>
      </c>
      <c r="I241" s="213">
        <v>320</v>
      </c>
      <c r="J241" s="183" t="s">
        <v>687</v>
      </c>
      <c r="K241" s="184">
        <f t="shared" si="61"/>
        <v>60.5</v>
      </c>
      <c r="L241" s="185">
        <f t="shared" si="62"/>
        <v>0.23314065510597304</v>
      </c>
      <c r="M241" s="180" t="s">
        <v>596</v>
      </c>
      <c r="N241" s="186">
        <v>44323</v>
      </c>
      <c r="O241" s="1"/>
      <c r="P241" s="1"/>
      <c r="Q241" s="1"/>
      <c r="R241" s="6" t="s">
        <v>790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1">
        <v>139</v>
      </c>
      <c r="B242" s="222">
        <v>43439</v>
      </c>
      <c r="C242" s="222"/>
      <c r="D242" s="223" t="s">
        <v>809</v>
      </c>
      <c r="E242" s="224" t="s">
        <v>593</v>
      </c>
      <c r="F242" s="224">
        <v>715</v>
      </c>
      <c r="G242" s="224"/>
      <c r="H242" s="224">
        <v>445</v>
      </c>
      <c r="I242" s="225">
        <v>840</v>
      </c>
      <c r="J242" s="193" t="s">
        <v>810</v>
      </c>
      <c r="K242" s="194">
        <f t="shared" si="61"/>
        <v>-270</v>
      </c>
      <c r="L242" s="195">
        <f t="shared" si="62"/>
        <v>-0.3776223776223776</v>
      </c>
      <c r="M242" s="191" t="s">
        <v>607</v>
      </c>
      <c r="N242" s="188">
        <v>43800</v>
      </c>
      <c r="O242" s="1"/>
      <c r="P242" s="1"/>
      <c r="Q242" s="1"/>
      <c r="R242" s="6" t="s">
        <v>790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8">
        <v>140</v>
      </c>
      <c r="B243" s="209">
        <v>43469</v>
      </c>
      <c r="C243" s="209"/>
      <c r="D243" s="210" t="s">
        <v>180</v>
      </c>
      <c r="E243" s="211" t="s">
        <v>593</v>
      </c>
      <c r="F243" s="211">
        <v>875</v>
      </c>
      <c r="G243" s="211"/>
      <c r="H243" s="211">
        <v>1165</v>
      </c>
      <c r="I243" s="213">
        <v>1185</v>
      </c>
      <c r="J243" s="183" t="s">
        <v>811</v>
      </c>
      <c r="K243" s="184">
        <f t="shared" si="61"/>
        <v>290</v>
      </c>
      <c r="L243" s="185">
        <f t="shared" si="62"/>
        <v>0.33142857142857141</v>
      </c>
      <c r="M243" s="180" t="s">
        <v>596</v>
      </c>
      <c r="N243" s="186">
        <v>43847</v>
      </c>
      <c r="O243" s="1"/>
      <c r="P243" s="1"/>
      <c r="Q243" s="1"/>
      <c r="R243" s="6" t="s">
        <v>790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8">
        <v>141</v>
      </c>
      <c r="B244" s="209">
        <v>43559</v>
      </c>
      <c r="C244" s="209"/>
      <c r="D244" s="210" t="s">
        <v>366</v>
      </c>
      <c r="E244" s="211" t="s">
        <v>593</v>
      </c>
      <c r="F244" s="211">
        <f>387-14.63</f>
        <v>372.37</v>
      </c>
      <c r="G244" s="211"/>
      <c r="H244" s="211">
        <v>490</v>
      </c>
      <c r="I244" s="213">
        <v>490</v>
      </c>
      <c r="J244" s="183" t="s">
        <v>687</v>
      </c>
      <c r="K244" s="184">
        <f t="shared" si="61"/>
        <v>117.63</v>
      </c>
      <c r="L244" s="185">
        <f t="shared" si="62"/>
        <v>0.31589548030185027</v>
      </c>
      <c r="M244" s="180" t="s">
        <v>596</v>
      </c>
      <c r="N244" s="186">
        <v>43850</v>
      </c>
      <c r="O244" s="1"/>
      <c r="P244" s="1"/>
      <c r="Q244" s="1"/>
      <c r="R244" s="6" t="s">
        <v>790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1">
        <v>142</v>
      </c>
      <c r="B245" s="222">
        <v>43578</v>
      </c>
      <c r="C245" s="222"/>
      <c r="D245" s="223" t="s">
        <v>812</v>
      </c>
      <c r="E245" s="224" t="s">
        <v>606</v>
      </c>
      <c r="F245" s="224">
        <v>220</v>
      </c>
      <c r="G245" s="224"/>
      <c r="H245" s="224">
        <v>127.5</v>
      </c>
      <c r="I245" s="225">
        <v>284</v>
      </c>
      <c r="J245" s="193" t="s">
        <v>813</v>
      </c>
      <c r="K245" s="194">
        <f t="shared" si="61"/>
        <v>-92.5</v>
      </c>
      <c r="L245" s="195">
        <f t="shared" si="62"/>
        <v>-0.42045454545454547</v>
      </c>
      <c r="M245" s="191" t="s">
        <v>607</v>
      </c>
      <c r="N245" s="188">
        <v>43896</v>
      </c>
      <c r="O245" s="1"/>
      <c r="P245" s="1"/>
      <c r="Q245" s="1"/>
      <c r="R245" s="6" t="s">
        <v>790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8">
        <v>143</v>
      </c>
      <c r="B246" s="209">
        <v>43622</v>
      </c>
      <c r="C246" s="209"/>
      <c r="D246" s="210" t="s">
        <v>491</v>
      </c>
      <c r="E246" s="211" t="s">
        <v>606</v>
      </c>
      <c r="F246" s="211">
        <v>332.8</v>
      </c>
      <c r="G246" s="211"/>
      <c r="H246" s="211">
        <v>405</v>
      </c>
      <c r="I246" s="213">
        <v>419</v>
      </c>
      <c r="J246" s="183" t="s">
        <v>814</v>
      </c>
      <c r="K246" s="184">
        <f t="shared" si="61"/>
        <v>72.199999999999989</v>
      </c>
      <c r="L246" s="185">
        <f t="shared" si="62"/>
        <v>0.21694711538461534</v>
      </c>
      <c r="M246" s="180" t="s">
        <v>596</v>
      </c>
      <c r="N246" s="186">
        <v>43860</v>
      </c>
      <c r="O246" s="1"/>
      <c r="P246" s="1"/>
      <c r="Q246" s="1"/>
      <c r="R246" s="6" t="s">
        <v>794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2">
        <v>144</v>
      </c>
      <c r="B247" s="201">
        <v>43641</v>
      </c>
      <c r="C247" s="201"/>
      <c r="D247" s="202" t="s">
        <v>172</v>
      </c>
      <c r="E247" s="203" t="s">
        <v>593</v>
      </c>
      <c r="F247" s="203">
        <v>386</v>
      </c>
      <c r="G247" s="204"/>
      <c r="H247" s="204">
        <v>395</v>
      </c>
      <c r="I247" s="204">
        <v>452</v>
      </c>
      <c r="J247" s="205" t="s">
        <v>815</v>
      </c>
      <c r="K247" s="206">
        <f t="shared" si="61"/>
        <v>9</v>
      </c>
      <c r="L247" s="207">
        <f t="shared" si="62"/>
        <v>2.3316062176165803E-2</v>
      </c>
      <c r="M247" s="203" t="s">
        <v>616</v>
      </c>
      <c r="N247" s="201">
        <v>43868</v>
      </c>
      <c r="O247" s="1"/>
      <c r="P247" s="1"/>
      <c r="Q247" s="1"/>
      <c r="R247" s="6" t="s">
        <v>794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145</v>
      </c>
      <c r="B248" s="201">
        <v>43707</v>
      </c>
      <c r="C248" s="201"/>
      <c r="D248" s="202" t="s">
        <v>146</v>
      </c>
      <c r="E248" s="203" t="s">
        <v>593</v>
      </c>
      <c r="F248" s="203">
        <v>137.5</v>
      </c>
      <c r="G248" s="204"/>
      <c r="H248" s="204">
        <v>138.5</v>
      </c>
      <c r="I248" s="204">
        <v>190</v>
      </c>
      <c r="J248" s="205" t="s">
        <v>816</v>
      </c>
      <c r="K248" s="206">
        <f t="shared" si="61"/>
        <v>1</v>
      </c>
      <c r="L248" s="207">
        <f t="shared" si="62"/>
        <v>7.2727272727272727E-3</v>
      </c>
      <c r="M248" s="203" t="s">
        <v>616</v>
      </c>
      <c r="N248" s="201">
        <v>44432</v>
      </c>
      <c r="O248" s="1"/>
      <c r="P248" s="1"/>
      <c r="Q248" s="1"/>
      <c r="R248" s="6" t="s">
        <v>790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8">
        <v>146</v>
      </c>
      <c r="B249" s="209">
        <v>43731</v>
      </c>
      <c r="C249" s="209"/>
      <c r="D249" s="210" t="s">
        <v>439</v>
      </c>
      <c r="E249" s="211" t="s">
        <v>593</v>
      </c>
      <c r="F249" s="211">
        <v>235</v>
      </c>
      <c r="G249" s="211"/>
      <c r="H249" s="211">
        <v>295</v>
      </c>
      <c r="I249" s="213">
        <v>296</v>
      </c>
      <c r="J249" s="183" t="s">
        <v>817</v>
      </c>
      <c r="K249" s="184">
        <f t="shared" si="61"/>
        <v>60</v>
      </c>
      <c r="L249" s="185">
        <f t="shared" si="62"/>
        <v>0.25531914893617019</v>
      </c>
      <c r="M249" s="180" t="s">
        <v>596</v>
      </c>
      <c r="N249" s="186">
        <v>43844</v>
      </c>
      <c r="O249" s="1"/>
      <c r="P249" s="1"/>
      <c r="Q249" s="1"/>
      <c r="R249" s="6" t="s">
        <v>794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147</v>
      </c>
      <c r="B250" s="209">
        <v>43752</v>
      </c>
      <c r="C250" s="209"/>
      <c r="D250" s="210" t="s">
        <v>818</v>
      </c>
      <c r="E250" s="211" t="s">
        <v>593</v>
      </c>
      <c r="F250" s="211">
        <v>277.5</v>
      </c>
      <c r="G250" s="211"/>
      <c r="H250" s="211">
        <v>333</v>
      </c>
      <c r="I250" s="213">
        <v>333</v>
      </c>
      <c r="J250" s="183" t="s">
        <v>819</v>
      </c>
      <c r="K250" s="184">
        <f t="shared" si="61"/>
        <v>55.5</v>
      </c>
      <c r="L250" s="185">
        <f t="shared" si="62"/>
        <v>0.2</v>
      </c>
      <c r="M250" s="180" t="s">
        <v>596</v>
      </c>
      <c r="N250" s="186">
        <v>43846</v>
      </c>
      <c r="O250" s="1"/>
      <c r="P250" s="1"/>
      <c r="Q250" s="1"/>
      <c r="R250" s="6" t="s">
        <v>790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8">
        <v>148</v>
      </c>
      <c r="B251" s="209">
        <v>43752</v>
      </c>
      <c r="C251" s="209"/>
      <c r="D251" s="210" t="s">
        <v>820</v>
      </c>
      <c r="E251" s="211" t="s">
        <v>593</v>
      </c>
      <c r="F251" s="211">
        <v>930</v>
      </c>
      <c r="G251" s="211"/>
      <c r="H251" s="211">
        <v>1165</v>
      </c>
      <c r="I251" s="213">
        <v>1200</v>
      </c>
      <c r="J251" s="183" t="s">
        <v>821</v>
      </c>
      <c r="K251" s="184">
        <f t="shared" si="61"/>
        <v>235</v>
      </c>
      <c r="L251" s="185">
        <f t="shared" si="62"/>
        <v>0.25268817204301075</v>
      </c>
      <c r="M251" s="180" t="s">
        <v>596</v>
      </c>
      <c r="N251" s="186">
        <v>43847</v>
      </c>
      <c r="O251" s="1"/>
      <c r="P251" s="1"/>
      <c r="Q251" s="1"/>
      <c r="R251" s="6" t="s">
        <v>794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8">
        <v>149</v>
      </c>
      <c r="B252" s="209">
        <v>43753</v>
      </c>
      <c r="C252" s="209"/>
      <c r="D252" s="210" t="s">
        <v>822</v>
      </c>
      <c r="E252" s="211" t="s">
        <v>593</v>
      </c>
      <c r="F252" s="181">
        <v>111</v>
      </c>
      <c r="G252" s="211"/>
      <c r="H252" s="211">
        <v>141</v>
      </c>
      <c r="I252" s="213">
        <v>141</v>
      </c>
      <c r="J252" s="183" t="s">
        <v>823</v>
      </c>
      <c r="K252" s="184">
        <f t="shared" si="61"/>
        <v>30</v>
      </c>
      <c r="L252" s="185">
        <f t="shared" si="62"/>
        <v>0.27027027027027029</v>
      </c>
      <c r="M252" s="180" t="s">
        <v>596</v>
      </c>
      <c r="N252" s="186">
        <v>44328</v>
      </c>
      <c r="O252" s="1"/>
      <c r="P252" s="1"/>
      <c r="Q252" s="1"/>
      <c r="R252" s="6" t="s">
        <v>794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150</v>
      </c>
      <c r="B253" s="209">
        <v>43753</v>
      </c>
      <c r="C253" s="209"/>
      <c r="D253" s="210" t="s">
        <v>824</v>
      </c>
      <c r="E253" s="211" t="s">
        <v>593</v>
      </c>
      <c r="F253" s="181">
        <v>296</v>
      </c>
      <c r="G253" s="211"/>
      <c r="H253" s="211">
        <v>370</v>
      </c>
      <c r="I253" s="213">
        <v>370</v>
      </c>
      <c r="J253" s="183" t="s">
        <v>687</v>
      </c>
      <c r="K253" s="184">
        <f t="shared" si="61"/>
        <v>74</v>
      </c>
      <c r="L253" s="185">
        <f t="shared" si="62"/>
        <v>0.25</v>
      </c>
      <c r="M253" s="180" t="s">
        <v>596</v>
      </c>
      <c r="N253" s="186">
        <v>43853</v>
      </c>
      <c r="O253" s="1"/>
      <c r="P253" s="1"/>
      <c r="Q253" s="1"/>
      <c r="R253" s="6" t="s">
        <v>794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8">
        <v>151</v>
      </c>
      <c r="B254" s="209">
        <v>43754</v>
      </c>
      <c r="C254" s="209"/>
      <c r="D254" s="210" t="s">
        <v>825</v>
      </c>
      <c r="E254" s="211" t="s">
        <v>593</v>
      </c>
      <c r="F254" s="181">
        <v>300</v>
      </c>
      <c r="G254" s="211"/>
      <c r="H254" s="211">
        <v>382.5</v>
      </c>
      <c r="I254" s="213">
        <v>344</v>
      </c>
      <c r="J254" s="183" t="s">
        <v>826</v>
      </c>
      <c r="K254" s="184">
        <f t="shared" si="61"/>
        <v>82.5</v>
      </c>
      <c r="L254" s="185">
        <f t="shared" si="62"/>
        <v>0.27500000000000002</v>
      </c>
      <c r="M254" s="180" t="s">
        <v>596</v>
      </c>
      <c r="N254" s="186">
        <v>44238</v>
      </c>
      <c r="O254" s="1"/>
      <c r="P254" s="1"/>
      <c r="Q254" s="1"/>
      <c r="R254" s="6" t="s">
        <v>794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8">
        <v>152</v>
      </c>
      <c r="B255" s="209">
        <v>43832</v>
      </c>
      <c r="C255" s="209"/>
      <c r="D255" s="210" t="s">
        <v>827</v>
      </c>
      <c r="E255" s="211" t="s">
        <v>593</v>
      </c>
      <c r="F255" s="181">
        <v>495</v>
      </c>
      <c r="G255" s="211"/>
      <c r="H255" s="211">
        <v>595</v>
      </c>
      <c r="I255" s="213">
        <v>590</v>
      </c>
      <c r="J255" s="183" t="s">
        <v>619</v>
      </c>
      <c r="K255" s="184">
        <f t="shared" si="61"/>
        <v>100</v>
      </c>
      <c r="L255" s="185">
        <f t="shared" si="62"/>
        <v>0.20202020202020202</v>
      </c>
      <c r="M255" s="180" t="s">
        <v>596</v>
      </c>
      <c r="N255" s="186">
        <v>44589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153</v>
      </c>
      <c r="B256" s="209">
        <v>43966</v>
      </c>
      <c r="C256" s="209"/>
      <c r="D256" s="210" t="s">
        <v>76</v>
      </c>
      <c r="E256" s="211" t="s">
        <v>593</v>
      </c>
      <c r="F256" s="181">
        <v>67.5</v>
      </c>
      <c r="G256" s="211"/>
      <c r="H256" s="211">
        <v>86</v>
      </c>
      <c r="I256" s="213">
        <v>86</v>
      </c>
      <c r="J256" s="183" t="s">
        <v>828</v>
      </c>
      <c r="K256" s="184">
        <f t="shared" si="61"/>
        <v>18.5</v>
      </c>
      <c r="L256" s="185">
        <f t="shared" si="62"/>
        <v>0.27407407407407408</v>
      </c>
      <c r="M256" s="180" t="s">
        <v>596</v>
      </c>
      <c r="N256" s="186">
        <v>44008</v>
      </c>
      <c r="O256" s="1"/>
      <c r="P256" s="1"/>
      <c r="Q256" s="1"/>
      <c r="R256" s="6" t="s">
        <v>794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8">
        <v>154</v>
      </c>
      <c r="B257" s="209">
        <v>44035</v>
      </c>
      <c r="C257" s="209"/>
      <c r="D257" s="210" t="s">
        <v>490</v>
      </c>
      <c r="E257" s="211" t="s">
        <v>593</v>
      </c>
      <c r="F257" s="181">
        <v>231</v>
      </c>
      <c r="G257" s="211"/>
      <c r="H257" s="211">
        <v>281</v>
      </c>
      <c r="I257" s="213">
        <v>281</v>
      </c>
      <c r="J257" s="183" t="s">
        <v>687</v>
      </c>
      <c r="K257" s="184">
        <f t="shared" si="61"/>
        <v>50</v>
      </c>
      <c r="L257" s="185">
        <f t="shared" si="62"/>
        <v>0.21645021645021645</v>
      </c>
      <c r="M257" s="180" t="s">
        <v>596</v>
      </c>
      <c r="N257" s="186">
        <v>44358</v>
      </c>
      <c r="O257" s="1"/>
      <c r="P257" s="1"/>
      <c r="Q257" s="1"/>
      <c r="R257" s="6" t="s">
        <v>794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8">
        <v>155</v>
      </c>
      <c r="B258" s="209">
        <v>44092</v>
      </c>
      <c r="C258" s="209"/>
      <c r="D258" s="210" t="s">
        <v>144</v>
      </c>
      <c r="E258" s="211" t="s">
        <v>593</v>
      </c>
      <c r="F258" s="211">
        <v>206</v>
      </c>
      <c r="G258" s="211"/>
      <c r="H258" s="211">
        <v>248</v>
      </c>
      <c r="I258" s="213">
        <v>248</v>
      </c>
      <c r="J258" s="183" t="s">
        <v>687</v>
      </c>
      <c r="K258" s="184">
        <f t="shared" si="61"/>
        <v>42</v>
      </c>
      <c r="L258" s="185">
        <f t="shared" si="62"/>
        <v>0.20388349514563106</v>
      </c>
      <c r="M258" s="180" t="s">
        <v>596</v>
      </c>
      <c r="N258" s="186">
        <v>44214</v>
      </c>
      <c r="O258" s="1"/>
      <c r="P258" s="1"/>
      <c r="Q258" s="1"/>
      <c r="R258" s="6" t="s">
        <v>794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8">
        <v>156</v>
      </c>
      <c r="B259" s="209">
        <v>44140</v>
      </c>
      <c r="C259" s="209"/>
      <c r="D259" s="210" t="s">
        <v>144</v>
      </c>
      <c r="E259" s="211" t="s">
        <v>593</v>
      </c>
      <c r="F259" s="211">
        <v>182.5</v>
      </c>
      <c r="G259" s="211"/>
      <c r="H259" s="211">
        <v>248</v>
      </c>
      <c r="I259" s="213">
        <v>248</v>
      </c>
      <c r="J259" s="183" t="s">
        <v>687</v>
      </c>
      <c r="K259" s="184">
        <f t="shared" si="61"/>
        <v>65.5</v>
      </c>
      <c r="L259" s="185">
        <f t="shared" si="62"/>
        <v>0.35890410958904112</v>
      </c>
      <c r="M259" s="180" t="s">
        <v>596</v>
      </c>
      <c r="N259" s="186">
        <v>44214</v>
      </c>
      <c r="O259" s="1"/>
      <c r="P259" s="1"/>
      <c r="Q259" s="1"/>
      <c r="R259" s="6" t="s">
        <v>794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8">
        <v>157</v>
      </c>
      <c r="B260" s="209">
        <v>44140</v>
      </c>
      <c r="C260" s="209"/>
      <c r="D260" s="210" t="s">
        <v>348</v>
      </c>
      <c r="E260" s="211" t="s">
        <v>593</v>
      </c>
      <c r="F260" s="211">
        <v>247.5</v>
      </c>
      <c r="G260" s="211"/>
      <c r="H260" s="211">
        <v>320</v>
      </c>
      <c r="I260" s="213">
        <v>320</v>
      </c>
      <c r="J260" s="183" t="s">
        <v>687</v>
      </c>
      <c r="K260" s="184">
        <f t="shared" si="61"/>
        <v>72.5</v>
      </c>
      <c r="L260" s="185">
        <f t="shared" si="62"/>
        <v>0.29292929292929293</v>
      </c>
      <c r="M260" s="180" t="s">
        <v>596</v>
      </c>
      <c r="N260" s="186">
        <v>44323</v>
      </c>
      <c r="O260" s="1"/>
      <c r="P260" s="1"/>
      <c r="Q260" s="1"/>
      <c r="R260" s="6" t="s">
        <v>794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8">
        <v>158</v>
      </c>
      <c r="B261" s="209">
        <v>44140</v>
      </c>
      <c r="C261" s="209"/>
      <c r="D261" s="210" t="s">
        <v>203</v>
      </c>
      <c r="E261" s="211" t="s">
        <v>593</v>
      </c>
      <c r="F261" s="181">
        <v>925</v>
      </c>
      <c r="G261" s="211"/>
      <c r="H261" s="211">
        <v>1095</v>
      </c>
      <c r="I261" s="213">
        <v>1093</v>
      </c>
      <c r="J261" s="183" t="s">
        <v>829</v>
      </c>
      <c r="K261" s="184">
        <f t="shared" si="61"/>
        <v>170</v>
      </c>
      <c r="L261" s="185">
        <f t="shared" si="62"/>
        <v>0.18378378378378379</v>
      </c>
      <c r="M261" s="180" t="s">
        <v>596</v>
      </c>
      <c r="N261" s="186">
        <v>44201</v>
      </c>
      <c r="O261" s="1"/>
      <c r="P261" s="1"/>
      <c r="Q261" s="1"/>
      <c r="R261" s="6" t="s">
        <v>794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8">
        <v>159</v>
      </c>
      <c r="B262" s="209">
        <v>44140</v>
      </c>
      <c r="C262" s="209"/>
      <c r="D262" s="210" t="s">
        <v>366</v>
      </c>
      <c r="E262" s="211" t="s">
        <v>593</v>
      </c>
      <c r="F262" s="181">
        <v>332.5</v>
      </c>
      <c r="G262" s="211"/>
      <c r="H262" s="211">
        <v>393</v>
      </c>
      <c r="I262" s="213">
        <v>406</v>
      </c>
      <c r="J262" s="183" t="s">
        <v>830</v>
      </c>
      <c r="K262" s="184">
        <f t="shared" si="61"/>
        <v>60.5</v>
      </c>
      <c r="L262" s="185">
        <f t="shared" si="62"/>
        <v>0.18195488721804512</v>
      </c>
      <c r="M262" s="180" t="s">
        <v>596</v>
      </c>
      <c r="N262" s="186">
        <v>44256</v>
      </c>
      <c r="O262" s="1"/>
      <c r="P262" s="1"/>
      <c r="Q262" s="1"/>
      <c r="R262" s="6" t="s">
        <v>794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8">
        <v>160</v>
      </c>
      <c r="B263" s="209">
        <v>44141</v>
      </c>
      <c r="C263" s="209"/>
      <c r="D263" s="210" t="s">
        <v>490</v>
      </c>
      <c r="E263" s="211" t="s">
        <v>593</v>
      </c>
      <c r="F263" s="181">
        <v>231</v>
      </c>
      <c r="G263" s="211"/>
      <c r="H263" s="211">
        <v>281</v>
      </c>
      <c r="I263" s="213">
        <v>281</v>
      </c>
      <c r="J263" s="183" t="s">
        <v>687</v>
      </c>
      <c r="K263" s="184">
        <f t="shared" si="61"/>
        <v>50</v>
      </c>
      <c r="L263" s="185">
        <f t="shared" si="62"/>
        <v>0.21645021645021645</v>
      </c>
      <c r="M263" s="180" t="s">
        <v>596</v>
      </c>
      <c r="N263" s="186">
        <v>44358</v>
      </c>
      <c r="O263" s="1"/>
      <c r="P263" s="1"/>
      <c r="Q263" s="1"/>
      <c r="R263" s="6" t="s">
        <v>794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8">
        <v>161</v>
      </c>
      <c r="B264" s="209">
        <v>44187</v>
      </c>
      <c r="C264" s="209"/>
      <c r="D264" s="210" t="s">
        <v>831</v>
      </c>
      <c r="E264" s="211" t="s">
        <v>593</v>
      </c>
      <c r="F264" s="181">
        <v>190</v>
      </c>
      <c r="G264" s="211"/>
      <c r="H264" s="211">
        <v>239</v>
      </c>
      <c r="I264" s="213">
        <v>239</v>
      </c>
      <c r="J264" s="183" t="s">
        <v>832</v>
      </c>
      <c r="K264" s="184">
        <f t="shared" si="61"/>
        <v>49</v>
      </c>
      <c r="L264" s="185">
        <f t="shared" si="62"/>
        <v>0.25789473684210529</v>
      </c>
      <c r="M264" s="180" t="s">
        <v>596</v>
      </c>
      <c r="N264" s="186">
        <v>44844</v>
      </c>
      <c r="O264" s="1"/>
      <c r="P264" s="1"/>
      <c r="Q264" s="1"/>
      <c r="R264" s="6" t="s">
        <v>794</v>
      </c>
    </row>
    <row r="265" spans="1:26" ht="12.75" customHeight="1">
      <c r="A265" s="208">
        <v>162</v>
      </c>
      <c r="B265" s="209">
        <v>44258</v>
      </c>
      <c r="C265" s="209"/>
      <c r="D265" s="210" t="s">
        <v>827</v>
      </c>
      <c r="E265" s="211" t="s">
        <v>593</v>
      </c>
      <c r="F265" s="181">
        <v>495</v>
      </c>
      <c r="G265" s="211"/>
      <c r="H265" s="211">
        <v>595</v>
      </c>
      <c r="I265" s="213">
        <v>590</v>
      </c>
      <c r="J265" s="183" t="s">
        <v>619</v>
      </c>
      <c r="K265" s="184">
        <f t="shared" si="61"/>
        <v>100</v>
      </c>
      <c r="L265" s="185">
        <f t="shared" si="62"/>
        <v>0.20202020202020202</v>
      </c>
      <c r="M265" s="180" t="s">
        <v>596</v>
      </c>
      <c r="N265" s="186">
        <v>44589</v>
      </c>
      <c r="O265" s="1"/>
      <c r="P265" s="1"/>
      <c r="R265" s="6" t="s">
        <v>794</v>
      </c>
    </row>
    <row r="266" spans="1:26" ht="12.75" customHeight="1">
      <c r="A266" s="208">
        <v>163</v>
      </c>
      <c r="B266" s="209">
        <v>44274</v>
      </c>
      <c r="C266" s="209"/>
      <c r="D266" s="210" t="s">
        <v>366</v>
      </c>
      <c r="E266" s="211" t="s">
        <v>593</v>
      </c>
      <c r="F266" s="181">
        <v>355</v>
      </c>
      <c r="G266" s="211"/>
      <c r="H266" s="211">
        <v>422.5</v>
      </c>
      <c r="I266" s="213">
        <v>420</v>
      </c>
      <c r="J266" s="183" t="s">
        <v>833</v>
      </c>
      <c r="K266" s="184">
        <f t="shared" si="61"/>
        <v>67.5</v>
      </c>
      <c r="L266" s="185">
        <f t="shared" si="62"/>
        <v>0.19014084507042253</v>
      </c>
      <c r="M266" s="180" t="s">
        <v>596</v>
      </c>
      <c r="N266" s="186">
        <v>44361</v>
      </c>
      <c r="O266" s="1"/>
      <c r="R266" s="226" t="s">
        <v>794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8">
        <v>164</v>
      </c>
      <c r="B267" s="209">
        <v>44295</v>
      </c>
      <c r="C267" s="209"/>
      <c r="D267" s="210" t="s">
        <v>328</v>
      </c>
      <c r="E267" s="211" t="s">
        <v>593</v>
      </c>
      <c r="F267" s="181">
        <v>555</v>
      </c>
      <c r="G267" s="211"/>
      <c r="H267" s="211">
        <v>663</v>
      </c>
      <c r="I267" s="213">
        <v>663</v>
      </c>
      <c r="J267" s="183" t="s">
        <v>834</v>
      </c>
      <c r="K267" s="184">
        <f t="shared" si="61"/>
        <v>108</v>
      </c>
      <c r="L267" s="185">
        <f t="shared" si="62"/>
        <v>0.19459459459459461</v>
      </c>
      <c r="M267" s="180" t="s">
        <v>596</v>
      </c>
      <c r="N267" s="186">
        <v>44321</v>
      </c>
      <c r="O267" s="1"/>
      <c r="P267" s="1"/>
      <c r="Q267" s="1"/>
      <c r="R267" s="226" t="s">
        <v>794</v>
      </c>
    </row>
    <row r="268" spans="1:26" ht="12.75" customHeight="1">
      <c r="A268" s="208">
        <v>165</v>
      </c>
      <c r="B268" s="209">
        <v>44308</v>
      </c>
      <c r="C268" s="209"/>
      <c r="D268" s="210" t="s">
        <v>798</v>
      </c>
      <c r="E268" s="211" t="s">
        <v>593</v>
      </c>
      <c r="F268" s="181">
        <v>126.5</v>
      </c>
      <c r="G268" s="211"/>
      <c r="H268" s="211">
        <v>155</v>
      </c>
      <c r="I268" s="213">
        <v>155</v>
      </c>
      <c r="J268" s="183" t="s">
        <v>687</v>
      </c>
      <c r="K268" s="184">
        <f t="shared" si="61"/>
        <v>28.5</v>
      </c>
      <c r="L268" s="185">
        <f t="shared" si="62"/>
        <v>0.22529644268774704</v>
      </c>
      <c r="M268" s="180" t="s">
        <v>596</v>
      </c>
      <c r="N268" s="186">
        <v>44362</v>
      </c>
      <c r="O268" s="1"/>
      <c r="R268" s="226" t="s">
        <v>794</v>
      </c>
    </row>
    <row r="269" spans="1:26" ht="12.75" customHeight="1">
      <c r="A269" s="187">
        <v>166</v>
      </c>
      <c r="B269" s="218">
        <v>44368</v>
      </c>
      <c r="C269" s="218"/>
      <c r="D269" s="189" t="s">
        <v>835</v>
      </c>
      <c r="E269" s="191" t="s">
        <v>593</v>
      </c>
      <c r="F269" s="219">
        <v>287.5</v>
      </c>
      <c r="G269" s="191"/>
      <c r="H269" s="191">
        <v>245</v>
      </c>
      <c r="I269" s="192">
        <v>344</v>
      </c>
      <c r="J269" s="193" t="s">
        <v>836</v>
      </c>
      <c r="K269" s="194">
        <f t="shared" si="61"/>
        <v>-42.5</v>
      </c>
      <c r="L269" s="195">
        <f t="shared" si="62"/>
        <v>-0.14782608695652175</v>
      </c>
      <c r="M269" s="191" t="s">
        <v>607</v>
      </c>
      <c r="N269" s="188">
        <v>44508</v>
      </c>
      <c r="O269" s="1"/>
      <c r="R269" s="226" t="s">
        <v>794</v>
      </c>
    </row>
    <row r="270" spans="1:26" ht="12.75" customHeight="1">
      <c r="A270" s="208">
        <v>167</v>
      </c>
      <c r="B270" s="209">
        <v>44368</v>
      </c>
      <c r="C270" s="209"/>
      <c r="D270" s="210" t="s">
        <v>490</v>
      </c>
      <c r="E270" s="211" t="s">
        <v>593</v>
      </c>
      <c r="F270" s="181">
        <v>241</v>
      </c>
      <c r="G270" s="211"/>
      <c r="H270" s="211">
        <v>298</v>
      </c>
      <c r="I270" s="213">
        <v>320</v>
      </c>
      <c r="J270" s="183" t="s">
        <v>687</v>
      </c>
      <c r="K270" s="184">
        <f t="shared" si="61"/>
        <v>57</v>
      </c>
      <c r="L270" s="185">
        <f t="shared" si="62"/>
        <v>0.23651452282157676</v>
      </c>
      <c r="M270" s="180" t="s">
        <v>596</v>
      </c>
      <c r="N270" s="186">
        <v>44802</v>
      </c>
      <c r="O270" s="41"/>
      <c r="R270" s="226" t="s">
        <v>794</v>
      </c>
    </row>
    <row r="271" spans="1:26" ht="12.75" customHeight="1">
      <c r="A271" s="208">
        <v>168</v>
      </c>
      <c r="B271" s="209">
        <v>44406</v>
      </c>
      <c r="C271" s="209"/>
      <c r="D271" s="210" t="s">
        <v>798</v>
      </c>
      <c r="E271" s="211" t="s">
        <v>593</v>
      </c>
      <c r="F271" s="181">
        <v>162.5</v>
      </c>
      <c r="G271" s="211"/>
      <c r="H271" s="211">
        <v>200</v>
      </c>
      <c r="I271" s="213">
        <v>200</v>
      </c>
      <c r="J271" s="183" t="s">
        <v>687</v>
      </c>
      <c r="K271" s="184">
        <f t="shared" si="61"/>
        <v>37.5</v>
      </c>
      <c r="L271" s="185">
        <f t="shared" si="62"/>
        <v>0.23076923076923078</v>
      </c>
      <c r="M271" s="180" t="s">
        <v>596</v>
      </c>
      <c r="N271" s="186">
        <v>44802</v>
      </c>
      <c r="O271" s="1"/>
      <c r="R271" s="226" t="s">
        <v>794</v>
      </c>
    </row>
    <row r="272" spans="1:26" ht="12.75" customHeight="1">
      <c r="A272" s="208">
        <v>169</v>
      </c>
      <c r="B272" s="209">
        <v>44462</v>
      </c>
      <c r="C272" s="209"/>
      <c r="D272" s="210" t="s">
        <v>447</v>
      </c>
      <c r="E272" s="211" t="s">
        <v>593</v>
      </c>
      <c r="F272" s="181">
        <v>1235</v>
      </c>
      <c r="G272" s="211"/>
      <c r="H272" s="211">
        <v>1505</v>
      </c>
      <c r="I272" s="213">
        <v>1500</v>
      </c>
      <c r="J272" s="183" t="s">
        <v>687</v>
      </c>
      <c r="K272" s="184">
        <f t="shared" si="61"/>
        <v>270</v>
      </c>
      <c r="L272" s="185">
        <f t="shared" si="62"/>
        <v>0.21862348178137653</v>
      </c>
      <c r="M272" s="180" t="s">
        <v>596</v>
      </c>
      <c r="N272" s="186">
        <v>44564</v>
      </c>
      <c r="O272" s="1"/>
      <c r="R272" s="226" t="s">
        <v>794</v>
      </c>
    </row>
    <row r="273" spans="1:18" ht="12.75" customHeight="1">
      <c r="A273" s="227">
        <v>170</v>
      </c>
      <c r="B273" s="228">
        <v>44480</v>
      </c>
      <c r="C273" s="228"/>
      <c r="D273" s="229" t="s">
        <v>837</v>
      </c>
      <c r="E273" s="230" t="s">
        <v>593</v>
      </c>
      <c r="F273" s="62">
        <v>58.75</v>
      </c>
      <c r="G273" s="230"/>
      <c r="H273" s="231"/>
      <c r="I273" s="56"/>
      <c r="J273" s="232" t="s">
        <v>594</v>
      </c>
      <c r="K273" s="227"/>
      <c r="L273" s="228"/>
      <c r="M273" s="228"/>
      <c r="N273" s="229"/>
      <c r="O273" s="41"/>
      <c r="R273" s="226" t="s">
        <v>794</v>
      </c>
    </row>
    <row r="274" spans="1:18" ht="12.75" customHeight="1">
      <c r="A274" s="233">
        <v>171</v>
      </c>
      <c r="B274" s="234">
        <v>44481</v>
      </c>
      <c r="C274" s="234"/>
      <c r="D274" s="235" t="s">
        <v>279</v>
      </c>
      <c r="E274" s="56" t="s">
        <v>593</v>
      </c>
      <c r="F274" s="236" t="s">
        <v>838</v>
      </c>
      <c r="G274" s="56"/>
      <c r="H274" s="56"/>
      <c r="I274" s="56">
        <v>380</v>
      </c>
      <c r="J274" s="237" t="s">
        <v>594</v>
      </c>
      <c r="K274" s="233"/>
      <c r="L274" s="234"/>
      <c r="M274" s="234"/>
      <c r="N274" s="235"/>
      <c r="O274" s="41"/>
      <c r="R274" s="226" t="s">
        <v>794</v>
      </c>
    </row>
    <row r="275" spans="1:18" ht="12.75" customHeight="1">
      <c r="A275" s="208">
        <v>172</v>
      </c>
      <c r="B275" s="209">
        <v>44481</v>
      </c>
      <c r="C275" s="209"/>
      <c r="D275" s="210" t="s">
        <v>839</v>
      </c>
      <c r="E275" s="211" t="s">
        <v>593</v>
      </c>
      <c r="F275" s="181">
        <v>45.5</v>
      </c>
      <c r="G275" s="211"/>
      <c r="H275" s="211">
        <v>56.5</v>
      </c>
      <c r="I275" s="213">
        <v>56</v>
      </c>
      <c r="J275" s="183" t="s">
        <v>840</v>
      </c>
      <c r="K275" s="184">
        <f t="shared" ref="K275:K276" si="63">H275-F275</f>
        <v>11</v>
      </c>
      <c r="L275" s="185">
        <f t="shared" ref="L275:L276" si="64">K275/F275</f>
        <v>0.24175824175824176</v>
      </c>
      <c r="M275" s="180" t="s">
        <v>596</v>
      </c>
      <c r="N275" s="186">
        <v>44881</v>
      </c>
      <c r="O275" s="41"/>
      <c r="R275" s="226"/>
    </row>
    <row r="276" spans="1:18" ht="12.75" customHeight="1">
      <c r="A276" s="208">
        <v>173</v>
      </c>
      <c r="B276" s="209">
        <v>44551</v>
      </c>
      <c r="C276" s="209"/>
      <c r="D276" s="210" t="s">
        <v>131</v>
      </c>
      <c r="E276" s="211" t="s">
        <v>593</v>
      </c>
      <c r="F276" s="181">
        <v>2300</v>
      </c>
      <c r="G276" s="211"/>
      <c r="H276" s="211">
        <f>(2820+2200)/2</f>
        <v>2510</v>
      </c>
      <c r="I276" s="213">
        <v>3000</v>
      </c>
      <c r="J276" s="183" t="s">
        <v>841</v>
      </c>
      <c r="K276" s="184">
        <f t="shared" si="63"/>
        <v>210</v>
      </c>
      <c r="L276" s="185">
        <f t="shared" si="64"/>
        <v>9.1304347826086957E-2</v>
      </c>
      <c r="M276" s="180" t="s">
        <v>596</v>
      </c>
      <c r="N276" s="186">
        <v>44649</v>
      </c>
      <c r="O276" s="1"/>
      <c r="R276" s="226"/>
    </row>
    <row r="277" spans="1:18" ht="12.75" customHeight="1">
      <c r="A277" s="58">
        <v>174</v>
      </c>
      <c r="B277" s="234">
        <v>44606</v>
      </c>
      <c r="C277" s="58"/>
      <c r="D277" s="58" t="s">
        <v>437</v>
      </c>
      <c r="E277" s="56" t="s">
        <v>593</v>
      </c>
      <c r="F277" s="56" t="s">
        <v>842</v>
      </c>
      <c r="G277" s="56"/>
      <c r="H277" s="56"/>
      <c r="I277" s="56">
        <v>764</v>
      </c>
      <c r="J277" s="56" t="s">
        <v>594</v>
      </c>
      <c r="K277" s="56"/>
      <c r="L277" s="56"/>
      <c r="M277" s="56"/>
      <c r="N277" s="58"/>
      <c r="O277" s="41"/>
      <c r="R277" s="226"/>
    </row>
    <row r="278" spans="1:18" ht="12.75" customHeight="1">
      <c r="A278" s="208">
        <v>175</v>
      </c>
      <c r="B278" s="209">
        <v>44613</v>
      </c>
      <c r="C278" s="209"/>
      <c r="D278" s="210" t="s">
        <v>447</v>
      </c>
      <c r="E278" s="211" t="s">
        <v>593</v>
      </c>
      <c r="F278" s="181">
        <v>1255</v>
      </c>
      <c r="G278" s="211"/>
      <c r="H278" s="211">
        <v>1515</v>
      </c>
      <c r="I278" s="213">
        <v>1510</v>
      </c>
      <c r="J278" s="183" t="s">
        <v>687</v>
      </c>
      <c r="K278" s="184">
        <f>H278-F278</f>
        <v>260</v>
      </c>
      <c r="L278" s="185">
        <f>K278/F278</f>
        <v>0.20717131474103587</v>
      </c>
      <c r="M278" s="180" t="s">
        <v>596</v>
      </c>
      <c r="N278" s="186">
        <v>44834</v>
      </c>
      <c r="O278" s="41"/>
      <c r="R278" s="226"/>
    </row>
    <row r="279" spans="1:18" ht="12.75" customHeight="1">
      <c r="A279">
        <v>176</v>
      </c>
      <c r="B279" s="234">
        <v>44670</v>
      </c>
      <c r="C279" s="234"/>
      <c r="D279" s="58" t="s">
        <v>553</v>
      </c>
      <c r="E279" s="238" t="s">
        <v>593</v>
      </c>
      <c r="F279" s="56" t="s">
        <v>843</v>
      </c>
      <c r="G279" s="56"/>
      <c r="H279" s="56"/>
      <c r="I279" s="56">
        <v>553</v>
      </c>
      <c r="J279" s="56" t="s">
        <v>594</v>
      </c>
      <c r="K279" s="56"/>
      <c r="L279" s="56"/>
      <c r="M279" s="56"/>
      <c r="N279" s="56"/>
      <c r="O279" s="41"/>
      <c r="R279" s="226"/>
    </row>
    <row r="280" spans="1:18" ht="12.75" customHeight="1">
      <c r="A280" s="208">
        <v>177</v>
      </c>
      <c r="B280" s="209">
        <v>44746</v>
      </c>
      <c r="C280" s="209"/>
      <c r="D280" s="210" t="s">
        <v>844</v>
      </c>
      <c r="E280" s="211" t="s">
        <v>593</v>
      </c>
      <c r="F280" s="181">
        <v>207.5</v>
      </c>
      <c r="G280" s="211"/>
      <c r="H280" s="211">
        <v>254</v>
      </c>
      <c r="I280" s="213">
        <v>254</v>
      </c>
      <c r="J280" s="183" t="s">
        <v>687</v>
      </c>
      <c r="K280" s="184">
        <f t="shared" ref="K280:K282" si="65">H280-F280</f>
        <v>46.5</v>
      </c>
      <c r="L280" s="185">
        <f t="shared" ref="L280:L282" si="66">K280/F280</f>
        <v>0.22409638554216868</v>
      </c>
      <c r="M280" s="180" t="s">
        <v>596</v>
      </c>
      <c r="N280" s="186">
        <v>44792</v>
      </c>
      <c r="O280" s="1"/>
      <c r="R280" s="226"/>
    </row>
    <row r="281" spans="1:18" ht="12.75" customHeight="1">
      <c r="A281" s="208">
        <v>178</v>
      </c>
      <c r="B281" s="209">
        <v>44775</v>
      </c>
      <c r="C281" s="209"/>
      <c r="D281" s="210" t="s">
        <v>492</v>
      </c>
      <c r="E281" s="211" t="s">
        <v>593</v>
      </c>
      <c r="F281" s="181">
        <v>31.25</v>
      </c>
      <c r="G281" s="211"/>
      <c r="H281" s="211">
        <v>38.75</v>
      </c>
      <c r="I281" s="213">
        <v>38</v>
      </c>
      <c r="J281" s="183" t="s">
        <v>687</v>
      </c>
      <c r="K281" s="184">
        <f t="shared" si="65"/>
        <v>7.5</v>
      </c>
      <c r="L281" s="185">
        <f t="shared" si="66"/>
        <v>0.24</v>
      </c>
      <c r="M281" s="180" t="s">
        <v>596</v>
      </c>
      <c r="N281" s="186">
        <v>44844</v>
      </c>
      <c r="O281" s="41"/>
      <c r="R281" s="62"/>
    </row>
    <row r="282" spans="1:18" ht="12.75" customHeight="1">
      <c r="A282" s="208">
        <v>179</v>
      </c>
      <c r="B282" s="209">
        <v>44841</v>
      </c>
      <c r="C282" s="209"/>
      <c r="D282" s="210" t="s">
        <v>845</v>
      </c>
      <c r="E282" s="211" t="s">
        <v>593</v>
      </c>
      <c r="F282" s="181">
        <v>665</v>
      </c>
      <c r="G282" s="211"/>
      <c r="H282" s="211">
        <v>807.5</v>
      </c>
      <c r="I282" s="213">
        <v>840</v>
      </c>
      <c r="J282" s="183" t="s">
        <v>841</v>
      </c>
      <c r="K282" s="184">
        <f t="shared" si="65"/>
        <v>142.5</v>
      </c>
      <c r="L282" s="185">
        <f t="shared" si="66"/>
        <v>0.21428571428571427</v>
      </c>
      <c r="M282" s="180" t="s">
        <v>596</v>
      </c>
      <c r="N282" s="186">
        <v>45097</v>
      </c>
      <c r="O282" s="41"/>
      <c r="R282" s="62"/>
    </row>
    <row r="283" spans="1:18" ht="12.75" customHeight="1">
      <c r="A283" s="233">
        <v>180</v>
      </c>
      <c r="B283" s="234">
        <v>44844</v>
      </c>
      <c r="C283" s="58"/>
      <c r="D283" s="58" t="s">
        <v>439</v>
      </c>
      <c r="E283" s="238" t="s">
        <v>593</v>
      </c>
      <c r="F283" s="56" t="s">
        <v>846</v>
      </c>
      <c r="G283" s="56"/>
      <c r="H283" s="56"/>
      <c r="I283" s="56">
        <v>291</v>
      </c>
      <c r="J283" s="56" t="s">
        <v>594</v>
      </c>
      <c r="K283" s="56"/>
      <c r="L283" s="56"/>
      <c r="M283" s="56"/>
      <c r="N283" s="56"/>
      <c r="O283" s="41"/>
      <c r="Q283" s="41"/>
      <c r="R283" s="62"/>
    </row>
    <row r="284" spans="1:18" ht="12.75" customHeight="1">
      <c r="A284" s="233">
        <v>181</v>
      </c>
      <c r="B284" s="234">
        <v>44845</v>
      </c>
      <c r="C284" s="58"/>
      <c r="D284" s="58" t="s">
        <v>437</v>
      </c>
      <c r="E284" s="238" t="s">
        <v>593</v>
      </c>
      <c r="F284" s="56" t="s">
        <v>847</v>
      </c>
      <c r="G284" s="56"/>
      <c r="H284" s="56"/>
      <c r="I284" s="56">
        <v>765</v>
      </c>
      <c r="J284" s="56" t="s">
        <v>594</v>
      </c>
      <c r="K284" s="56"/>
      <c r="L284" s="56"/>
      <c r="M284" s="56"/>
      <c r="N284" s="56"/>
      <c r="O284" s="41"/>
      <c r="Q284" s="41"/>
      <c r="R284" s="62"/>
    </row>
    <row r="285" spans="1:18" ht="12.75" customHeight="1">
      <c r="A285" s="208">
        <v>182</v>
      </c>
      <c r="B285" s="209">
        <v>44981</v>
      </c>
      <c r="C285" s="209"/>
      <c r="D285" s="210" t="s">
        <v>454</v>
      </c>
      <c r="E285" s="211" t="s">
        <v>593</v>
      </c>
      <c r="F285" s="181">
        <v>1675</v>
      </c>
      <c r="G285" s="211"/>
      <c r="H285" s="211">
        <v>2080</v>
      </c>
      <c r="I285" s="213">
        <v>2080</v>
      </c>
      <c r="J285" s="183" t="s">
        <v>687</v>
      </c>
      <c r="K285" s="184">
        <f>H285-F285</f>
        <v>405</v>
      </c>
      <c r="L285" s="185">
        <f>K285/F285</f>
        <v>0.2417910447761194</v>
      </c>
      <c r="M285" s="180" t="s">
        <v>596</v>
      </c>
      <c r="N285" s="186">
        <v>45119</v>
      </c>
      <c r="O285" s="41"/>
      <c r="R285" s="62" t="s">
        <v>920</v>
      </c>
    </row>
    <row r="286" spans="1:18" ht="12.75" customHeight="1">
      <c r="A286" s="208">
        <v>183</v>
      </c>
      <c r="B286" s="209">
        <v>44986</v>
      </c>
      <c r="C286" s="209"/>
      <c r="D286" s="210" t="s">
        <v>492</v>
      </c>
      <c r="E286" s="211" t="s">
        <v>593</v>
      </c>
      <c r="F286" s="181">
        <v>57.5</v>
      </c>
      <c r="G286" s="211"/>
      <c r="H286" s="211">
        <v>120</v>
      </c>
      <c r="I286" s="213">
        <v>120</v>
      </c>
      <c r="J286" s="183" t="s">
        <v>687</v>
      </c>
      <c r="K286" s="184">
        <f>H286-F286</f>
        <v>62.5</v>
      </c>
      <c r="L286" s="185">
        <f>K286/F286</f>
        <v>1.0869565217391304</v>
      </c>
      <c r="M286" s="180" t="s">
        <v>596</v>
      </c>
      <c r="N286" s="186">
        <v>45049</v>
      </c>
      <c r="O286" s="41"/>
      <c r="R286" s="62" t="s">
        <v>920</v>
      </c>
    </row>
    <row r="287" spans="1:18" ht="12.75" customHeight="1">
      <c r="A287" s="239">
        <v>184</v>
      </c>
      <c r="B287" s="234">
        <v>45008</v>
      </c>
      <c r="C287" s="234"/>
      <c r="D287" s="58" t="s">
        <v>509</v>
      </c>
      <c r="E287" s="238" t="s">
        <v>593</v>
      </c>
      <c r="F287" s="238" t="s">
        <v>848</v>
      </c>
      <c r="G287" s="56"/>
      <c r="H287" s="56"/>
      <c r="I287" s="56">
        <v>3523</v>
      </c>
      <c r="J287" s="56" t="s">
        <v>594</v>
      </c>
      <c r="K287" s="56"/>
      <c r="L287" s="56"/>
      <c r="M287" s="56"/>
      <c r="N287" s="56"/>
      <c r="O287" s="41"/>
      <c r="R287" s="62" t="s">
        <v>920</v>
      </c>
    </row>
    <row r="288" spans="1:18" ht="12.75" customHeight="1">
      <c r="A288" s="233">
        <v>185</v>
      </c>
      <c r="B288" s="234">
        <v>45027</v>
      </c>
      <c r="C288" s="58"/>
      <c r="D288" s="58" t="s">
        <v>849</v>
      </c>
      <c r="E288" s="238" t="s">
        <v>593</v>
      </c>
      <c r="F288" s="56" t="s">
        <v>850</v>
      </c>
      <c r="G288" s="56"/>
      <c r="H288" s="56"/>
      <c r="I288" s="56">
        <v>810</v>
      </c>
      <c r="J288" s="56" t="s">
        <v>594</v>
      </c>
      <c r="K288" s="56"/>
      <c r="L288" s="56"/>
      <c r="M288" s="56"/>
      <c r="N288" s="56"/>
      <c r="O288" s="41"/>
      <c r="R288" s="62" t="s">
        <v>920</v>
      </c>
    </row>
    <row r="289" spans="1:38" ht="12.75" customHeight="1">
      <c r="A289" s="233">
        <v>186</v>
      </c>
      <c r="B289" s="234">
        <v>45050</v>
      </c>
      <c r="C289" s="58"/>
      <c r="D289" s="58" t="s">
        <v>42</v>
      </c>
      <c r="E289" s="238" t="s">
        <v>593</v>
      </c>
      <c r="F289" s="56" t="s">
        <v>851</v>
      </c>
      <c r="G289" s="56"/>
      <c r="H289" s="56"/>
      <c r="I289" s="56">
        <v>5040</v>
      </c>
      <c r="J289" s="56" t="s">
        <v>594</v>
      </c>
      <c r="K289" s="56"/>
      <c r="L289" s="56"/>
      <c r="M289" s="56"/>
      <c r="N289" s="56"/>
      <c r="O289" s="41"/>
      <c r="R289" s="62" t="s">
        <v>920</v>
      </c>
    </row>
    <row r="290" spans="1:38" ht="12.75" customHeight="1">
      <c r="A290" s="227">
        <v>187</v>
      </c>
      <c r="B290" s="228">
        <v>45075</v>
      </c>
      <c r="C290" s="240"/>
      <c r="D290" s="240" t="s">
        <v>852</v>
      </c>
      <c r="E290" s="241" t="s">
        <v>593</v>
      </c>
      <c r="F290" s="230" t="s">
        <v>853</v>
      </c>
      <c r="G290" s="230"/>
      <c r="H290" s="230"/>
      <c r="I290" s="230">
        <v>732</v>
      </c>
      <c r="J290" s="230" t="s">
        <v>594</v>
      </c>
      <c r="K290" s="230"/>
      <c r="L290" s="230"/>
      <c r="M290" s="230"/>
      <c r="N290" s="230"/>
      <c r="O290" s="41"/>
      <c r="Q290" s="41"/>
      <c r="R290" s="62" t="s">
        <v>920</v>
      </c>
      <c r="T290" s="41"/>
      <c r="V290" s="41"/>
      <c r="W290" s="62"/>
      <c r="Y290" s="41"/>
      <c r="AA290" s="41"/>
      <c r="AB290" s="62"/>
      <c r="AD290" s="41"/>
      <c r="AF290" s="41"/>
      <c r="AG290" s="62"/>
      <c r="AI290" s="41"/>
      <c r="AK290" s="41"/>
      <c r="AL290" s="62"/>
    </row>
    <row r="291" spans="1:38" ht="12.75" customHeight="1">
      <c r="A291" s="233">
        <v>188</v>
      </c>
      <c r="B291" s="234">
        <v>45078</v>
      </c>
      <c r="C291" s="58"/>
      <c r="D291" s="58" t="s">
        <v>541</v>
      </c>
      <c r="E291" s="238" t="s">
        <v>593</v>
      </c>
      <c r="F291" s="56" t="s">
        <v>854</v>
      </c>
      <c r="G291" s="56"/>
      <c r="H291" s="56"/>
      <c r="I291" s="56">
        <v>4300</v>
      </c>
      <c r="J291" s="56" t="s">
        <v>594</v>
      </c>
      <c r="K291" s="56"/>
      <c r="L291" s="56"/>
      <c r="M291" s="56"/>
      <c r="N291" s="56"/>
      <c r="O291" s="41"/>
      <c r="Q291" s="41"/>
      <c r="R291" s="62" t="s">
        <v>920</v>
      </c>
      <c r="T291" s="41"/>
      <c r="V291" s="41"/>
      <c r="W291" s="62"/>
      <c r="Y291" s="41"/>
      <c r="AA291" s="41"/>
      <c r="AB291" s="62"/>
      <c r="AD291" s="41"/>
      <c r="AF291" s="41"/>
      <c r="AG291" s="62"/>
      <c r="AI291" s="41"/>
      <c r="AK291" s="41"/>
      <c r="AL291" s="62"/>
    </row>
    <row r="292" spans="1:38" ht="12.75" customHeight="1">
      <c r="A292" s="233">
        <v>189</v>
      </c>
      <c r="B292" s="234">
        <v>45103</v>
      </c>
      <c r="C292" s="58"/>
      <c r="D292" s="58" t="s">
        <v>890</v>
      </c>
      <c r="E292" s="238" t="s">
        <v>593</v>
      </c>
      <c r="F292" s="56" t="s">
        <v>667</v>
      </c>
      <c r="G292" s="56"/>
      <c r="H292" s="56"/>
      <c r="I292" s="56">
        <v>383</v>
      </c>
      <c r="J292" s="56" t="s">
        <v>594</v>
      </c>
      <c r="K292" s="56"/>
      <c r="L292" s="56"/>
      <c r="M292" s="56"/>
      <c r="N292" s="56"/>
      <c r="O292" s="41"/>
      <c r="Q292" s="41"/>
      <c r="R292" s="62" t="s">
        <v>920</v>
      </c>
      <c r="T292" s="41"/>
      <c r="V292" s="41"/>
      <c r="W292" s="62"/>
      <c r="Y292" s="41"/>
      <c r="AA292" s="41"/>
      <c r="AB292" s="62"/>
      <c r="AD292" s="41"/>
      <c r="AF292" s="41"/>
      <c r="AG292" s="62"/>
      <c r="AI292" s="41"/>
      <c r="AK292" s="41"/>
      <c r="AL292" s="62"/>
    </row>
    <row r="293" spans="1:38" ht="12.75" customHeight="1">
      <c r="A293" s="233">
        <v>190</v>
      </c>
      <c r="B293" s="234">
        <v>45120</v>
      </c>
      <c r="C293" s="58"/>
      <c r="D293" s="58" t="s">
        <v>540</v>
      </c>
      <c r="E293" s="238" t="s">
        <v>593</v>
      </c>
      <c r="F293" s="56" t="s">
        <v>887</v>
      </c>
      <c r="G293" s="56"/>
      <c r="H293" s="56"/>
      <c r="I293" s="56">
        <v>2935</v>
      </c>
      <c r="J293" s="56" t="s">
        <v>594</v>
      </c>
      <c r="K293" s="56"/>
      <c r="L293" s="56"/>
      <c r="M293" s="56"/>
      <c r="N293" s="56"/>
      <c r="O293" s="41"/>
      <c r="Q293" s="41"/>
      <c r="R293" s="62" t="s">
        <v>920</v>
      </c>
      <c r="T293" s="41"/>
      <c r="V293" s="41"/>
      <c r="W293" s="62"/>
      <c r="Y293" s="41"/>
      <c r="AA293" s="41"/>
      <c r="AB293" s="62"/>
      <c r="AD293" s="41"/>
      <c r="AF293" s="41"/>
      <c r="AG293" s="62"/>
      <c r="AI293" s="41"/>
      <c r="AK293" s="41"/>
      <c r="AL293" s="62"/>
    </row>
    <row r="294" spans="1:38" ht="12.75" customHeight="1">
      <c r="A294" s="233">
        <v>191</v>
      </c>
      <c r="B294" s="234">
        <v>45125</v>
      </c>
      <c r="C294" s="58"/>
      <c r="D294" s="58" t="s">
        <v>203</v>
      </c>
      <c r="E294" s="238" t="s">
        <v>593</v>
      </c>
      <c r="F294" s="56" t="s">
        <v>894</v>
      </c>
      <c r="G294" s="56"/>
      <c r="H294" s="56"/>
      <c r="I294" s="56">
        <v>4895</v>
      </c>
      <c r="J294" s="56" t="s">
        <v>594</v>
      </c>
      <c r="K294" s="56"/>
      <c r="L294" s="56"/>
      <c r="M294" s="56"/>
      <c r="N294" s="56"/>
      <c r="O294" s="41"/>
      <c r="R294" s="62" t="s">
        <v>920</v>
      </c>
      <c r="T294" s="41"/>
      <c r="W294" s="62"/>
      <c r="Y294" s="41"/>
      <c r="AB294" s="62"/>
      <c r="AD294" s="41"/>
      <c r="AG294" s="62"/>
      <c r="AI294" s="41"/>
      <c r="AL294" s="62"/>
    </row>
    <row r="295" spans="1:38" ht="12.75" customHeight="1">
      <c r="A295" s="233">
        <v>192</v>
      </c>
      <c r="B295" s="234">
        <v>45145</v>
      </c>
      <c r="C295" s="58"/>
      <c r="D295" s="58" t="s">
        <v>984</v>
      </c>
      <c r="E295" s="238" t="s">
        <v>593</v>
      </c>
      <c r="F295" s="56" t="s">
        <v>985</v>
      </c>
      <c r="G295" s="56"/>
      <c r="H295" s="56"/>
      <c r="I295" s="56">
        <v>725</v>
      </c>
      <c r="J295" s="56" t="s">
        <v>594</v>
      </c>
      <c r="K295" s="56"/>
      <c r="L295" s="56"/>
      <c r="M295" s="56"/>
      <c r="N295" s="56"/>
      <c r="O295" s="41"/>
      <c r="R295" s="62"/>
      <c r="T295" s="41"/>
      <c r="W295" s="62"/>
      <c r="Y295" s="41"/>
      <c r="AB295" s="62"/>
      <c r="AD295" s="41"/>
      <c r="AG295" s="62"/>
      <c r="AI295" s="41"/>
      <c r="AL295" s="62"/>
    </row>
    <row r="296" spans="1:38" ht="12.75" customHeight="1">
      <c r="A296" s="233"/>
      <c r="B296" s="234"/>
      <c r="C296" s="58"/>
      <c r="D296" s="58"/>
      <c r="E296" s="238"/>
      <c r="F296" s="56"/>
      <c r="G296" s="56"/>
      <c r="H296" s="56"/>
      <c r="I296" s="56"/>
      <c r="J296" s="56"/>
      <c r="K296" s="56"/>
      <c r="L296" s="56"/>
      <c r="M296" s="56"/>
      <c r="N296" s="56"/>
      <c r="O296" s="41"/>
      <c r="R296" s="62"/>
      <c r="T296" s="41"/>
      <c r="W296" s="62"/>
      <c r="Y296" s="41"/>
      <c r="AB296" s="62"/>
      <c r="AD296" s="41"/>
      <c r="AG296" s="62"/>
      <c r="AI296" s="41"/>
      <c r="AL296" s="62"/>
    </row>
    <row r="297" spans="1:38" ht="12.75" customHeight="1">
      <c r="A297" s="233"/>
      <c r="B297" s="234"/>
      <c r="C297" s="58"/>
      <c r="D297" s="58"/>
      <c r="E297" s="238"/>
      <c r="F297" s="56"/>
      <c r="G297" s="56"/>
      <c r="H297" s="56"/>
      <c r="I297" s="56"/>
      <c r="J297" s="56"/>
      <c r="K297" s="56"/>
      <c r="L297" s="56"/>
      <c r="M297" s="56"/>
      <c r="N297" s="56"/>
      <c r="O297" s="41"/>
      <c r="R297" s="62"/>
      <c r="T297" s="41"/>
      <c r="W297" s="62"/>
      <c r="Y297" s="41"/>
      <c r="AB297" s="62"/>
      <c r="AD297" s="41"/>
      <c r="AG297" s="62"/>
      <c r="AI297" s="41"/>
      <c r="AL297" s="62"/>
    </row>
    <row r="298" spans="1:38" ht="12.75" customHeight="1">
      <c r="A298" s="58"/>
      <c r="B298" s="58"/>
      <c r="C298" s="58"/>
      <c r="D298" s="58"/>
      <c r="E298" s="58"/>
      <c r="F298" s="56"/>
      <c r="G298" s="56"/>
      <c r="H298" s="56"/>
      <c r="I298" s="56"/>
      <c r="J298" s="31"/>
      <c r="K298" s="56"/>
      <c r="L298" s="56"/>
      <c r="M298" s="56"/>
      <c r="N298" s="58"/>
      <c r="O298" s="41"/>
      <c r="R298" s="62"/>
      <c r="T298" s="41"/>
      <c r="W298" s="62"/>
      <c r="Y298" s="41"/>
      <c r="AB298" s="62"/>
      <c r="AD298" s="41"/>
      <c r="AG298" s="62"/>
      <c r="AI298" s="41"/>
      <c r="AL298" s="62"/>
    </row>
    <row r="299" spans="1:38" ht="12.75" customHeight="1">
      <c r="B299" s="242" t="s">
        <v>855</v>
      </c>
      <c r="F299" s="62"/>
      <c r="G299" s="62"/>
      <c r="H299" s="62"/>
      <c r="I299" s="62"/>
      <c r="J299" s="41"/>
      <c r="K299" s="62"/>
      <c r="L299" s="62"/>
      <c r="M299" s="62"/>
      <c r="O299" s="41"/>
      <c r="R299" s="62"/>
      <c r="T299" s="41"/>
      <c r="W299" s="62"/>
      <c r="Y299" s="41"/>
      <c r="AB299" s="62"/>
      <c r="AD299" s="41"/>
      <c r="AG299" s="62"/>
      <c r="AI299" s="41"/>
      <c r="AL299" s="62"/>
    </row>
    <row r="300" spans="1:38" ht="12.75" customHeight="1">
      <c r="A300" s="243"/>
      <c r="F300" s="62"/>
      <c r="G300" s="62"/>
      <c r="H300" s="62"/>
      <c r="I300" s="62"/>
      <c r="J300" s="41"/>
      <c r="K300" s="62"/>
      <c r="L300" s="62"/>
      <c r="M300" s="62"/>
      <c r="O300" s="41"/>
      <c r="R300" s="62"/>
      <c r="T300" s="41"/>
      <c r="W300" s="62"/>
      <c r="Y300" s="41"/>
      <c r="AB300" s="62"/>
      <c r="AD300" s="41"/>
      <c r="AG300" s="62"/>
      <c r="AI300" s="41"/>
      <c r="AL300" s="62"/>
    </row>
    <row r="301" spans="1:38" ht="12.75" customHeight="1">
      <c r="A301" s="243"/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38" ht="12.75" customHeight="1">
      <c r="A302" s="56"/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</sheetData>
  <autoFilter ref="R1:R298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2023-08-11T02:51:53Z</dcterms:modified>
</cp:coreProperties>
</file>