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6" l="1"/>
  <c r="L44" i="6"/>
  <c r="K44" i="6"/>
  <c r="M44" i="6" s="1"/>
  <c r="K104" i="6"/>
  <c r="M104" i="6" s="1"/>
  <c r="K108" i="6"/>
  <c r="M108" i="6" s="1"/>
  <c r="K312" i="6"/>
  <c r="L312" i="6" s="1"/>
  <c r="K46" i="6"/>
  <c r="M46" i="6" s="1"/>
  <c r="L42" i="6" l="1"/>
  <c r="K42" i="6"/>
  <c r="M42" i="6" s="1"/>
  <c r="K102" i="6"/>
  <c r="M102" i="6" s="1"/>
  <c r="P24" i="6"/>
  <c r="L24" i="6"/>
  <c r="K24" i="6"/>
  <c r="M24" i="6" s="1"/>
  <c r="L70" i="6"/>
  <c r="K70" i="6"/>
  <c r="K101" i="6"/>
  <c r="M101" i="6" s="1"/>
  <c r="K103" i="6"/>
  <c r="M103" i="6" s="1"/>
  <c r="K100" i="6"/>
  <c r="M100" i="6" s="1"/>
  <c r="K75" i="6"/>
  <c r="M75" i="6" s="1"/>
  <c r="K76" i="6"/>
  <c r="M76" i="6" s="1"/>
  <c r="M70" i="6" l="1"/>
  <c r="P25" i="6"/>
  <c r="P22" i="6"/>
  <c r="P23" i="6"/>
  <c r="K80" i="6"/>
  <c r="M80" i="6" s="1"/>
  <c r="K97" i="6"/>
  <c r="M97" i="6" s="1"/>
  <c r="K96" i="6"/>
  <c r="M96" i="6" s="1"/>
  <c r="K95" i="6"/>
  <c r="M95" i="6" s="1"/>
  <c r="K94" i="6"/>
  <c r="M94" i="6" s="1"/>
  <c r="K93" i="6"/>
  <c r="M93" i="6" s="1"/>
  <c r="K90" i="6"/>
  <c r="M90" i="6" s="1"/>
  <c r="K87" i="6"/>
  <c r="M87" i="6" s="1"/>
  <c r="L47" i="6"/>
  <c r="K47" i="6"/>
  <c r="K99" i="6"/>
  <c r="M99" i="6" s="1"/>
  <c r="L69" i="6"/>
  <c r="K69" i="6"/>
  <c r="L68" i="6"/>
  <c r="K68" i="6"/>
  <c r="K98" i="6"/>
  <c r="M98" i="6" s="1"/>
  <c r="P17" i="6"/>
  <c r="L17" i="6"/>
  <c r="K17" i="6"/>
  <c r="M17" i="6" s="1"/>
  <c r="P10" i="6"/>
  <c r="L10" i="6"/>
  <c r="K10" i="6"/>
  <c r="M68" i="6" l="1"/>
  <c r="M69" i="6"/>
  <c r="M47" i="6"/>
  <c r="M10" i="6"/>
  <c r="K89" i="6"/>
  <c r="M89" i="6" s="1"/>
  <c r="K88" i="6"/>
  <c r="M88" i="6" s="1"/>
  <c r="K92" i="6"/>
  <c r="M92" i="6" s="1"/>
  <c r="L43" i="6"/>
  <c r="K43" i="6"/>
  <c r="M43" i="6" l="1"/>
  <c r="P18" i="6"/>
  <c r="P19" i="6"/>
  <c r="P20" i="6"/>
  <c r="P21" i="6"/>
  <c r="L67" i="6" l="1"/>
  <c r="K67" i="6"/>
  <c r="K91" i="6"/>
  <c r="M91" i="6" s="1"/>
  <c r="P16" i="6"/>
  <c r="L16" i="6"/>
  <c r="K16" i="6"/>
  <c r="M16" i="6" l="1"/>
  <c r="M67" i="6"/>
  <c r="L65" i="6"/>
  <c r="K65" i="6"/>
  <c r="K64" i="6"/>
  <c r="L64" i="6"/>
  <c r="M65" i="6" l="1"/>
  <c r="M64" i="6"/>
  <c r="K66" i="6"/>
  <c r="L59" i="6"/>
  <c r="K59" i="6"/>
  <c r="K86" i="6"/>
  <c r="M86" i="6" s="1"/>
  <c r="K84" i="6"/>
  <c r="M84" i="6" s="1"/>
  <c r="K85" i="6"/>
  <c r="M85" i="6" s="1"/>
  <c r="L66" i="6"/>
  <c r="K83" i="6"/>
  <c r="M83" i="6" s="1"/>
  <c r="K82" i="6"/>
  <c r="M82" i="6" s="1"/>
  <c r="P12" i="6"/>
  <c r="L12" i="6"/>
  <c r="K12" i="6"/>
  <c r="M66" i="6" l="1"/>
  <c r="M59" i="6"/>
  <c r="M12" i="6"/>
  <c r="K60" i="6"/>
  <c r="L60" i="6"/>
  <c r="K61" i="6"/>
  <c r="L61" i="6"/>
  <c r="K62" i="6"/>
  <c r="L62" i="6"/>
  <c r="K63" i="6"/>
  <c r="L63" i="6"/>
  <c r="M63" i="6" l="1"/>
  <c r="M62" i="6"/>
  <c r="M61" i="6"/>
  <c r="M60" i="6"/>
  <c r="K77" i="6"/>
  <c r="M77" i="6" s="1"/>
  <c r="K81" i="6" l="1"/>
  <c r="M81" i="6" s="1"/>
  <c r="K79" i="6"/>
  <c r="M79" i="6" s="1"/>
  <c r="P15" i="6"/>
  <c r="L15" i="6"/>
  <c r="K15" i="6"/>
  <c r="K78" i="6"/>
  <c r="M78" i="6" s="1"/>
  <c r="M15" i="6" l="1"/>
  <c r="K309" i="6" l="1"/>
  <c r="L309" i="6" s="1"/>
  <c r="P13" i="6" l="1"/>
  <c r="P14" i="6"/>
  <c r="K313" i="6" l="1"/>
  <c r="L313" i="6" s="1"/>
  <c r="K308" i="6"/>
  <c r="L308" i="6" s="1"/>
  <c r="K307" i="6"/>
  <c r="L307" i="6" s="1"/>
  <c r="K305" i="6"/>
  <c r="L305" i="6" s="1"/>
  <c r="H303" i="6"/>
  <c r="K303" i="6" s="1"/>
  <c r="L303" i="6" s="1"/>
  <c r="K302" i="6"/>
  <c r="L302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F271" i="6"/>
  <c r="K271" i="6" s="1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F264" i="6"/>
  <c r="K264" i="6" s="1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4" i="6"/>
  <c r="L244" i="6" s="1"/>
  <c r="K243" i="6"/>
  <c r="L243" i="6" s="1"/>
  <c r="F242" i="6"/>
  <c r="K242" i="6" s="1"/>
  <c r="L242" i="6" s="1"/>
  <c r="K241" i="6"/>
  <c r="L241" i="6" s="1"/>
  <c r="K238" i="6"/>
  <c r="L238" i="6" s="1"/>
  <c r="K237" i="6"/>
  <c r="L237" i="6" s="1"/>
  <c r="K236" i="6"/>
  <c r="L236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2" i="6"/>
  <c r="L212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F194" i="6"/>
  <c r="K194" i="6" s="1"/>
  <c r="L194" i="6" s="1"/>
  <c r="H193" i="6"/>
  <c r="K193" i="6" s="1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H159" i="6"/>
  <c r="K159" i="6" s="1"/>
  <c r="L159" i="6" s="1"/>
  <c r="F158" i="6"/>
  <c r="K158" i="6" s="1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<sst xmlns="http://schemas.openxmlformats.org/spreadsheetml/2006/main" count="3167" uniqueCount="1207">
  <si>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</si>
  <si>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</si>
  <si>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</si>
  <si>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</si>
  <si>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</si>
  <si>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</si>
  <si>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</si>
  <si>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</si>
  <si>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</si>
  <si>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</si>
  <si>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</si>
  <si>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</si>
  <si>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</si>
  <si>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</si>
  <si>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</si>
  <si>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</si>
  <si>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</si>
  <si>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</si>
  <si>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</si>
  <si>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</si>
  <si>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</si>
  <si>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</si>
  <si>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</si>
  <si>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</si>
  <si>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</si>
  <si>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</si>
  <si>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</si>
  <si>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</si>
  <si>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</si>
  <si>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</si>
  <si>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</si>
  <si>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</si>
  <si>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</si>
  <si>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</si>
  <si>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</si>
  <si>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</si>
  <si>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</si>
  <si>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</si>
  <si>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</si>
  <si>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</si>
  <si>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</si>
  <si>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</si>
  <si>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</si>
  <si>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</si>
  <si>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</si>
  <si>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</si>
  <si>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</si>
  <si>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</si>
  <si>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</si>
  <si>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</si>
  <si>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</si>
  <si>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</si>
  <si>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</si>
  <si>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</si>
  <si>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</si>
  <si>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</si>
  <si>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</si>
  <si>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</si>
  <si>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</si>
  <si>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</si>
  <si>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</si>
  <si>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</si>
  <si>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</si>
  <si>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</si>
  <si>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</si>
  <si>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</si>
  <si>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</si>
  <si>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</si>
  <si>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</si>
  <si>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</si>
  <si>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</si>
  <si>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</si>
  <si>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</si>
  <si>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</si>
  <si>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</si>
  <si>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</si>
  <si>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</si>
  <si>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</si>
  <si>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</si>
  <si>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</si>
  <si>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</si>
  <si>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</si>
  <si>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</si>
  <si>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</si>
  <si>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</si>
  <si>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</si>
  <si>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</si>
  <si>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</si>
  <si>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</si>
  <si>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</si>
  <si>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</si>
  <si>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</si>
  <si>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</si>
  <si>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</si>
  <si>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</si>
  <si>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</si>
  <si>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</si>
  <si>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</si>
  <si>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</si>
  <si>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</si>
  <si>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</si>
  <si>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</si>
  <si>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</si>
  <si>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</si>
  <si>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</si>
  <si>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</si>
  <si>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</si>
  <si>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</si>
  <si>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</si>
  <si>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</si>
  <si>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</si>
  <si>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</si>
  <si>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</si>
  <si>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</si>
  <si>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</si>
  <si>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</si>
  <si>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</si>
  <si>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</si>
  <si>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</si>
  <si>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</si>
  <si>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</si>
  <si>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</si>
  <si>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</si>
  <si>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</si>
  <si>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</si>
  <si>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</si>
  <si>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</si>
  <si>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</si>
  <si>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</si>
  <si>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</si>
  <si>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</si>
  <si>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</si>
  <si>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</si>
  <si>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</si>
  <si>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</si>
  <si>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</si>
  <si>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</si>
  <si>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</si>
  <si>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</si>
  <si>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</si>
  <si>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</si>
  <si>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</si>
  <si>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</si>
  <si>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</si>
  <si>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</si>
  <si>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</si>
  <si>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</si>
  <si>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</si>
  <si>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</si>
  <si>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</si>
  <si>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</si>
  <si>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</si>
  <si>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</si>
  <si>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</si>
  <si>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</si>
  <si>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</si>
  <si>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</si>
  <si>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</si>
  <si>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</si>
  <si>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</si>
  <si>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</si>
  <si>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</si>
  <si>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</si>
  <si>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</si>
  <si>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</si>
  <si>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</si>
  <si>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</si>
  <si>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</si>
  <si>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</si>
  <si>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</si>
  <si>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</si>
  <si>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</si>
  <si>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</si>
  <si>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</si>
  <si>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</si>
  <si>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</si>
  <si>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</si>
  <si>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</si>
  <si>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</si>
  <si>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</si>
  <si>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</si>
  <si>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</si>
  <si>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</si>
  <si>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</si>
  <si>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</si>
  <si>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</si>
  <si>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</si>
  <si>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</si>
  <si>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</si>
  <si>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</si>
  <si>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</si>
  <si>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</si>
  <si>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</si>
  <si>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</si>
  <si>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</si>
  <si>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</si>
  <si>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</si>
  <si>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</si>
  <si>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</si>
  <si>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</si>
  <si>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</si>
  <si>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</si>
  <si>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</si>
  <si>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</si>
  <si>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</si>
  <si>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</si>
  <si>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</si>
  <si>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</si>
  <si>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</si>
  <si>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</si>
  <si>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</si>
  <si>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</si>
  <si>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</si>
  <si>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</si>
  <si>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</si>
  <si>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</si>
  <si>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</si>
  <si>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</si>
  <si>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</si>
  <si>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</si>
  <si>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</si>
  <si>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</si>
  <si>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</si>
  <si>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</si>
  <si>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</si>
  <si>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</si>
  <si>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</si>
  <si>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</si>
  <si>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</si>
  <si>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</si>
  <si>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</si>
  <si>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</si>
  <si>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</si>
  <si>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</si>
  <si>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</si>
  <si>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</si>
  <si>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</si>
  <si>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</si>
  <si>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</si>
  <si>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</si>
  <si>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</si>
  <si>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</si>
  <si>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</si>
  <si>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</si>
  <si>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</si>
  <si>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</si>
  <si>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</si>
  <si>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</si>
  <si>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</si>
  <si>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</si>
  <si>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</si>
  <si>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</si>
  <si>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</si>
  <si>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</si>
  <si>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</si>
  <si>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</si>
  <si>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</si>
  <si>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</si>
  <si>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</si>
  <si>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</si>
  <si>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</si>
  <si>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</si>
  <si>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</si>
  <si>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</si>
  <si>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</si>
  <si>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</si>
  <si>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</si>
  <si>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</si>
  <si>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</si>
  <si>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</si>
  <si>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</si>
  <si>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</si>
  <si>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</si>
  <si>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</si>
  <si>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</si>
  <si>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</si>
  <si>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</si>
  <si>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</si>
  <si>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</si>
  <si>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</si>
  <si>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</si>
  <si>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</si>
  <si>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</si>
  <si>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</si>
  <si>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</si>
  <si>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</si>
  <si>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</si>
  <si>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</si>
  <si>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</si>
  <si>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</si>
  <si>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</si>
  <si>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</si>
  <si>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</si>
  <si>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</si>
  <si>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</si>
  <si>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</si>
  <si>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</si>
  <si>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</si>
  <si>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</si>
  <si>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</si>
  <si>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</si>
  <si>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</si>
  <si>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</si>
  <si>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</si>
  <si>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</si>
  <si>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</si>
  <si>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</si>
  <si>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</si>
  <si>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</si>
  <si>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</si>
  <si>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</si>
  <si>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</si>
  <si>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</si>
  <si>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</si>
  <si>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</si>
  <si>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</si>
  <si>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</si>
  <si>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</si>
  <si>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</si>
  <si>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</si>
  <si>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</si>
  <si>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</si>
  <si>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</si>
  <si>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</si>
  <si>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</si>
  <si>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</si>
  <si>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</si>
  <si>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</si>
  <si>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</si>
  <si>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</si>
  <si>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</si>
  <si>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</si>
  <si>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</si>
  <si>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</si>
  <si>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</si>
  <si>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</si>
  <si>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</si>
  <si>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</si>
  <si>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</si>
  <si>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</si>
  <si>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</si>
  <si>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</si>
  <si>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</si>
  <si>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</si>
  <si>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</si>
  <si>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</si>
  <si>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</si>
  <si>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</si>
  <si>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</si>
  <si>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</si>
  <si>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</si>
  <si>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</si>
  <si>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</si>
  <si>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</si>
  <si>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</si>
  <si>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</si>
  <si>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</si>
  <si>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</si>
  <si>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</si>
  <si>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</si>
  <si>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</si>
  <si>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</si>
  <si>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</si>
  <si>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</si>
  <si>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</si>
  <si>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</si>
  <si>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</si>
  <si>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</si>
  <si>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</si>
  <si>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</si>
  <si>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</si>
  <si>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</si>
  <si>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</si>
  <si>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</si>
  <si>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</si>
  <si>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</si>
  <si>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</si>
  <si>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</si>
  <si>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</si>
  <si>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</si>
  <si>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</si>
  <si>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</si>
  <si>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</si>
  <si>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</si>
  <si>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</si>
  <si>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</si>
  <si>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</si>
  <si>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</si>
  <si>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</si>
  <si>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</si>
  <si>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</si>
  <si>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</si>
  <si>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</si>
  <si>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</si>
  <si>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</si>
  <si>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</si>
  <si>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</si>
  <si>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</si>
  <si>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</si>
  <si>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</si>
  <si>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</si>
  <si>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</si>
  <si>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</si>
  <si>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</si>
  <si>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</si>
  <si>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</si>
  <si>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</si>
  <si>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</si>
  <si>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</si>
  <si>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</si>
  <si>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</si>
  <si>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</si>
  <si>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</si>
  <si>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</si>
  <si>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</si>
  <si>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</si>
  <si>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</si>
  <si>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</si>
  <si>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</si>
  <si>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</si>
  <si>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</si>
  <si>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</si>
  <si>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</si>
  <si>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</si>
  <si>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</si>
  <si>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</si>
  <si>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</si>
  <si>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</si>
  <si>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</si>
  <si>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</si>
  <si>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</si>
  <si>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</si>
  <si>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</si>
  <si>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</si>
  <si>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</si>
  <si>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</si>
  <si>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</si>
  <si>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</si>
  <si>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</si>
  <si>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</si>
  <si>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</si>
  <si>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</si>
  <si>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</si>
  <si>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</si>
  <si>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</si>
  <si>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</si>
  <si>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</si>
  <si>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</si>
  <si>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</si>
  <si>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</si>
  <si>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</si>
  <si>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</si>
  <si>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</si>
  <si>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</si>
  <si>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</si>
  <si>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</si>
  <si>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</si>
  <si>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</si>
  <si>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</si>
  <si>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</si>
  <si>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</si>
  <si>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</si>
  <si>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</si>
  <si>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</si>
  <si>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</si>
  <si>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</si>
  <si>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</si>
  <si>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</si>
  <si>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</si>
  <si>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</si>
  <si>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</si>
  <si>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</si>
  <si>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</si>
  <si>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</si>
  <si>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</si>
  <si>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</si>
  <si>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</si>
  <si>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</si>
  <si>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</si>
  <si>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</si>
  <si>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</si>
  <si>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</si>
  <si>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</si>
  <si>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</si>
  <si>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</si>
  <si>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</si>
  <si>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</si>
  <si>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</si>
  <si>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</si>
  <si>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</si>
  <si>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</si>
  <si>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</si>
  <si>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</si>
  <si>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</si>
  <si>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</si>
  <si>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</si>
  <si>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</si>
  <si>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</si>
  <si>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</si>
  <si>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</si>
  <si>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</si>
  <si>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</si>
  <si>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</si>
  <si>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</si>
  <si>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</si>
  <si>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</si>
  <si>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</si>
  <si>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</si>
  <si>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</si>
  <si>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</si>
  <si>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</si>
  <si>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</si>
  <si>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</si>
  <si>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</si>
  <si>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</si>
  <si>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</si>
  <si>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</si>
  <si>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</si>
  <si>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</si>
  <si>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</si>
  <si>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</si>
  <si>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</si>
  <si>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</si>
  <si>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</si>
  <si>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</si>
  <si>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</si>
  <si>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</si>
  <si>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</si>
  <si>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</si>
  <si>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</si>
  <si>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</si>
  <si>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</si>
  <si>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</si>
  <si>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</si>
  <si>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</si>
  <si>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</si>
  <si>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</si>
  <si>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</si>
  <si>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</si>
  <si>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</si>
  <si>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</si>
  <si>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</si>
  <si>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</si>
  <si>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</si>
  <si>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</si>
  <si>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</si>
  <si>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</si>
  <si>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</si>
  <si>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</si>
  <si>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</si>
  <si>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</si>
  <si>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</si>
  <si>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</si>
  <si>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</si>
  <si>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</si>
  <si>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</si>
  <si>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</si>
  <si>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</si>
  <si>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</si>
  <si>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</si>
  <si>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</si>
  <si>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</si>
  <si>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</si>
  <si>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</si>
  <si>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</si>
  <si>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</si>
  <si>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</si>
  <si>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</si>
  <si>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</si>
  <si>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</si>
  <si>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</si>
  <si>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</si>
  <si>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</si>
  <si>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</si>
  <si>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</si>
  <si>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</si>
  <si>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</si>
  <si>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</si>
  <si>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</si>
  <si>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</si>
  <si>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</si>
  <si>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</si>
  <si>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</si>
  <si>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</si>
  <si>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</si>
  <si>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</si>
  <si>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</si>
  <si>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</si>
  <si>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</si>
  <si>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</si>
  <si>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</si>
  <si>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</si>
  <si>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</si>
  <si>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</si>
  <si>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</si>
  <si>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</si>
  <si>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</si>
  <si>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</si>
  <si>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</si>
  <si>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</si>
  <si>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</si>
  <si>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</si>
  <si>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</si>
  <si>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</si>
  <si>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</si>
  <si>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</si>
  <si>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</si>
  <si>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</si>
  <si>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</si>
  <si>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</si>
  <si>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</si>
  <si>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</si>
  <si>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</si>
  <si>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</si>
  <si>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</si>
  <si>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</si>
  <si>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</si>
  <si>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</si>
  <si>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</si>
  <si>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</si>
  <si>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</si>
  <si>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</si>
  <si>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</si>
  <si>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</si>
  <si>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</si>
  <si>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</si>
  <si>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</si>
  <si>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</si>
  <si>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</si>
  <si>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</si>
  <si>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</si>
  <si>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</si>
  <si>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</si>
  <si>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</si>
  <si>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</si>
  <si>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</si>
  <si>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</si>
  <si>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</si>
  <si>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</si>
  <si>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</si>
  <si>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</si>
  <si>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</si>
  <si>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</si>
  <si>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</si>
  <si>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</si>
  <si>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</si>
  <si>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</si>
  <si>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</si>
  <si>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</si>
  <si>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</si>
  <si>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</si>
  <si>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</si>
  <si>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</si>
  <si>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</si>
  <si>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</si>
  <si>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</si>
  <si>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</si>
  <si>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</si>
  <si>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</si>
  <si>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</si>
  <si>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</si>
  <si>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</si>
  <si>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</si>
  <si>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</si>
  <si>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</si>
  <si>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</si>
  <si>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</si>
  <si>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</si>
  <si>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</si>
  <si>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</si>
  <si>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</si>
  <si>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</si>
  <si>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</si>
  <si>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</si>
  <si>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</si>
  <si>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</si>
  <si>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</si>
  <si>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</si>
  <si>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</si>
  <si>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</si>
  <si>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</si>
  <si>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</si>
  <si>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</si>
  <si>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</si>
  <si>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</si>
  <si>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</si>
  <si>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</si>
  <si>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</si>
  <si>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</si>
  <si>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</si>
  <si>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</si>
  <si>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</si>
  <si>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</si>
  <si>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</si>
  <si>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</si>
  <si>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</si>
  <si>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</si>
  <si>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</si>
  <si>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</si>
  <si>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</si>
  <si>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</si>
  <si>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</si>
  <si>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</si>
  <si>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</si>
  <si>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</si>
  <si>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</si>
  <si>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</si>
  <si>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</si>
  <si>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</si>
  <si>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</si>
  <si>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</si>
  <si>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</si>
  <si>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</si>
  <si>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</si>
  <si>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</si>
  <si>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</si>
  <si>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</si>
  <si>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</si>
  <si>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</si>
  <si>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</si>
  <si>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</si>
  <si>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</si>
  <si>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</si>
  <si>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</si>
  <si>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</si>
  <si>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</si>
  <si>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</si>
  <si>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</si>
  <si>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</si>
  <si>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</si>
  <si>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</si>
  <si>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</si>
  <si>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</si>
  <si>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</si>
  <si>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</si>
  <si>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</si>
  <si>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</si>
  <si>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</si>
  <si>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</si>
  <si>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</si>
  <si>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</si>
  <si>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</si>
  <si>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</si>
  <si>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</si>
  <si>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</si>
  <si>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</si>
  <si>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</si>
  <si>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</si>
  <si>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</si>
  <si>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</si>
  <si>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</si>
  <si>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</si>
  <si>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</si>
  <si>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</si>
  <si>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</si>
  <si>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</si>
  <si>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</si>
  <si>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</si>
  <si>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</si>
  <si>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</si>
  <si>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</si>
  <si>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</si>
  <si>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</si>
  <si>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</si>
  <si>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</si>
  <si>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</si>
  <si>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</si>
  <si>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</si>
  <si>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</si>
  <si>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</si>
  <si>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</si>
  <si>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</si>
  <si>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</si>
  <si>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</si>
  <si>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</si>
  <si>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</si>
  <si>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</si>
  <si>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</si>
  <si>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</si>
  <si>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</si>
  <si>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</si>
  <si>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</si>
  <si>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</si>
  <si>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</si>
  <si>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</si>
  <si>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</si>
  <si>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</si>
  <si>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</si>
  <si>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</si>
  <si>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</si>
  <si>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</si>
  <si>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</si>
  <si>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</si>
  <si>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</si>
  <si>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</si>
  <si>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</si>
  <si>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</si>
  <si>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</si>
  <si>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</si>
  <si>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</si>
  <si>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</si>
  <si>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</si>
  <si>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</si>
  <si>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</si>
  <si>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</si>
  <si>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</si>
  <si>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</si>
  <si>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</si>
  <si>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</si>
  <si>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</si>
  <si>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</si>
  <si>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</si>
  <si>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</si>
  <si>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</si>
  <si>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</si>
  <si>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</si>
  <si>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</si>
  <si>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</si>
  <si>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</si>
  <si>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</si>
  <si>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</si>
  <si>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</si>
  <si>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</si>
  <si>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</si>
  <si>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</si>
  <si>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</si>
  <si>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</si>
  <si>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</si>
  <si>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</si>
  <si>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</si>
  <si>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</si>
  <si>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</si>
  <si>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</si>
  <si>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</si>
  <si>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</si>
  <si>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</si>
  <si>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</si>
  <si>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</si>
  <si>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</si>
  <si>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</si>
  <si>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</si>
  <si>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</si>
  <si>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</si>
  <si>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</si>
  <si>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</si>
  <si>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</si>
  <si>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</si>
  <si>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</si>
  <si>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</si>
  <si>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</si>
  <si>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</si>
  <si>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</si>
  <si>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</si>
  <si>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</si>
  <si>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</si>
  <si>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</si>
  <si>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</si>
  <si>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</si>
  <si>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</si>
  <si>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</si>
  <si>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</si>
  <si>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</si>
  <si>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</si>
  <si>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</si>
  <si>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</si>
  <si>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</si>
  <si>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</si>
  <si>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</si>
  <si>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</si>
  <si>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</si>
  <si>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</si>
  <si>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</si>
  <si>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</si>
  <si>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KPIL</t>
  </si>
  <si>
    <t>3400-3600</t>
  </si>
  <si>
    <t>MINDA CORPORATION LIMITED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</si>
  <si>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</si>
  <si>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</si>
  <si>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</si>
  <si>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</si>
  <si>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</si>
  <si>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</si>
  <si>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</si>
  <si>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</si>
  <si>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</si>
  <si>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</si>
  <si>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</si>
  <si>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</si>
  <si>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</si>
  <si>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</si>
  <si>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</si>
  <si>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</si>
  <si>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</si>
  <si>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</si>
  <si>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</si>
  <si>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</si>
  <si>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620-660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</si>
  <si>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</si>
  <si>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</si>
  <si>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</si>
  <si>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</si>
  <si>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</si>
  <si>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</si>
  <si>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</si>
  <si>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</si>
  <si>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</si>
  <si>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</si>
  <si>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</si>
  <si>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</si>
  <si>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</si>
  <si>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</si>
  <si>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</si>
  <si>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</si>
  <si>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</si>
  <si>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</si>
  <si>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</si>
  <si>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</si>
  <si>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</si>
  <si>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</si>
  <si>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</si>
  <si>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</si>
  <si>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</si>
  <si>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</si>
  <si>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</si>
  <si>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</si>
  <si>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</si>
  <si>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</si>
  <si>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</si>
  <si>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</si>
  <si>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</si>
  <si>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</si>
  <si>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</si>
  <si>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</si>
  <si>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</si>
  <si>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</si>
  <si>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</si>
  <si>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</si>
  <si>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</si>
  <si>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</si>
  <si>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</si>
  <si>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</si>
  <si>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</si>
  <si>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</si>
  <si>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124.5-129.5</t>
  </si>
  <si>
    <t>140-145</t>
  </si>
  <si>
    <t>30</t>
  </si>
  <si>
    <t>200-280</t>
  </si>
  <si>
    <t>249-261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</si>
  <si>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</si>
  <si>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</si>
  <si>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</si>
  <si>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</si>
  <si>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</si>
  <si>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</si>
  <si>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</si>
  <si>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</si>
  <si>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</si>
  <si>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</si>
  <si>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</si>
  <si>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</si>
  <si>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</si>
  <si>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</si>
  <si>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</si>
  <si>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</si>
  <si>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</si>
  <si>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</si>
  <si>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1440-1490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</si>
  <si>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</si>
  <si>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</si>
  <si>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</si>
  <si>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</si>
  <si>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</si>
  <si>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</si>
  <si>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</si>
  <si>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</si>
  <si>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</si>
  <si>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1350-1430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</si>
  <si>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</si>
  <si>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</si>
  <si>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</si>
  <si>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</si>
  <si>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</si>
  <si>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</si>
  <si>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</si>
  <si>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</si>
  <si>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</si>
  <si>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</si>
  <si>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</si>
  <si>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</si>
  <si>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</si>
  <si>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</si>
  <si>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</si>
  <si>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</si>
  <si>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</si>
  <si>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</si>
  <si>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</si>
  <si>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</si>
  <si>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</si>
  <si>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</si>
  <si>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</si>
  <si>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</si>
  <si>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</si>
  <si>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</si>
  <si>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</si>
  <si>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</si>
  <si>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SONALIS</t>
  </si>
  <si>
    <t>CELLPOINT</t>
  </si>
  <si>
    <t>Cell Point (India) Ltd</t>
  </si>
  <si>
    <t>AJAY  SALVI</t>
  </si>
  <si>
    <t>QE SECURITIES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</si>
  <si>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</si>
  <si>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</si>
  <si>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</si>
  <si>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</si>
  <si>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</si>
  <si>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</si>
  <si>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</si>
  <si>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</si>
  <si>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</si>
  <si>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</si>
  <si>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</si>
  <si>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</si>
  <si>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312-315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</si>
  <si>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</si>
  <si>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</si>
  <si>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</si>
  <si>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</si>
  <si>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</si>
  <si>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</si>
  <si>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</si>
  <si>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</si>
  <si>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</si>
  <si>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</si>
  <si>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</si>
  <si>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</si>
  <si>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</si>
  <si>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</si>
  <si>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AARTECH</t>
  </si>
  <si>
    <t>VEENA RAJESH SHAH</t>
  </si>
  <si>
    <t>AMARSEC</t>
  </si>
  <si>
    <t>BNP ENTERPRISES</t>
  </si>
  <si>
    <t>Aartech Solonics Limited</t>
  </si>
  <si>
    <t>CYIENTDLM</t>
  </si>
  <si>
    <t>Cyient DLM Limited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</si>
  <si>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</si>
  <si>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</si>
  <si>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</si>
  <si>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</si>
  <si>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</si>
  <si>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</si>
  <si>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</si>
  <si>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</si>
  <si>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209-210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</si>
  <si>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</si>
  <si>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</si>
  <si>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</si>
  <si>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</si>
  <si>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</si>
  <si>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</si>
  <si>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</si>
  <si>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</si>
  <si>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</si>
  <si>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KALIDAS VIJAY MAGAR</t>
  </si>
  <si>
    <t>CLARA</t>
  </si>
  <si>
    <t>BSEL INFRASTRUCTURE REALTY LIMITED</t>
  </si>
  <si>
    <t>SHERWOOD SECURITIES PVT LTD</t>
  </si>
  <si>
    <t>EARUM</t>
  </si>
  <si>
    <t>GMPL</t>
  </si>
  <si>
    <t>VEERHEALTH</t>
  </si>
  <si>
    <t>RAHUL YASHVANTRAY SHAH</t>
  </si>
  <si>
    <t>Cochin Shipyard Limited</t>
  </si>
  <si>
    <t>JALAN</t>
  </si>
  <si>
    <t>Jalan Transolu. India Ltd</t>
  </si>
  <si>
    <t>RAVI SHOBANA</t>
  </si>
  <si>
    <t>MIRCELECTR</t>
  </si>
  <si>
    <t>Mirc Electronics Ltd.</t>
  </si>
  <si>
    <t>ZENTEC</t>
  </si>
  <si>
    <t>Zen Technologies Limited</t>
  </si>
  <si>
    <t>Profit of Rs.28/-</t>
  </si>
  <si>
    <t>LTIM&lt;&gt;</t>
  </si>
  <si>
    <t>LTIM 5000 CE JULY</t>
  </si>
  <si>
    <t>160-180</t>
  </si>
  <si>
    <t>1590-1660</t>
  </si>
  <si>
    <t>1800-1900</t>
  </si>
  <si>
    <t>PVRINOX 1480 CE JUL</t>
  </si>
  <si>
    <t>26-28</t>
  </si>
  <si>
    <t>PVRINOX 1520 CE JUL</t>
  </si>
  <si>
    <t>16-18</t>
  </si>
  <si>
    <t>FINNIFTY 20100 CE 18-JUL</t>
  </si>
  <si>
    <t>98-102</t>
  </si>
  <si>
    <t>150-180</t>
  </si>
  <si>
    <t>Profit of Rs.2.1/-</t>
  </si>
  <si>
    <t>SRF 2240 CE JULY</t>
  </si>
  <si>
    <t>50-60</t>
  </si>
  <si>
    <t>330-333</t>
  </si>
  <si>
    <t>345-355</t>
  </si>
  <si>
    <t>34</t>
  </si>
  <si>
    <t>DRREDDY 5250 CE JULY</t>
  </si>
  <si>
    <t>90-94</t>
  </si>
  <si>
    <t>140-160</t>
  </si>
  <si>
    <t>126</t>
  </si>
  <si>
    <t>Profit of Rs.16.5/-</t>
  </si>
  <si>
    <t>2.15-2.25</t>
  </si>
  <si>
    <t>BRITANNIA 5100 CE JULY</t>
  </si>
  <si>
    <t>84-87</t>
  </si>
  <si>
    <t>Loss of Rs.160/-</t>
  </si>
  <si>
    <t>ABVL</t>
  </si>
  <si>
    <t>VASAVI CHEDELLA</t>
  </si>
  <si>
    <t>SIRISHA PABBATHI</t>
  </si>
  <si>
    <t>BHEEMACEM</t>
  </si>
  <si>
    <t>NIKHIL OMPRAKASH MALPANI</t>
  </si>
  <si>
    <t>BRIDGESE</t>
  </si>
  <si>
    <t>DIVYA BISHT</t>
  </si>
  <si>
    <t>CRANESSOFT</t>
  </si>
  <si>
    <t>ARORA TIMBER INTERNATIONAL PVT. LTD.</t>
  </si>
  <si>
    <t>JORAWAR TRADING INTERNATIONAL PRIVATE LIMITED</t>
  </si>
  <si>
    <t>2499 OFFICE.COM</t>
  </si>
  <si>
    <t>RAJESH NANUBHAI JHAVERI HUF</t>
  </si>
  <si>
    <t>BLACKBERRY SAREES PRIVATE LIMITED</t>
  </si>
  <si>
    <t>VEDANKIT TRADERS PRIVATE LIMITED</t>
  </si>
  <si>
    <t>HILIKS</t>
  </si>
  <si>
    <t>ENACT TECHNOLOGIES PRIVATE LIMITED .</t>
  </si>
  <si>
    <t>NARESH TRAMBAKLAL DOSHI</t>
  </si>
  <si>
    <t>KCDGROUP</t>
  </si>
  <si>
    <t>AVANCE VENTURES PVT LTD</t>
  </si>
  <si>
    <t>EMPOWER TRADEX PRIVATE LIMITED</t>
  </si>
  <si>
    <t>GEETANJALI GUNAJI MEDHEKAR</t>
  </si>
  <si>
    <t>PARAG COMMOSALES</t>
  </si>
  <si>
    <t>MFSINTRCRP</t>
  </si>
  <si>
    <t>YASH JIGNESH KUMAR SHAH</t>
  </si>
  <si>
    <t>OMNIAX</t>
  </si>
  <si>
    <t>CHANDAN SINGHI</t>
  </si>
  <si>
    <t>OSIAJEE</t>
  </si>
  <si>
    <t>HARJINDERSINGH</t>
  </si>
  <si>
    <t>PRIMO</t>
  </si>
  <si>
    <t>SOCIETE GENERALE</t>
  </si>
  <si>
    <t>RAJPACK</t>
  </si>
  <si>
    <t>BASKET OF MONEY FORTUNE PRIVATE LIMITED</t>
  </si>
  <si>
    <t>TINA JAIN</t>
  </si>
  <si>
    <t>DEEPAK MAHAVEERCHAND JAIN (HUF)</t>
  </si>
  <si>
    <t>SHEETAL</t>
  </si>
  <si>
    <t>SOURAVCHOUDHARY</t>
  </si>
  <si>
    <t>RAJMISH TRADERS LLP</t>
  </si>
  <si>
    <t>SIMPLXMIL</t>
  </si>
  <si>
    <t>PANDURANG SUDKOJI JADHAV</t>
  </si>
  <si>
    <t>SIPTL</t>
  </si>
  <si>
    <t>MAHENDRA AKSHAY KUMAR</t>
  </si>
  <si>
    <t>BONANZA PORTFOLIO LIMITED</t>
  </si>
  <si>
    <t>SRUSTEELS</t>
  </si>
  <si>
    <t>OSWAL INFRASTRUCTURE LIMITED</t>
  </si>
  <si>
    <t>APIS GROWTH 15 LTD</t>
  </si>
  <si>
    <t>TANVI</t>
  </si>
  <si>
    <t>BIJAY PRATAP SINGH HUF</t>
  </si>
  <si>
    <t>UNIDT</t>
  </si>
  <si>
    <t>MATHISYS ADVISORS LLP</t>
  </si>
  <si>
    <t>RS SECURITIES</t>
  </si>
  <si>
    <t>VAL</t>
  </si>
  <si>
    <t>OPTUME INVESTMENTS PRIVATE LIMITED</t>
  </si>
  <si>
    <t>BSE Limited</t>
  </si>
  <si>
    <t>COASTCORP</t>
  </si>
  <si>
    <t>Coastal Corporation Ltd</t>
  </si>
  <si>
    <t>Delta Corp Limited</t>
  </si>
  <si>
    <t>SETU SECURITIES PVT LTD</t>
  </si>
  <si>
    <t>MARWADI CHANDARANA INTERMEDIARIES BROKERS PRIVATE LIMITED</t>
  </si>
  <si>
    <t>HRTI PRIVATE LIMITED</t>
  </si>
  <si>
    <t>MANSI SHARE AND STOCK ADVISORS PVT LTD</t>
  </si>
  <si>
    <t>GSTL</t>
  </si>
  <si>
    <t>Globesecure Techno Ltd</t>
  </si>
  <si>
    <t>KCK</t>
  </si>
  <si>
    <t>Kck Industries Limited</t>
  </si>
  <si>
    <t>MITTAL RIMPY</t>
  </si>
  <si>
    <t>JAINAM BROKING LIMITED</t>
  </si>
  <si>
    <t>Nazara Technologies Ltd</t>
  </si>
  <si>
    <t>NELCO</t>
  </si>
  <si>
    <t>Nelco Ltd.</t>
  </si>
  <si>
    <t>Olectra Greentech Limited</t>
  </si>
  <si>
    <t>ONWARDTEC</t>
  </si>
  <si>
    <t>Onward Technologies Ltd</t>
  </si>
  <si>
    <t>PREMEXPLN</t>
  </si>
  <si>
    <t>Premier Explosives Ltd</t>
  </si>
  <si>
    <t>RPOWER</t>
  </si>
  <si>
    <t>Reliance Power Limited</t>
  </si>
  <si>
    <t>SOUTHBANK</t>
  </si>
  <si>
    <t>South Indian Bank Ltd.</t>
  </si>
  <si>
    <t>HI GROWTH CORPORATE SERVICES PVT LTD</t>
  </si>
  <si>
    <t>TRU</t>
  </si>
  <si>
    <t>TruCap Finance Limited</t>
  </si>
  <si>
    <t>RAJIV  KUMAR</t>
  </si>
  <si>
    <t>MUKESH KUMAR</t>
  </si>
  <si>
    <t>AAKRAYA RESEARCH LLP</t>
  </si>
  <si>
    <t>BCLIND</t>
  </si>
  <si>
    <t>BCL Industries Limited</t>
  </si>
  <si>
    <t>WAYBROAD TRADING PRIVATE LIMITED</t>
  </si>
  <si>
    <t>CROWN</t>
  </si>
  <si>
    <t>Crown Lifters Ltd</t>
  </si>
  <si>
    <t>SHRRADHA PUNIT BANSAL</t>
  </si>
  <si>
    <t>EQUIRUS WEALTH PRIVATE LIMITED</t>
  </si>
  <si>
    <t>KALPRAJ DAMJI DHARAMSHI</t>
  </si>
  <si>
    <t>MITTAL PANKAJ</t>
  </si>
  <si>
    <t>MEP</t>
  </si>
  <si>
    <t>MEP Infra. Developers Ltd</t>
  </si>
  <si>
    <t>ANAND RATHI GLOBAL FINANCE LTD</t>
  </si>
  <si>
    <t>SCAPDVR</t>
  </si>
  <si>
    <t>Stampede Capital Limited</t>
  </si>
  <si>
    <t>NAVEEN PARASHAR</t>
  </si>
  <si>
    <t>NANDANVAN INVESTMENTS LIMITED</t>
  </si>
  <si>
    <t>MANISH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</si>
</sst>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42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6" fontId="37" fillId="0" borderId="30" xfId="0" applyNumberFormat="1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10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7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2" borderId="29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0" fontId="37" fillId="17" borderId="32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center" vertical="center"/>
    </xf>
    <xf numFmtId="165" fontId="36" fillId="17" borderId="32" xfId="0" applyNumberFormat="1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2" xfId="0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D7" sqref="D7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H21" sqref="H2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4" t="s">
        <v>16</v>
      </c>
      <c r="B9" s="396" t="s">
        <v>17</v>
      </c>
      <c r="C9" s="396" t="s">
        <v>18</v>
      </c>
      <c r="D9" s="396" t="s">
        <v>19</v>
      </c>
      <c r="E9" s="26" t="s">
        <v>20</v>
      </c>
      <c r="F9" s="26" t="s">
        <v>21</v>
      </c>
      <c r="G9" s="391" t="s">
        <v>22</v>
      </c>
      <c r="H9" s="392"/>
      <c r="I9" s="393"/>
      <c r="J9" s="391" t="s">
        <v>23</v>
      </c>
      <c r="K9" s="392"/>
      <c r="L9" s="393"/>
      <c r="M9" s="26"/>
      <c r="N9" s="27"/>
      <c r="O9" s="27"/>
      <c r="P9" s="27"/>
    </row>
    <row r="10" spans="1:16" ht="38.25">
      <c r="A10" s="395"/>
      <c r="B10" s="397"/>
      <c r="C10" s="397"/>
      <c r="D10" s="39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936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19461.3</v>
      </c>
      <c r="F11" s="35">
        <v>19485.083333333332</v>
      </c>
      <c r="G11" s="36">
        <v>19426.266666666663</v>
      </c>
      <c r="H11" s="36">
        <v>19391.23333333333</v>
      </c>
      <c r="I11" s="36">
        <v>19332.416666666661</v>
      </c>
      <c r="J11" s="36">
        <v>19520.116666666665</v>
      </c>
      <c r="K11" s="36">
        <v>19578.933333333338</v>
      </c>
      <c r="L11" s="36">
        <v>19613.966666666667</v>
      </c>
      <c r="M11" s="37">
        <v>19543.900000000001</v>
      </c>
      <c r="N11" s="37">
        <v>19450.05</v>
      </c>
      <c r="O11" s="307">
        <v>11727700</v>
      </c>
      <c r="P11" s="309">
        <v>3.4266939889541523E-3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44803.3</v>
      </c>
      <c r="F12" s="38">
        <v>44857</v>
      </c>
      <c r="G12" s="39">
        <v>44696.3</v>
      </c>
      <c r="H12" s="39">
        <v>44589.3</v>
      </c>
      <c r="I12" s="39">
        <v>44428.600000000006</v>
      </c>
      <c r="J12" s="39">
        <v>44964</v>
      </c>
      <c r="K12" s="39">
        <v>45124.7</v>
      </c>
      <c r="L12" s="39">
        <v>45231.7</v>
      </c>
      <c r="M12" s="31">
        <v>45017.7</v>
      </c>
      <c r="N12" s="31">
        <v>44750</v>
      </c>
      <c r="O12" s="308">
        <v>2802525</v>
      </c>
      <c r="P12" s="309">
        <v>-6.8749127738899851E-2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19998</v>
      </c>
      <c r="F13" s="38">
        <v>20026.350000000002</v>
      </c>
      <c r="G13" s="39">
        <v>19932.700000000004</v>
      </c>
      <c r="H13" s="39">
        <v>19867.400000000001</v>
      </c>
      <c r="I13" s="39">
        <v>19773.750000000004</v>
      </c>
      <c r="J13" s="39">
        <v>20091.650000000005</v>
      </c>
      <c r="K13" s="39">
        <v>20185.300000000007</v>
      </c>
      <c r="L13" s="39">
        <v>20250.600000000006</v>
      </c>
      <c r="M13" s="31">
        <v>20120</v>
      </c>
      <c r="N13" s="31">
        <v>19961.05</v>
      </c>
      <c r="O13" s="308">
        <v>93600</v>
      </c>
      <c r="P13" s="310">
        <v>-5.5248618784530384E-3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8330.25</v>
      </c>
      <c r="F14" s="38">
        <v>8322.0666666666675</v>
      </c>
      <c r="G14" s="39">
        <v>8289.9833333333354</v>
      </c>
      <c r="H14" s="39">
        <v>8249.7166666666672</v>
      </c>
      <c r="I14" s="39">
        <v>8217.633333333335</v>
      </c>
      <c r="J14" s="39">
        <v>8362.3333333333358</v>
      </c>
      <c r="K14" s="39">
        <v>8394.4166666666679</v>
      </c>
      <c r="L14" s="39">
        <v>8434.6833333333361</v>
      </c>
      <c r="M14" s="31">
        <v>8354.15</v>
      </c>
      <c r="N14" s="31">
        <v>8281.7999999999993</v>
      </c>
      <c r="O14" s="308">
        <v>7725</v>
      </c>
      <c r="P14" s="310">
        <v>-0.1889763779527559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456.95</v>
      </c>
      <c r="F15" s="38">
        <v>454.84999999999997</v>
      </c>
      <c r="G15" s="39">
        <v>450.99999999999994</v>
      </c>
      <c r="H15" s="39">
        <v>445.04999999999995</v>
      </c>
      <c r="I15" s="39">
        <v>441.19999999999993</v>
      </c>
      <c r="J15" s="39">
        <v>460.79999999999995</v>
      </c>
      <c r="K15" s="39">
        <v>464.65</v>
      </c>
      <c r="L15" s="39">
        <v>470.59999999999997</v>
      </c>
      <c r="M15" s="31">
        <v>458.7</v>
      </c>
      <c r="N15" s="31">
        <v>448.9</v>
      </c>
      <c r="O15" s="308">
        <v>12906000</v>
      </c>
      <c r="P15" s="309">
        <v>2.1125089010206502E-2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4539</v>
      </c>
      <c r="F16" s="38">
        <v>4531.916666666667</v>
      </c>
      <c r="G16" s="39">
        <v>4499.9833333333336</v>
      </c>
      <c r="H16" s="39">
        <v>4460.9666666666662</v>
      </c>
      <c r="I16" s="39">
        <v>4429.0333333333328</v>
      </c>
      <c r="J16" s="39">
        <v>4570.9333333333343</v>
      </c>
      <c r="K16" s="39">
        <v>4602.8666666666668</v>
      </c>
      <c r="L16" s="39">
        <v>4641.883333333335</v>
      </c>
      <c r="M16" s="31">
        <v>4563.8500000000004</v>
      </c>
      <c r="N16" s="31">
        <v>4492.8999999999996</v>
      </c>
      <c r="O16" s="308">
        <v>1354000</v>
      </c>
      <c r="P16" s="309">
        <v>1.252570573939054E-2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23285.8</v>
      </c>
      <c r="F17" s="38">
        <v>23340.45</v>
      </c>
      <c r="G17" s="39">
        <v>23200.850000000002</v>
      </c>
      <c r="H17" s="39">
        <v>23115.9</v>
      </c>
      <c r="I17" s="39">
        <v>22976.300000000003</v>
      </c>
      <c r="J17" s="39">
        <v>23425.4</v>
      </c>
      <c r="K17" s="39">
        <v>23565</v>
      </c>
      <c r="L17" s="39">
        <v>23649.95</v>
      </c>
      <c r="M17" s="31">
        <v>23480.05</v>
      </c>
      <c r="N17" s="31">
        <v>23255.5</v>
      </c>
      <c r="O17" s="308">
        <v>57920</v>
      </c>
      <c r="P17" s="309">
        <v>1.2587412587412588E-2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188.55</v>
      </c>
      <c r="F18" s="38">
        <v>187.5</v>
      </c>
      <c r="G18" s="39">
        <v>185.2</v>
      </c>
      <c r="H18" s="39">
        <v>181.85</v>
      </c>
      <c r="I18" s="39">
        <v>179.54999999999998</v>
      </c>
      <c r="J18" s="39">
        <v>190.85</v>
      </c>
      <c r="K18" s="39">
        <v>193.15</v>
      </c>
      <c r="L18" s="39">
        <v>196.5</v>
      </c>
      <c r="M18" s="31">
        <v>189.8</v>
      </c>
      <c r="N18" s="31">
        <v>184.15</v>
      </c>
      <c r="O18" s="308">
        <v>27399600</v>
      </c>
      <c r="P18" s="309">
        <v>-8.5971082454083629E-3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214.3</v>
      </c>
      <c r="F19" s="38">
        <v>215.86666666666667</v>
      </c>
      <c r="G19" s="39">
        <v>211.93333333333334</v>
      </c>
      <c r="H19" s="39">
        <v>209.56666666666666</v>
      </c>
      <c r="I19" s="39">
        <v>205.63333333333333</v>
      </c>
      <c r="J19" s="39">
        <v>218.23333333333335</v>
      </c>
      <c r="K19" s="39">
        <v>222.16666666666669</v>
      </c>
      <c r="L19" s="39">
        <v>224.53333333333336</v>
      </c>
      <c r="M19" s="31">
        <v>219.8</v>
      </c>
      <c r="N19" s="31">
        <v>213.5</v>
      </c>
      <c r="O19" s="308">
        <v>31447000</v>
      </c>
      <c r="P19" s="309">
        <v>6.5075730891158853E-2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1791.55</v>
      </c>
      <c r="F20" s="38">
        <v>1784.45</v>
      </c>
      <c r="G20" s="39">
        <v>1773</v>
      </c>
      <c r="H20" s="39">
        <v>1754.45</v>
      </c>
      <c r="I20" s="39">
        <v>1743</v>
      </c>
      <c r="J20" s="39">
        <v>1803</v>
      </c>
      <c r="K20" s="39">
        <v>1814.4500000000003</v>
      </c>
      <c r="L20" s="39">
        <v>1833</v>
      </c>
      <c r="M20" s="31">
        <v>1795.9</v>
      </c>
      <c r="N20" s="31">
        <v>1765.9</v>
      </c>
      <c r="O20" s="308">
        <v>4396500</v>
      </c>
      <c r="P20" s="309">
        <v>7.0780648708081368E-3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2397.1</v>
      </c>
      <c r="F21" s="38">
        <v>2410.9</v>
      </c>
      <c r="G21" s="39">
        <v>2378.65</v>
      </c>
      <c r="H21" s="39">
        <v>2360.1999999999998</v>
      </c>
      <c r="I21" s="39">
        <v>2327.9499999999998</v>
      </c>
      <c r="J21" s="39">
        <v>2429.3500000000004</v>
      </c>
      <c r="K21" s="39">
        <v>2461.6000000000004</v>
      </c>
      <c r="L21" s="39">
        <v>2480.0500000000006</v>
      </c>
      <c r="M21" s="31">
        <v>2443.15</v>
      </c>
      <c r="N21" s="31">
        <v>2392.4499999999998</v>
      </c>
      <c r="O21" s="308">
        <v>11019300</v>
      </c>
      <c r="P21" s="309">
        <v>9.8424655651169826E-3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725.4</v>
      </c>
      <c r="F22" s="38">
        <v>726.68333333333328</v>
      </c>
      <c r="G22" s="39">
        <v>720.31666666666661</v>
      </c>
      <c r="H22" s="39">
        <v>715.23333333333335</v>
      </c>
      <c r="I22" s="39">
        <v>708.86666666666667</v>
      </c>
      <c r="J22" s="39">
        <v>731.76666666666654</v>
      </c>
      <c r="K22" s="39">
        <v>738.1333333333331</v>
      </c>
      <c r="L22" s="39">
        <v>743.21666666666647</v>
      </c>
      <c r="M22" s="31">
        <v>733.05</v>
      </c>
      <c r="N22" s="31">
        <v>721.6</v>
      </c>
      <c r="O22" s="308">
        <v>31847200</v>
      </c>
      <c r="P22" s="309">
        <v>9.765625E-3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3546.4</v>
      </c>
      <c r="F23" s="38">
        <v>3537.4833333333336</v>
      </c>
      <c r="G23" s="39">
        <v>3518.916666666667</v>
      </c>
      <c r="H23" s="39">
        <v>3491.4333333333334</v>
      </c>
      <c r="I23" s="39">
        <v>3472.8666666666668</v>
      </c>
      <c r="J23" s="39">
        <v>3564.9666666666672</v>
      </c>
      <c r="K23" s="39">
        <v>3583.5333333333338</v>
      </c>
      <c r="L23" s="39">
        <v>3611.0166666666673</v>
      </c>
      <c r="M23" s="31">
        <v>3556.05</v>
      </c>
      <c r="N23" s="31">
        <v>3510</v>
      </c>
      <c r="O23" s="308">
        <v>809400</v>
      </c>
      <c r="P23" s="309">
        <v>-2.8097982708933718E-2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422.65</v>
      </c>
      <c r="F24" s="38">
        <v>420.91666666666669</v>
      </c>
      <c r="G24" s="39">
        <v>417.53333333333336</v>
      </c>
      <c r="H24" s="39">
        <v>412.41666666666669</v>
      </c>
      <c r="I24" s="39">
        <v>409.03333333333336</v>
      </c>
      <c r="J24" s="39">
        <v>426.03333333333336</v>
      </c>
      <c r="K24" s="39">
        <v>429.41666666666669</v>
      </c>
      <c r="L24" s="39">
        <v>434.53333333333336</v>
      </c>
      <c r="M24" s="31">
        <v>424.3</v>
      </c>
      <c r="N24" s="31">
        <v>415.8</v>
      </c>
      <c r="O24" s="308">
        <v>57832200</v>
      </c>
      <c r="P24" s="309">
        <v>-1.0075178703475475E-2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5262.2</v>
      </c>
      <c r="F25" s="38">
        <v>5259.95</v>
      </c>
      <c r="G25" s="39">
        <v>5223.25</v>
      </c>
      <c r="H25" s="39">
        <v>5184.3</v>
      </c>
      <c r="I25" s="39">
        <v>5147.6000000000004</v>
      </c>
      <c r="J25" s="39">
        <v>5298.9</v>
      </c>
      <c r="K25" s="39">
        <v>5335.5999999999985</v>
      </c>
      <c r="L25" s="39">
        <v>5374.5499999999993</v>
      </c>
      <c r="M25" s="31">
        <v>5296.65</v>
      </c>
      <c r="N25" s="31">
        <v>5221</v>
      </c>
      <c r="O25" s="308">
        <v>1890000</v>
      </c>
      <c r="P25" s="309">
        <v>-3.1645569620253164E-3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428.55</v>
      </c>
      <c r="F26" s="38">
        <v>429.48333333333335</v>
      </c>
      <c r="G26" s="39">
        <v>426.76666666666671</v>
      </c>
      <c r="H26" s="39">
        <v>424.98333333333335</v>
      </c>
      <c r="I26" s="39">
        <v>422.26666666666671</v>
      </c>
      <c r="J26" s="39">
        <v>431.26666666666671</v>
      </c>
      <c r="K26" s="39">
        <v>433.98333333333341</v>
      </c>
      <c r="L26" s="39">
        <v>435.76666666666671</v>
      </c>
      <c r="M26" s="31">
        <v>432.2</v>
      </c>
      <c r="N26" s="31">
        <v>427.7</v>
      </c>
      <c r="O26" s="308">
        <v>12248500</v>
      </c>
      <c r="P26" s="309">
        <v>2.3146833285998297E-2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170.4</v>
      </c>
      <c r="F27" s="38">
        <v>170.66666666666666</v>
      </c>
      <c r="G27" s="39">
        <v>167.73333333333332</v>
      </c>
      <c r="H27" s="39">
        <v>165.06666666666666</v>
      </c>
      <c r="I27" s="39">
        <v>162.13333333333333</v>
      </c>
      <c r="J27" s="39">
        <v>173.33333333333331</v>
      </c>
      <c r="K27" s="39">
        <v>176.26666666666665</v>
      </c>
      <c r="L27" s="39">
        <v>178.93333333333331</v>
      </c>
      <c r="M27" s="31">
        <v>173.6</v>
      </c>
      <c r="N27" s="31">
        <v>168</v>
      </c>
      <c r="O27" s="308">
        <v>79720000</v>
      </c>
      <c r="P27" s="309">
        <v>0.10930216377930843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3410.65</v>
      </c>
      <c r="F28" s="38">
        <v>3398.1999999999994</v>
      </c>
      <c r="G28" s="39">
        <v>3377.3999999999987</v>
      </c>
      <c r="H28" s="39">
        <v>3344.1499999999992</v>
      </c>
      <c r="I28" s="39">
        <v>3323.3499999999985</v>
      </c>
      <c r="J28" s="39">
        <v>3431.4499999999989</v>
      </c>
      <c r="K28" s="39">
        <v>3452.2499999999991</v>
      </c>
      <c r="L28" s="39">
        <v>3485.4999999999991</v>
      </c>
      <c r="M28" s="31">
        <v>3419</v>
      </c>
      <c r="N28" s="31">
        <v>3364.95</v>
      </c>
      <c r="O28" s="308">
        <v>4553600</v>
      </c>
      <c r="P28" s="309">
        <v>2.4662466246624663E-2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1845.1</v>
      </c>
      <c r="F29" s="38">
        <v>1824.8</v>
      </c>
      <c r="G29" s="39">
        <v>1800.3999999999999</v>
      </c>
      <c r="H29" s="39">
        <v>1755.6999999999998</v>
      </c>
      <c r="I29" s="39">
        <v>1731.2999999999997</v>
      </c>
      <c r="J29" s="39">
        <v>1869.5</v>
      </c>
      <c r="K29" s="39">
        <v>1893.9</v>
      </c>
      <c r="L29" s="39">
        <v>1938.6000000000001</v>
      </c>
      <c r="M29" s="31">
        <v>1849.2</v>
      </c>
      <c r="N29" s="31">
        <v>1780.1</v>
      </c>
      <c r="O29" s="308">
        <v>2342561</v>
      </c>
      <c r="P29" s="309">
        <v>-6.9669144439586064E-2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6520.95</v>
      </c>
      <c r="F30" s="38">
        <v>6503.5499999999993</v>
      </c>
      <c r="G30" s="39">
        <v>6461.1999999999989</v>
      </c>
      <c r="H30" s="39">
        <v>6401.45</v>
      </c>
      <c r="I30" s="39">
        <v>6359.0999999999995</v>
      </c>
      <c r="J30" s="39">
        <v>6563.2999999999984</v>
      </c>
      <c r="K30" s="39">
        <v>6605.6499999999987</v>
      </c>
      <c r="L30" s="39">
        <v>6665.3999999999978</v>
      </c>
      <c r="M30" s="31">
        <v>6545.9</v>
      </c>
      <c r="N30" s="31">
        <v>6443.8</v>
      </c>
      <c r="O30" s="308">
        <v>562125</v>
      </c>
      <c r="P30" s="309">
        <v>3.1942723392537516E-2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767.4</v>
      </c>
      <c r="F31" s="38">
        <v>762.9666666666667</v>
      </c>
      <c r="G31" s="39">
        <v>756.93333333333339</v>
      </c>
      <c r="H31" s="39">
        <v>746.4666666666667</v>
      </c>
      <c r="I31" s="39">
        <v>740.43333333333339</v>
      </c>
      <c r="J31" s="39">
        <v>773.43333333333339</v>
      </c>
      <c r="K31" s="39">
        <v>779.4666666666667</v>
      </c>
      <c r="L31" s="39">
        <v>789.93333333333339</v>
      </c>
      <c r="M31" s="31">
        <v>769</v>
      </c>
      <c r="N31" s="31">
        <v>752.5</v>
      </c>
      <c r="O31" s="308">
        <v>12244000</v>
      </c>
      <c r="P31" s="309">
        <v>-2.9870850170351002E-2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737.3</v>
      </c>
      <c r="F32" s="38">
        <v>740.04999999999984</v>
      </c>
      <c r="G32" s="39">
        <v>731.54999999999973</v>
      </c>
      <c r="H32" s="39">
        <v>725.79999999999984</v>
      </c>
      <c r="I32" s="39">
        <v>717.29999999999973</v>
      </c>
      <c r="J32" s="39">
        <v>745.79999999999973</v>
      </c>
      <c r="K32" s="39">
        <v>754.3</v>
      </c>
      <c r="L32" s="39">
        <v>760.04999999999973</v>
      </c>
      <c r="M32" s="31">
        <v>748.55</v>
      </c>
      <c r="N32" s="31">
        <v>734.3</v>
      </c>
      <c r="O32" s="308">
        <v>13866600</v>
      </c>
      <c r="P32" s="309">
        <v>1.4730741366819608E-2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954.75</v>
      </c>
      <c r="F33" s="38">
        <v>955.81666666666661</v>
      </c>
      <c r="G33" s="39">
        <v>950.18333333333317</v>
      </c>
      <c r="H33" s="39">
        <v>945.61666666666656</v>
      </c>
      <c r="I33" s="39">
        <v>939.98333333333312</v>
      </c>
      <c r="J33" s="39">
        <v>960.38333333333321</v>
      </c>
      <c r="K33" s="39">
        <v>966.01666666666665</v>
      </c>
      <c r="L33" s="39">
        <v>970.58333333333326</v>
      </c>
      <c r="M33" s="31">
        <v>961.45</v>
      </c>
      <c r="N33" s="31">
        <v>951.25</v>
      </c>
      <c r="O33" s="308">
        <v>55974375</v>
      </c>
      <c r="P33" s="309">
        <v>1.0185435841905793E-2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4892.6000000000004</v>
      </c>
      <c r="F34" s="38">
        <v>4910.2</v>
      </c>
      <c r="G34" s="39">
        <v>4867.3999999999996</v>
      </c>
      <c r="H34" s="39">
        <v>4842.2</v>
      </c>
      <c r="I34" s="39">
        <v>4799.3999999999996</v>
      </c>
      <c r="J34" s="39">
        <v>4935.3999999999996</v>
      </c>
      <c r="K34" s="39">
        <v>4978.2000000000007</v>
      </c>
      <c r="L34" s="39">
        <v>5003.3999999999996</v>
      </c>
      <c r="M34" s="31">
        <v>4953</v>
      </c>
      <c r="N34" s="31">
        <v>4885</v>
      </c>
      <c r="O34" s="308">
        <v>2629250</v>
      </c>
      <c r="P34" s="309">
        <v>8.5649029311001142E-4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1600.35</v>
      </c>
      <c r="F35" s="38">
        <v>1600.1499999999999</v>
      </c>
      <c r="G35" s="39">
        <v>1587.2499999999998</v>
      </c>
      <c r="H35" s="39">
        <v>1574.1499999999999</v>
      </c>
      <c r="I35" s="39">
        <v>1561.2499999999998</v>
      </c>
      <c r="J35" s="39">
        <v>1613.2499999999998</v>
      </c>
      <c r="K35" s="39">
        <v>1626.1499999999999</v>
      </c>
      <c r="L35" s="39">
        <v>1639.2499999999998</v>
      </c>
      <c r="M35" s="31">
        <v>1613.05</v>
      </c>
      <c r="N35" s="31">
        <v>1587.05</v>
      </c>
      <c r="O35" s="308">
        <v>7789000</v>
      </c>
      <c r="P35" s="309">
        <v>1.0836415547336319E-2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7464.8</v>
      </c>
      <c r="F36" s="38">
        <v>7477.8</v>
      </c>
      <c r="G36" s="39">
        <v>7416.25</v>
      </c>
      <c r="H36" s="39">
        <v>7367.7</v>
      </c>
      <c r="I36" s="39">
        <v>7306.15</v>
      </c>
      <c r="J36" s="39">
        <v>7526.35</v>
      </c>
      <c r="K36" s="39">
        <v>7587.9000000000015</v>
      </c>
      <c r="L36" s="39">
        <v>7636.4500000000007</v>
      </c>
      <c r="M36" s="31">
        <v>7539.35</v>
      </c>
      <c r="N36" s="31">
        <v>7429.25</v>
      </c>
      <c r="O36" s="308">
        <v>4465750</v>
      </c>
      <c r="P36" s="309">
        <v>3.5896543725353745E-2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2402</v>
      </c>
      <c r="F37" s="38">
        <v>2389.2999999999997</v>
      </c>
      <c r="G37" s="39">
        <v>2351.9499999999994</v>
      </c>
      <c r="H37" s="39">
        <v>2301.8999999999996</v>
      </c>
      <c r="I37" s="39">
        <v>2264.5499999999993</v>
      </c>
      <c r="J37" s="39">
        <v>2439.3499999999995</v>
      </c>
      <c r="K37" s="39">
        <v>2476.6999999999998</v>
      </c>
      <c r="L37" s="39">
        <v>2526.7499999999995</v>
      </c>
      <c r="M37" s="31">
        <v>2426.65</v>
      </c>
      <c r="N37" s="31">
        <v>2339.25</v>
      </c>
      <c r="O37" s="308">
        <v>1641000</v>
      </c>
      <c r="P37" s="309">
        <v>-2.9969852810782054E-2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386</v>
      </c>
      <c r="F38" s="38">
        <v>387.8</v>
      </c>
      <c r="G38" s="39">
        <v>382</v>
      </c>
      <c r="H38" s="39">
        <v>378</v>
      </c>
      <c r="I38" s="39">
        <v>372.2</v>
      </c>
      <c r="J38" s="39">
        <v>391.8</v>
      </c>
      <c r="K38" s="39">
        <v>397.60000000000008</v>
      </c>
      <c r="L38" s="39">
        <v>401.6</v>
      </c>
      <c r="M38" s="31">
        <v>393.6</v>
      </c>
      <c r="N38" s="31">
        <v>383.8</v>
      </c>
      <c r="O38" s="308">
        <v>11361600</v>
      </c>
      <c r="P38" s="309">
        <v>1.4573510501500214E-2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222.35</v>
      </c>
      <c r="F39" s="38">
        <v>222.61666666666667</v>
      </c>
      <c r="G39" s="39">
        <v>220.73333333333335</v>
      </c>
      <c r="H39" s="39">
        <v>219.11666666666667</v>
      </c>
      <c r="I39" s="39">
        <v>217.23333333333335</v>
      </c>
      <c r="J39" s="39">
        <v>224.23333333333335</v>
      </c>
      <c r="K39" s="39">
        <v>226.11666666666667</v>
      </c>
      <c r="L39" s="39">
        <v>227.73333333333335</v>
      </c>
      <c r="M39" s="31">
        <v>224.5</v>
      </c>
      <c r="N39" s="31">
        <v>221</v>
      </c>
      <c r="O39" s="308">
        <v>55122500</v>
      </c>
      <c r="P39" s="309">
        <v>1.6129775565694272E-2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205.2</v>
      </c>
      <c r="F40" s="38">
        <v>205.56666666666663</v>
      </c>
      <c r="G40" s="39">
        <v>203.78333333333327</v>
      </c>
      <c r="H40" s="39">
        <v>202.36666666666665</v>
      </c>
      <c r="I40" s="39">
        <v>200.58333333333329</v>
      </c>
      <c r="J40" s="39">
        <v>206.98333333333326</v>
      </c>
      <c r="K40" s="39">
        <v>208.76666666666662</v>
      </c>
      <c r="L40" s="39">
        <v>210.18333333333325</v>
      </c>
      <c r="M40" s="31">
        <v>207.35</v>
      </c>
      <c r="N40" s="31">
        <v>204.15</v>
      </c>
      <c r="O40" s="308">
        <v>89779950</v>
      </c>
      <c r="P40" s="309">
        <v>9.130633274636405E-4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1652.45</v>
      </c>
      <c r="F41" s="38">
        <v>1654.8333333333333</v>
      </c>
      <c r="G41" s="39">
        <v>1610.5666666666666</v>
      </c>
      <c r="H41" s="39">
        <v>1568.6833333333334</v>
      </c>
      <c r="I41" s="39">
        <v>1524.4166666666667</v>
      </c>
      <c r="J41" s="39">
        <v>1696.7166666666665</v>
      </c>
      <c r="K41" s="39">
        <v>1740.9833333333333</v>
      </c>
      <c r="L41" s="39">
        <v>1782.8666666666663</v>
      </c>
      <c r="M41" s="31">
        <v>1699.1</v>
      </c>
      <c r="N41" s="31">
        <v>1612.95</v>
      </c>
      <c r="O41" s="308">
        <v>1606875</v>
      </c>
      <c r="P41" s="309">
        <v>0.11183186299948106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127.85</v>
      </c>
      <c r="F42" s="38">
        <v>127.86666666666667</v>
      </c>
      <c r="G42" s="39">
        <v>126.83333333333334</v>
      </c>
      <c r="H42" s="39">
        <v>125.81666666666666</v>
      </c>
      <c r="I42" s="39">
        <v>124.78333333333333</v>
      </c>
      <c r="J42" s="39">
        <v>128.88333333333335</v>
      </c>
      <c r="K42" s="39">
        <v>129.91666666666666</v>
      </c>
      <c r="L42" s="39">
        <v>130.93333333333337</v>
      </c>
      <c r="M42" s="31">
        <v>128.9</v>
      </c>
      <c r="N42" s="31">
        <v>126.85</v>
      </c>
      <c r="O42" s="308">
        <v>89165100</v>
      </c>
      <c r="P42" s="309">
        <v>5.528058108889889E-3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672.8</v>
      </c>
      <c r="F43" s="38">
        <v>669.76666666666665</v>
      </c>
      <c r="G43" s="39">
        <v>664.58333333333326</v>
      </c>
      <c r="H43" s="39">
        <v>656.36666666666656</v>
      </c>
      <c r="I43" s="39">
        <v>651.18333333333317</v>
      </c>
      <c r="J43" s="39">
        <v>677.98333333333335</v>
      </c>
      <c r="K43" s="39">
        <v>683.16666666666674</v>
      </c>
      <c r="L43" s="39">
        <v>691.38333333333344</v>
      </c>
      <c r="M43" s="31">
        <v>674.95</v>
      </c>
      <c r="N43" s="31">
        <v>661.55</v>
      </c>
      <c r="O43" s="308">
        <v>7317200</v>
      </c>
      <c r="P43" s="309">
        <v>-1.8007202881152461E-3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856.25</v>
      </c>
      <c r="F44" s="38">
        <v>857.41666666666663</v>
      </c>
      <c r="G44" s="39">
        <v>852.08333333333326</v>
      </c>
      <c r="H44" s="39">
        <v>847.91666666666663</v>
      </c>
      <c r="I44" s="39">
        <v>842.58333333333326</v>
      </c>
      <c r="J44" s="39">
        <v>861.58333333333326</v>
      </c>
      <c r="K44" s="39">
        <v>866.91666666666652</v>
      </c>
      <c r="L44" s="39">
        <v>871.08333333333326</v>
      </c>
      <c r="M44" s="31">
        <v>862.75</v>
      </c>
      <c r="N44" s="31">
        <v>853.25</v>
      </c>
      <c r="O44" s="308">
        <v>8112000</v>
      </c>
      <c r="P44" s="309">
        <v>-1.7560857454281216E-2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890.75</v>
      </c>
      <c r="F45" s="38">
        <v>890.41666666666663</v>
      </c>
      <c r="G45" s="39">
        <v>885.33333333333326</v>
      </c>
      <c r="H45" s="39">
        <v>879.91666666666663</v>
      </c>
      <c r="I45" s="39">
        <v>874.83333333333326</v>
      </c>
      <c r="J45" s="39">
        <v>895.83333333333326</v>
      </c>
      <c r="K45" s="39">
        <v>900.91666666666652</v>
      </c>
      <c r="L45" s="39">
        <v>906.33333333333326</v>
      </c>
      <c r="M45" s="31">
        <v>895.5</v>
      </c>
      <c r="N45" s="31">
        <v>885</v>
      </c>
      <c r="O45" s="308">
        <v>39689100</v>
      </c>
      <c r="P45" s="309">
        <v>-1.2853834884929824E-2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94.55</v>
      </c>
      <c r="F46" s="38">
        <v>94.84999999999998</v>
      </c>
      <c r="G46" s="39">
        <v>93.849999999999966</v>
      </c>
      <c r="H46" s="39">
        <v>93.149999999999991</v>
      </c>
      <c r="I46" s="39">
        <v>92.149999999999977</v>
      </c>
      <c r="J46" s="39">
        <v>95.549999999999955</v>
      </c>
      <c r="K46" s="39">
        <v>96.549999999999983</v>
      </c>
      <c r="L46" s="39">
        <v>97.249999999999943</v>
      </c>
      <c r="M46" s="31">
        <v>95.85</v>
      </c>
      <c r="N46" s="31">
        <v>94.15</v>
      </c>
      <c r="O46" s="308">
        <v>103089000</v>
      </c>
      <c r="P46" s="309">
        <v>-4.4383881642982285E-2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260.45</v>
      </c>
      <c r="F47" s="38">
        <v>259.41666666666669</v>
      </c>
      <c r="G47" s="39">
        <v>256.03333333333336</v>
      </c>
      <c r="H47" s="39">
        <v>251.61666666666667</v>
      </c>
      <c r="I47" s="39">
        <v>248.23333333333335</v>
      </c>
      <c r="J47" s="39">
        <v>263.83333333333337</v>
      </c>
      <c r="K47" s="39">
        <v>267.2166666666667</v>
      </c>
      <c r="L47" s="39">
        <v>271.63333333333338</v>
      </c>
      <c r="M47" s="31">
        <v>262.8</v>
      </c>
      <c r="N47" s="31">
        <v>255</v>
      </c>
      <c r="O47" s="308">
        <v>34042500</v>
      </c>
      <c r="P47" s="309">
        <v>2.800845538275706E-2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19276.849999999999</v>
      </c>
      <c r="F48" s="38">
        <v>19213.95</v>
      </c>
      <c r="G48" s="39">
        <v>19087.900000000001</v>
      </c>
      <c r="H48" s="39">
        <v>18898.95</v>
      </c>
      <c r="I48" s="39">
        <v>18772.900000000001</v>
      </c>
      <c r="J48" s="39">
        <v>19402.900000000001</v>
      </c>
      <c r="K48" s="39">
        <v>19528.949999999997</v>
      </c>
      <c r="L48" s="39">
        <v>19717.900000000001</v>
      </c>
      <c r="M48" s="31">
        <v>19340</v>
      </c>
      <c r="N48" s="31">
        <v>19025</v>
      </c>
      <c r="O48" s="308">
        <v>205850</v>
      </c>
      <c r="P48" s="309">
        <v>-2.0461575065429456E-2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388.2</v>
      </c>
      <c r="F49" s="38">
        <v>389.7</v>
      </c>
      <c r="G49" s="39">
        <v>385.59999999999997</v>
      </c>
      <c r="H49" s="39">
        <v>383</v>
      </c>
      <c r="I49" s="39">
        <v>378.9</v>
      </c>
      <c r="J49" s="39">
        <v>392.29999999999995</v>
      </c>
      <c r="K49" s="39">
        <v>396.4</v>
      </c>
      <c r="L49" s="39">
        <v>398.99999999999994</v>
      </c>
      <c r="M49" s="31">
        <v>393.8</v>
      </c>
      <c r="N49" s="31">
        <v>387.1</v>
      </c>
      <c r="O49" s="308">
        <v>23538600</v>
      </c>
      <c r="P49" s="309">
        <v>6.6974595842956121E-3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5097.3999999999996</v>
      </c>
      <c r="F50" s="38">
        <v>5100.166666666667</v>
      </c>
      <c r="G50" s="39">
        <v>5063.3333333333339</v>
      </c>
      <c r="H50" s="39">
        <v>5029.2666666666673</v>
      </c>
      <c r="I50" s="39">
        <v>4992.4333333333343</v>
      </c>
      <c r="J50" s="39">
        <v>5134.2333333333336</v>
      </c>
      <c r="K50" s="39">
        <v>5171.0666666666675</v>
      </c>
      <c r="L50" s="39">
        <v>5205.1333333333332</v>
      </c>
      <c r="M50" s="31">
        <v>5137</v>
      </c>
      <c r="N50" s="31">
        <v>5066.1000000000004</v>
      </c>
      <c r="O50" s="308">
        <v>1498600</v>
      </c>
      <c r="P50" s="309">
        <v>1.106463365267845E-2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348.85</v>
      </c>
      <c r="F51" s="38">
        <v>350.51666666666665</v>
      </c>
      <c r="G51" s="39">
        <v>346.08333333333331</v>
      </c>
      <c r="H51" s="39">
        <v>343.31666666666666</v>
      </c>
      <c r="I51" s="39">
        <v>338.88333333333333</v>
      </c>
      <c r="J51" s="39">
        <v>353.2833333333333</v>
      </c>
      <c r="K51" s="39">
        <v>357.7166666666667</v>
      </c>
      <c r="L51" s="39">
        <v>360.48333333333329</v>
      </c>
      <c r="M51" s="31">
        <v>354.95</v>
      </c>
      <c r="N51" s="31">
        <v>347.75</v>
      </c>
      <c r="O51" s="308">
        <v>8010000</v>
      </c>
      <c r="P51" s="309">
        <v>-2.9873039581777448E-3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332.8</v>
      </c>
      <c r="F52" s="38">
        <v>334.33333333333331</v>
      </c>
      <c r="G52" s="39">
        <v>330.86666666666662</v>
      </c>
      <c r="H52" s="39">
        <v>328.93333333333328</v>
      </c>
      <c r="I52" s="39">
        <v>325.46666666666658</v>
      </c>
      <c r="J52" s="39">
        <v>336.26666666666665</v>
      </c>
      <c r="K52" s="39">
        <v>339.73333333333335</v>
      </c>
      <c r="L52" s="39">
        <v>341.66666666666669</v>
      </c>
      <c r="M52" s="31">
        <v>337.8</v>
      </c>
      <c r="N52" s="31">
        <v>332.4</v>
      </c>
      <c r="O52" s="308">
        <v>53079300</v>
      </c>
      <c r="P52" s="309">
        <v>1.936700473981958E-3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796.75</v>
      </c>
      <c r="F53" s="38">
        <v>793.73333333333323</v>
      </c>
      <c r="G53" s="39">
        <v>786.46666666666647</v>
      </c>
      <c r="H53" s="39">
        <v>776.18333333333328</v>
      </c>
      <c r="I53" s="39">
        <v>768.91666666666652</v>
      </c>
      <c r="J53" s="39">
        <v>804.01666666666642</v>
      </c>
      <c r="K53" s="39">
        <v>811.28333333333308</v>
      </c>
      <c r="L53" s="39">
        <v>821.56666666666638</v>
      </c>
      <c r="M53" s="31">
        <v>801</v>
      </c>
      <c r="N53" s="31">
        <v>783.45</v>
      </c>
      <c r="O53" s="308">
        <v>2524275</v>
      </c>
      <c r="P53" s="309">
        <v>-2.22809667673716E-2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272.05</v>
      </c>
      <c r="F54" s="38">
        <v>272.53333333333336</v>
      </c>
      <c r="G54" s="39">
        <v>270.01666666666671</v>
      </c>
      <c r="H54" s="39">
        <v>267.98333333333335</v>
      </c>
      <c r="I54" s="39">
        <v>265.4666666666667</v>
      </c>
      <c r="J54" s="39">
        <v>274.56666666666672</v>
      </c>
      <c r="K54" s="39">
        <v>277.08333333333337</v>
      </c>
      <c r="L54" s="39">
        <v>279.11666666666673</v>
      </c>
      <c r="M54" s="31">
        <v>275.05</v>
      </c>
      <c r="N54" s="31">
        <v>270.5</v>
      </c>
      <c r="O54" s="308">
        <v>10657100</v>
      </c>
      <c r="P54" s="309">
        <v>3.7742830712303423E-2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1151.45</v>
      </c>
      <c r="F55" s="38">
        <v>1143.3999999999999</v>
      </c>
      <c r="G55" s="39">
        <v>1132.0499999999997</v>
      </c>
      <c r="H55" s="39">
        <v>1112.6499999999999</v>
      </c>
      <c r="I55" s="39">
        <v>1101.2999999999997</v>
      </c>
      <c r="J55" s="39">
        <v>1162.7999999999997</v>
      </c>
      <c r="K55" s="39">
        <v>1174.1499999999996</v>
      </c>
      <c r="L55" s="39">
        <v>1193.5499999999997</v>
      </c>
      <c r="M55" s="31">
        <v>1154.75</v>
      </c>
      <c r="N55" s="31">
        <v>1124</v>
      </c>
      <c r="O55" s="308">
        <v>12343750</v>
      </c>
      <c r="P55" s="309">
        <v>6.0796433275914479E-4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1018.25</v>
      </c>
      <c r="F56" s="38">
        <v>1020.75</v>
      </c>
      <c r="G56" s="39">
        <v>1013.5</v>
      </c>
      <c r="H56" s="39">
        <v>1008.75</v>
      </c>
      <c r="I56" s="39">
        <v>1001.5</v>
      </c>
      <c r="J56" s="39">
        <v>1025.5</v>
      </c>
      <c r="K56" s="39">
        <v>1032.75</v>
      </c>
      <c r="L56" s="39">
        <v>1037.5</v>
      </c>
      <c r="M56" s="31">
        <v>1028</v>
      </c>
      <c r="N56" s="31">
        <v>1016</v>
      </c>
      <c r="O56" s="308">
        <v>11406200</v>
      </c>
      <c r="P56" s="309">
        <v>1.02475532527346E-2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235.4</v>
      </c>
      <c r="F57" s="38">
        <v>236.25</v>
      </c>
      <c r="G57" s="39">
        <v>234.15</v>
      </c>
      <c r="H57" s="39">
        <v>232.9</v>
      </c>
      <c r="I57" s="39">
        <v>230.8</v>
      </c>
      <c r="J57" s="39">
        <v>237.5</v>
      </c>
      <c r="K57" s="39">
        <v>239.60000000000002</v>
      </c>
      <c r="L57" s="39">
        <v>240.85</v>
      </c>
      <c r="M57" s="31">
        <v>238.35</v>
      </c>
      <c r="N57" s="31">
        <v>235</v>
      </c>
      <c r="O57" s="308">
        <v>52206000</v>
      </c>
      <c r="P57" s="309">
        <v>2.3719321363860978E-2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4663.1000000000004</v>
      </c>
      <c r="F58" s="38">
        <v>4656.3333333333339</v>
      </c>
      <c r="G58" s="39">
        <v>4608.8666666666677</v>
      </c>
      <c r="H58" s="39">
        <v>4554.6333333333341</v>
      </c>
      <c r="I58" s="39">
        <v>4507.1666666666679</v>
      </c>
      <c r="J58" s="39">
        <v>4710.5666666666675</v>
      </c>
      <c r="K58" s="39">
        <v>4758.0333333333347</v>
      </c>
      <c r="L58" s="39">
        <v>4812.2666666666673</v>
      </c>
      <c r="M58" s="31">
        <v>4703.8</v>
      </c>
      <c r="N58" s="31">
        <v>4602.1000000000004</v>
      </c>
      <c r="O58" s="308">
        <v>528900</v>
      </c>
      <c r="P58" s="309">
        <v>6.2048192771084337E-2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1801.35</v>
      </c>
      <c r="F59" s="38">
        <v>1800.8499999999997</v>
      </c>
      <c r="G59" s="39">
        <v>1785.8999999999994</v>
      </c>
      <c r="H59" s="39">
        <v>1770.4499999999998</v>
      </c>
      <c r="I59" s="39">
        <v>1755.4999999999995</v>
      </c>
      <c r="J59" s="39">
        <v>1816.2999999999993</v>
      </c>
      <c r="K59" s="39">
        <v>1831.2499999999995</v>
      </c>
      <c r="L59" s="39">
        <v>1846.6999999999991</v>
      </c>
      <c r="M59" s="31">
        <v>1815.8</v>
      </c>
      <c r="N59" s="31">
        <v>1785.4</v>
      </c>
      <c r="O59" s="308">
        <v>3607800</v>
      </c>
      <c r="P59" s="309">
        <v>-2.1361435488464826E-2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683.95</v>
      </c>
      <c r="F60" s="38">
        <v>681.63333333333333</v>
      </c>
      <c r="G60" s="39">
        <v>678.36666666666667</v>
      </c>
      <c r="H60" s="39">
        <v>672.7833333333333</v>
      </c>
      <c r="I60" s="39">
        <v>669.51666666666665</v>
      </c>
      <c r="J60" s="39">
        <v>687.2166666666667</v>
      </c>
      <c r="K60" s="39">
        <v>690.48333333333335</v>
      </c>
      <c r="L60" s="39">
        <v>696.06666666666672</v>
      </c>
      <c r="M60" s="31">
        <v>684.9</v>
      </c>
      <c r="N60" s="31">
        <v>676.05</v>
      </c>
      <c r="O60" s="308">
        <v>5357000</v>
      </c>
      <c r="P60" s="309">
        <v>-4.8300204347018387E-3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957.65</v>
      </c>
      <c r="F61" s="38">
        <v>957.36666666666667</v>
      </c>
      <c r="G61" s="39">
        <v>953.43333333333339</v>
      </c>
      <c r="H61" s="39">
        <v>949.2166666666667</v>
      </c>
      <c r="I61" s="39">
        <v>945.28333333333342</v>
      </c>
      <c r="J61" s="39">
        <v>961.58333333333337</v>
      </c>
      <c r="K61" s="39">
        <v>965.51666666666654</v>
      </c>
      <c r="L61" s="39">
        <v>969.73333333333335</v>
      </c>
      <c r="M61" s="31">
        <v>961.3</v>
      </c>
      <c r="N61" s="31">
        <v>953.15</v>
      </c>
      <c r="O61" s="308">
        <v>2237200</v>
      </c>
      <c r="P61" s="309">
        <v>1.4925373134328358E-2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294.2</v>
      </c>
      <c r="F62" s="38">
        <v>296.34999999999997</v>
      </c>
      <c r="G62" s="39">
        <v>290.89999999999992</v>
      </c>
      <c r="H62" s="39">
        <v>287.59999999999997</v>
      </c>
      <c r="I62" s="39">
        <v>282.14999999999992</v>
      </c>
      <c r="J62" s="39">
        <v>299.64999999999992</v>
      </c>
      <c r="K62" s="39">
        <v>305.09999999999997</v>
      </c>
      <c r="L62" s="39">
        <v>308.39999999999992</v>
      </c>
      <c r="M62" s="31">
        <v>301.8</v>
      </c>
      <c r="N62" s="31">
        <v>293.05</v>
      </c>
      <c r="O62" s="308">
        <v>15395400</v>
      </c>
      <c r="P62" s="309">
        <v>9.3622001170275018E-4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129.05000000000001</v>
      </c>
      <c r="F63" s="38">
        <v>129.33333333333334</v>
      </c>
      <c r="G63" s="39">
        <v>128.4666666666667</v>
      </c>
      <c r="H63" s="39">
        <v>127.88333333333335</v>
      </c>
      <c r="I63" s="39">
        <v>127.01666666666671</v>
      </c>
      <c r="J63" s="39">
        <v>129.91666666666669</v>
      </c>
      <c r="K63" s="39">
        <v>130.7833333333333</v>
      </c>
      <c r="L63" s="39">
        <v>131.36666666666667</v>
      </c>
      <c r="M63" s="31">
        <v>130.19999999999999</v>
      </c>
      <c r="N63" s="31">
        <v>128.75</v>
      </c>
      <c r="O63" s="308">
        <v>34305000</v>
      </c>
      <c r="P63" s="309">
        <v>8.7527352297593001E-4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1892.65</v>
      </c>
      <c r="F64" s="38">
        <v>1903.25</v>
      </c>
      <c r="G64" s="39">
        <v>1875.75</v>
      </c>
      <c r="H64" s="39">
        <v>1858.85</v>
      </c>
      <c r="I64" s="39">
        <v>1831.35</v>
      </c>
      <c r="J64" s="39">
        <v>1920.15</v>
      </c>
      <c r="K64" s="39">
        <v>1947.65</v>
      </c>
      <c r="L64" s="39">
        <v>1964.5500000000002</v>
      </c>
      <c r="M64" s="31">
        <v>1930.75</v>
      </c>
      <c r="N64" s="31">
        <v>1886.35</v>
      </c>
      <c r="O64" s="308">
        <v>2949600</v>
      </c>
      <c r="P64" s="309">
        <v>1.6542597187758478E-2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582.1</v>
      </c>
      <c r="F65" s="38">
        <v>581.51666666666677</v>
      </c>
      <c r="G65" s="39">
        <v>578.83333333333348</v>
      </c>
      <c r="H65" s="39">
        <v>575.56666666666672</v>
      </c>
      <c r="I65" s="39">
        <v>572.88333333333344</v>
      </c>
      <c r="J65" s="39">
        <v>584.78333333333353</v>
      </c>
      <c r="K65" s="39">
        <v>587.4666666666667</v>
      </c>
      <c r="L65" s="39">
        <v>590.73333333333358</v>
      </c>
      <c r="M65" s="31">
        <v>584.20000000000005</v>
      </c>
      <c r="N65" s="31">
        <v>578.25</v>
      </c>
      <c r="O65" s="308">
        <v>14261250</v>
      </c>
      <c r="P65" s="309">
        <v>-4.710808688824915E-3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2072.3000000000002</v>
      </c>
      <c r="F66" s="38">
        <v>2071.0833333333335</v>
      </c>
      <c r="G66" s="39">
        <v>2045.6166666666668</v>
      </c>
      <c r="H66" s="39">
        <v>2018.9333333333334</v>
      </c>
      <c r="I66" s="39">
        <v>1993.4666666666667</v>
      </c>
      <c r="J66" s="39">
        <v>2097.7666666666669</v>
      </c>
      <c r="K66" s="39">
        <v>2123.2333333333331</v>
      </c>
      <c r="L66" s="39">
        <v>2149.916666666667</v>
      </c>
      <c r="M66" s="31">
        <v>2096.5500000000002</v>
      </c>
      <c r="N66" s="31">
        <v>2044.4</v>
      </c>
      <c r="O66" s="308">
        <v>2035500</v>
      </c>
      <c r="P66" s="309">
        <v>3.193916349809886E-2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1939.2</v>
      </c>
      <c r="F67" s="38">
        <v>1932.0333333333335</v>
      </c>
      <c r="G67" s="39">
        <v>1919.166666666667</v>
      </c>
      <c r="H67" s="39">
        <v>1899.1333333333334</v>
      </c>
      <c r="I67" s="39">
        <v>1886.2666666666669</v>
      </c>
      <c r="J67" s="39">
        <v>1952.0666666666671</v>
      </c>
      <c r="K67" s="39">
        <v>1964.9333333333334</v>
      </c>
      <c r="L67" s="39">
        <v>1984.9666666666672</v>
      </c>
      <c r="M67" s="31">
        <v>1944.9</v>
      </c>
      <c r="N67" s="31">
        <v>1912</v>
      </c>
      <c r="O67" s="308">
        <v>2967000</v>
      </c>
      <c r="P67" s="309">
        <v>5.4900366002440014E-3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189.75</v>
      </c>
      <c r="F68" s="38">
        <v>196.73333333333335</v>
      </c>
      <c r="G68" s="39">
        <v>171.01666666666671</v>
      </c>
      <c r="H68" s="39">
        <v>152.28333333333336</v>
      </c>
      <c r="I68" s="39">
        <v>126.56666666666672</v>
      </c>
      <c r="J68" s="39">
        <v>215.4666666666667</v>
      </c>
      <c r="K68" s="39">
        <v>241.18333333333334</v>
      </c>
      <c r="L68" s="39">
        <v>259.91666666666669</v>
      </c>
      <c r="M68" s="31">
        <v>222.45</v>
      </c>
      <c r="N68" s="31">
        <v>178</v>
      </c>
      <c r="O68" s="308">
        <v>15106000</v>
      </c>
      <c r="P68" s="309">
        <v>-0.31361323155216286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3650.65</v>
      </c>
      <c r="F69" s="38">
        <v>3642.7333333333336</v>
      </c>
      <c r="G69" s="39">
        <v>3609.4666666666672</v>
      </c>
      <c r="H69" s="39">
        <v>3568.2833333333338</v>
      </c>
      <c r="I69" s="39">
        <v>3535.0166666666673</v>
      </c>
      <c r="J69" s="39">
        <v>3683.916666666667</v>
      </c>
      <c r="K69" s="39">
        <v>3717.1833333333334</v>
      </c>
      <c r="L69" s="39">
        <v>3758.3666666666668</v>
      </c>
      <c r="M69" s="31">
        <v>3676</v>
      </c>
      <c r="N69" s="31">
        <v>3601.55</v>
      </c>
      <c r="O69" s="308">
        <v>3047800</v>
      </c>
      <c r="P69" s="309">
        <v>1.4513015112176286E-2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4345.75</v>
      </c>
      <c r="F70" s="38">
        <v>4366.5666666666666</v>
      </c>
      <c r="G70" s="39">
        <v>4310.1833333333334</v>
      </c>
      <c r="H70" s="39">
        <v>4274.6166666666668</v>
      </c>
      <c r="I70" s="39">
        <v>4218.2333333333336</v>
      </c>
      <c r="J70" s="39">
        <v>4402.1333333333332</v>
      </c>
      <c r="K70" s="39">
        <v>4458.5166666666664</v>
      </c>
      <c r="L70" s="39">
        <v>4494.083333333333</v>
      </c>
      <c r="M70" s="31">
        <v>4422.95</v>
      </c>
      <c r="N70" s="31">
        <v>4331</v>
      </c>
      <c r="O70" s="308">
        <v>833600</v>
      </c>
      <c r="P70" s="309">
        <v>-4.7755491881566383E-3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493.85</v>
      </c>
      <c r="F71" s="38">
        <v>494.51666666666671</v>
      </c>
      <c r="G71" s="39">
        <v>486.43333333333339</v>
      </c>
      <c r="H71" s="39">
        <v>479.01666666666671</v>
      </c>
      <c r="I71" s="39">
        <v>470.93333333333339</v>
      </c>
      <c r="J71" s="39">
        <v>501.93333333333339</v>
      </c>
      <c r="K71" s="39">
        <v>510.01666666666677</v>
      </c>
      <c r="L71" s="39">
        <v>517.43333333333339</v>
      </c>
      <c r="M71" s="31">
        <v>502.6</v>
      </c>
      <c r="N71" s="31">
        <v>487.1</v>
      </c>
      <c r="O71" s="308">
        <v>32257500</v>
      </c>
      <c r="P71" s="309">
        <v>6.9533865567859903E-3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5199.05</v>
      </c>
      <c r="F72" s="38">
        <v>5187.8499999999995</v>
      </c>
      <c r="G72" s="39">
        <v>5166.1999999999989</v>
      </c>
      <c r="H72" s="39">
        <v>5133.3499999999995</v>
      </c>
      <c r="I72" s="39">
        <v>5111.6999999999989</v>
      </c>
      <c r="J72" s="39">
        <v>5220.6999999999989</v>
      </c>
      <c r="K72" s="39">
        <v>5242.3499999999985</v>
      </c>
      <c r="L72" s="39">
        <v>5275.1999999999989</v>
      </c>
      <c r="M72" s="31">
        <v>5209.5</v>
      </c>
      <c r="N72" s="31">
        <v>5155</v>
      </c>
      <c r="O72" s="308">
        <v>2655750</v>
      </c>
      <c r="P72" s="309">
        <v>-2.62886113979908E-3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3297.35</v>
      </c>
      <c r="F73" s="38">
        <v>3284.1333333333332</v>
      </c>
      <c r="G73" s="39">
        <v>3256.3166666666666</v>
      </c>
      <c r="H73" s="39">
        <v>3215.2833333333333</v>
      </c>
      <c r="I73" s="39">
        <v>3187.4666666666667</v>
      </c>
      <c r="J73" s="39">
        <v>3325.1666666666665</v>
      </c>
      <c r="K73" s="39">
        <v>3352.9833333333331</v>
      </c>
      <c r="L73" s="39">
        <v>3394.0166666666664</v>
      </c>
      <c r="M73" s="31">
        <v>3311.95</v>
      </c>
      <c r="N73" s="31">
        <v>3243.1</v>
      </c>
      <c r="O73" s="308">
        <v>5940200</v>
      </c>
      <c r="P73" s="309">
        <v>-4.4745877188045249E-2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2327.85</v>
      </c>
      <c r="F74" s="38">
        <v>2328.5333333333333</v>
      </c>
      <c r="G74" s="39">
        <v>2310.0666666666666</v>
      </c>
      <c r="H74" s="39">
        <v>2292.2833333333333</v>
      </c>
      <c r="I74" s="39">
        <v>2273.8166666666666</v>
      </c>
      <c r="J74" s="39">
        <v>2346.3166666666666</v>
      </c>
      <c r="K74" s="39">
        <v>2364.7833333333328</v>
      </c>
      <c r="L74" s="39">
        <v>2382.5666666666666</v>
      </c>
      <c r="M74" s="31">
        <v>2347</v>
      </c>
      <c r="N74" s="31">
        <v>2310.75</v>
      </c>
      <c r="O74" s="308">
        <v>1863950</v>
      </c>
      <c r="P74" s="309">
        <v>-1.3822202822639313E-2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255.3</v>
      </c>
      <c r="F75" s="38">
        <v>254.16666666666666</v>
      </c>
      <c r="G75" s="39">
        <v>252.33333333333331</v>
      </c>
      <c r="H75" s="39">
        <v>249.36666666666665</v>
      </c>
      <c r="I75" s="39">
        <v>247.5333333333333</v>
      </c>
      <c r="J75" s="39">
        <v>257.13333333333333</v>
      </c>
      <c r="K75" s="39">
        <v>258.96666666666664</v>
      </c>
      <c r="L75" s="39">
        <v>261.93333333333334</v>
      </c>
      <c r="M75" s="31">
        <v>256</v>
      </c>
      <c r="N75" s="31">
        <v>251.2</v>
      </c>
      <c r="O75" s="308">
        <v>21427200</v>
      </c>
      <c r="P75" s="309">
        <v>6.4254311802502536E-3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134.69999999999999</v>
      </c>
      <c r="F76" s="38">
        <v>135.29999999999998</v>
      </c>
      <c r="G76" s="39">
        <v>133.74999999999997</v>
      </c>
      <c r="H76" s="39">
        <v>132.79999999999998</v>
      </c>
      <c r="I76" s="39">
        <v>131.24999999999997</v>
      </c>
      <c r="J76" s="39">
        <v>136.24999999999997</v>
      </c>
      <c r="K76" s="39">
        <v>137.79999999999998</v>
      </c>
      <c r="L76" s="39">
        <v>138.74999999999997</v>
      </c>
      <c r="M76" s="31">
        <v>136.85</v>
      </c>
      <c r="N76" s="31">
        <v>134.35</v>
      </c>
      <c r="O76" s="308">
        <v>123255000</v>
      </c>
      <c r="P76" s="309">
        <v>1.2943786982248521E-2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110.95</v>
      </c>
      <c r="F77" s="38">
        <v>110.56666666666666</v>
      </c>
      <c r="G77" s="39">
        <v>109.63333333333333</v>
      </c>
      <c r="H77" s="39">
        <v>108.31666666666666</v>
      </c>
      <c r="I77" s="39">
        <v>107.38333333333333</v>
      </c>
      <c r="J77" s="39">
        <v>111.88333333333333</v>
      </c>
      <c r="K77" s="39">
        <v>112.81666666666666</v>
      </c>
      <c r="L77" s="39">
        <v>114.13333333333333</v>
      </c>
      <c r="M77" s="31">
        <v>111.5</v>
      </c>
      <c r="N77" s="31">
        <v>109.25</v>
      </c>
      <c r="O77" s="308">
        <v>98243550</v>
      </c>
      <c r="P77" s="309">
        <v>-1.0323532122776292E-2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680.1</v>
      </c>
      <c r="F78" s="38">
        <v>680.19999999999993</v>
      </c>
      <c r="G78" s="39">
        <v>672.04999999999984</v>
      </c>
      <c r="H78" s="39">
        <v>663.99999999999989</v>
      </c>
      <c r="I78" s="39">
        <v>655.8499999999998</v>
      </c>
      <c r="J78" s="39">
        <v>688.24999999999989</v>
      </c>
      <c r="K78" s="39">
        <v>696.4</v>
      </c>
      <c r="L78" s="39">
        <v>704.44999999999993</v>
      </c>
      <c r="M78" s="31">
        <v>688.35</v>
      </c>
      <c r="N78" s="31">
        <v>672.15</v>
      </c>
      <c r="O78" s="308">
        <v>7115150</v>
      </c>
      <c r="P78" s="309">
        <v>4.0924902803355845E-3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45.6</v>
      </c>
      <c r="F79" s="38">
        <v>45.5</v>
      </c>
      <c r="G79" s="39">
        <v>44.95</v>
      </c>
      <c r="H79" s="39">
        <v>44.300000000000004</v>
      </c>
      <c r="I79" s="39">
        <v>43.750000000000007</v>
      </c>
      <c r="J79" s="39">
        <v>46.15</v>
      </c>
      <c r="K79" s="39">
        <v>46.699999999999996</v>
      </c>
      <c r="L79" s="39">
        <v>47.349999999999994</v>
      </c>
      <c r="M79" s="31">
        <v>46.05</v>
      </c>
      <c r="N79" s="31">
        <v>44.85</v>
      </c>
      <c r="O79" s="308">
        <v>126270000</v>
      </c>
      <c r="P79" s="309">
        <v>-3.9048633297834577E-3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606.9</v>
      </c>
      <c r="F80" s="38">
        <v>604.75</v>
      </c>
      <c r="G80" s="39">
        <v>597.5</v>
      </c>
      <c r="H80" s="39">
        <v>588.1</v>
      </c>
      <c r="I80" s="39">
        <v>580.85</v>
      </c>
      <c r="J80" s="39">
        <v>614.15</v>
      </c>
      <c r="K80" s="39">
        <v>621.4</v>
      </c>
      <c r="L80" s="39">
        <v>630.79999999999995</v>
      </c>
      <c r="M80" s="31">
        <v>612</v>
      </c>
      <c r="N80" s="31">
        <v>595.35</v>
      </c>
      <c r="O80" s="308">
        <v>7582900</v>
      </c>
      <c r="P80" s="309">
        <v>3.0019424333392195E-2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1071.05</v>
      </c>
      <c r="F81" s="38">
        <v>1068.3500000000001</v>
      </c>
      <c r="G81" s="39">
        <v>1062.6500000000003</v>
      </c>
      <c r="H81" s="39">
        <v>1054.2500000000002</v>
      </c>
      <c r="I81" s="39">
        <v>1048.5500000000004</v>
      </c>
      <c r="J81" s="39">
        <v>1076.7500000000002</v>
      </c>
      <c r="K81" s="39">
        <v>1082.45</v>
      </c>
      <c r="L81" s="39">
        <v>1090.8500000000001</v>
      </c>
      <c r="M81" s="31">
        <v>1074.05</v>
      </c>
      <c r="N81" s="31">
        <v>1059.95</v>
      </c>
      <c r="O81" s="308">
        <v>5767000</v>
      </c>
      <c r="P81" s="309">
        <v>-1.1823166552433173E-2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1601.7</v>
      </c>
      <c r="F82" s="38">
        <v>1599.6166666666668</v>
      </c>
      <c r="G82" s="39">
        <v>1586.7333333333336</v>
      </c>
      <c r="H82" s="39">
        <v>1571.7666666666669</v>
      </c>
      <c r="I82" s="39">
        <v>1558.8833333333337</v>
      </c>
      <c r="J82" s="39">
        <v>1614.5833333333335</v>
      </c>
      <c r="K82" s="39">
        <v>1627.4666666666667</v>
      </c>
      <c r="L82" s="39">
        <v>1642.4333333333334</v>
      </c>
      <c r="M82" s="31">
        <v>1612.5</v>
      </c>
      <c r="N82" s="31">
        <v>1584.65</v>
      </c>
      <c r="O82" s="308">
        <v>2919825</v>
      </c>
      <c r="P82" s="309">
        <v>-2.2112631244034363E-2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309.55</v>
      </c>
      <c r="F83" s="38">
        <v>310.68333333333334</v>
      </c>
      <c r="G83" s="39">
        <v>306.76666666666665</v>
      </c>
      <c r="H83" s="39">
        <v>303.98333333333329</v>
      </c>
      <c r="I83" s="39">
        <v>300.06666666666661</v>
      </c>
      <c r="J83" s="39">
        <v>313.4666666666667</v>
      </c>
      <c r="K83" s="39">
        <v>317.38333333333333</v>
      </c>
      <c r="L83" s="39">
        <v>320.16666666666674</v>
      </c>
      <c r="M83" s="31">
        <v>314.60000000000002</v>
      </c>
      <c r="N83" s="31">
        <v>307.89999999999998</v>
      </c>
      <c r="O83" s="308">
        <v>11094000</v>
      </c>
      <c r="P83" s="309">
        <v>-4.0643375994465582E-2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1781.25</v>
      </c>
      <c r="F84" s="38">
        <v>1777.3</v>
      </c>
      <c r="G84" s="39">
        <v>1763.6</v>
      </c>
      <c r="H84" s="39">
        <v>1745.95</v>
      </c>
      <c r="I84" s="39">
        <v>1732.25</v>
      </c>
      <c r="J84" s="39">
        <v>1794.9499999999998</v>
      </c>
      <c r="K84" s="39">
        <v>1808.65</v>
      </c>
      <c r="L84" s="39">
        <v>1826.2999999999997</v>
      </c>
      <c r="M84" s="31">
        <v>1791</v>
      </c>
      <c r="N84" s="31">
        <v>1759.65</v>
      </c>
      <c r="O84" s="308">
        <v>12830225</v>
      </c>
      <c r="P84" s="309">
        <v>-5.852042694147957E-3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471.85</v>
      </c>
      <c r="F85" s="38">
        <v>475.2</v>
      </c>
      <c r="G85" s="39">
        <v>466.9</v>
      </c>
      <c r="H85" s="39">
        <v>461.95</v>
      </c>
      <c r="I85" s="39">
        <v>453.65</v>
      </c>
      <c r="J85" s="39">
        <v>480.15</v>
      </c>
      <c r="K85" s="39">
        <v>488.45000000000005</v>
      </c>
      <c r="L85" s="39">
        <v>493.4</v>
      </c>
      <c r="M85" s="31">
        <v>483.5</v>
      </c>
      <c r="N85" s="31">
        <v>470.25</v>
      </c>
      <c r="O85" s="308">
        <v>8276250</v>
      </c>
      <c r="P85" s="309">
        <v>0.10386795598532844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3859.65</v>
      </c>
      <c r="F86" s="38">
        <v>3877.7000000000003</v>
      </c>
      <c r="G86" s="39">
        <v>3807.3500000000004</v>
      </c>
      <c r="H86" s="39">
        <v>3755.05</v>
      </c>
      <c r="I86" s="39">
        <v>3684.7000000000003</v>
      </c>
      <c r="J86" s="39">
        <v>3930.0000000000005</v>
      </c>
      <c r="K86" s="39">
        <v>4000.35</v>
      </c>
      <c r="L86" s="39">
        <v>4052.6500000000005</v>
      </c>
      <c r="M86" s="31">
        <v>3948.05</v>
      </c>
      <c r="N86" s="31">
        <v>3825.4</v>
      </c>
      <c r="O86" s="308">
        <v>4229400</v>
      </c>
      <c r="P86" s="309">
        <v>1.2496409077851192E-2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1293.2</v>
      </c>
      <c r="F87" s="38">
        <v>1303.2333333333333</v>
      </c>
      <c r="G87" s="39">
        <v>1277.4666666666667</v>
      </c>
      <c r="H87" s="39">
        <v>1261.7333333333333</v>
      </c>
      <c r="I87" s="39">
        <v>1235.9666666666667</v>
      </c>
      <c r="J87" s="39">
        <v>1318.9666666666667</v>
      </c>
      <c r="K87" s="39">
        <v>1344.7333333333336</v>
      </c>
      <c r="L87" s="39">
        <v>1360.4666666666667</v>
      </c>
      <c r="M87" s="31">
        <v>1329</v>
      </c>
      <c r="N87" s="31">
        <v>1287.5</v>
      </c>
      <c r="O87" s="308">
        <v>8001500</v>
      </c>
      <c r="P87" s="309">
        <v>8.4507996747085937E-2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1102.2</v>
      </c>
      <c r="F88" s="38">
        <v>1105.3333333333333</v>
      </c>
      <c r="G88" s="39">
        <v>1092.9166666666665</v>
      </c>
      <c r="H88" s="39">
        <v>1083.6333333333332</v>
      </c>
      <c r="I88" s="39">
        <v>1071.2166666666665</v>
      </c>
      <c r="J88" s="39">
        <v>1114.6166666666666</v>
      </c>
      <c r="K88" s="39">
        <v>1127.0333333333331</v>
      </c>
      <c r="L88" s="39">
        <v>1136.3166666666666</v>
      </c>
      <c r="M88" s="31">
        <v>1117.75</v>
      </c>
      <c r="N88" s="31">
        <v>1096.05</v>
      </c>
      <c r="O88" s="308">
        <v>14676900</v>
      </c>
      <c r="P88" s="309">
        <v>4.6988914411265355E-2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2724.5</v>
      </c>
      <c r="F89" s="38">
        <v>2737.9500000000003</v>
      </c>
      <c r="G89" s="39">
        <v>2699.5500000000006</v>
      </c>
      <c r="H89" s="39">
        <v>2674.6000000000004</v>
      </c>
      <c r="I89" s="39">
        <v>2636.2000000000007</v>
      </c>
      <c r="J89" s="39">
        <v>2762.9000000000005</v>
      </c>
      <c r="K89" s="39">
        <v>2801.3</v>
      </c>
      <c r="L89" s="39">
        <v>2826.2500000000005</v>
      </c>
      <c r="M89" s="31">
        <v>2776.35</v>
      </c>
      <c r="N89" s="31">
        <v>2713</v>
      </c>
      <c r="O89" s="308">
        <v>7007700</v>
      </c>
      <c r="P89" s="309">
        <v>-0.34747751271020727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2321.3000000000002</v>
      </c>
      <c r="F90" s="38">
        <v>2315.5000000000005</v>
      </c>
      <c r="G90" s="39">
        <v>2286.1000000000008</v>
      </c>
      <c r="H90" s="39">
        <v>2250.9000000000005</v>
      </c>
      <c r="I90" s="39">
        <v>2221.5000000000009</v>
      </c>
      <c r="J90" s="39">
        <v>2350.7000000000007</v>
      </c>
      <c r="K90" s="39">
        <v>2380.1000000000004</v>
      </c>
      <c r="L90" s="39">
        <v>2415.3000000000006</v>
      </c>
      <c r="M90" s="31">
        <v>2344.9</v>
      </c>
      <c r="N90" s="31">
        <v>2280.3000000000002</v>
      </c>
      <c r="O90" s="308">
        <v>2641800</v>
      </c>
      <c r="P90" s="309">
        <v>0.1478102189781022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1638.85</v>
      </c>
      <c r="F91" s="38">
        <v>1646.6166666666668</v>
      </c>
      <c r="G91" s="39">
        <v>1625.7333333333336</v>
      </c>
      <c r="H91" s="39">
        <v>1612.6166666666668</v>
      </c>
      <c r="I91" s="39">
        <v>1591.7333333333336</v>
      </c>
      <c r="J91" s="39">
        <v>1659.7333333333336</v>
      </c>
      <c r="K91" s="39">
        <v>1680.6166666666668</v>
      </c>
      <c r="L91" s="39">
        <v>1693.7333333333336</v>
      </c>
      <c r="M91" s="31">
        <v>1667.5</v>
      </c>
      <c r="N91" s="31">
        <v>1633.5</v>
      </c>
      <c r="O91" s="308">
        <v>127387150</v>
      </c>
      <c r="P91" s="309">
        <v>0.21169460313474375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674.95</v>
      </c>
      <c r="F92" s="38">
        <v>676.06666666666672</v>
      </c>
      <c r="G92" s="39">
        <v>671.88333333333344</v>
      </c>
      <c r="H92" s="39">
        <v>668.81666666666672</v>
      </c>
      <c r="I92" s="39">
        <v>664.63333333333344</v>
      </c>
      <c r="J92" s="39">
        <v>679.13333333333344</v>
      </c>
      <c r="K92" s="39">
        <v>683.31666666666661</v>
      </c>
      <c r="L92" s="39">
        <v>686.38333333333344</v>
      </c>
      <c r="M92" s="31">
        <v>680.25</v>
      </c>
      <c r="N92" s="31">
        <v>673</v>
      </c>
      <c r="O92" s="308">
        <v>22286000</v>
      </c>
      <c r="P92" s="309">
        <v>-1.0354519007938464E-3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3058.1</v>
      </c>
      <c r="F93" s="38">
        <v>3060.1666666666665</v>
      </c>
      <c r="G93" s="39">
        <v>3032.9333333333329</v>
      </c>
      <c r="H93" s="39">
        <v>3007.7666666666664</v>
      </c>
      <c r="I93" s="39">
        <v>2980.5333333333328</v>
      </c>
      <c r="J93" s="39">
        <v>3085.333333333333</v>
      </c>
      <c r="K93" s="39">
        <v>3112.5666666666666</v>
      </c>
      <c r="L93" s="39">
        <v>3137.7333333333331</v>
      </c>
      <c r="M93" s="31">
        <v>3087.4</v>
      </c>
      <c r="N93" s="31">
        <v>3035</v>
      </c>
      <c r="O93" s="308">
        <v>3802500</v>
      </c>
      <c r="P93" s="309">
        <v>2.0531400966183576E-2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426.95</v>
      </c>
      <c r="F94" s="38">
        <v>426.4666666666667</v>
      </c>
      <c r="G94" s="39">
        <v>423.98333333333341</v>
      </c>
      <c r="H94" s="39">
        <v>421.01666666666671</v>
      </c>
      <c r="I94" s="39">
        <v>418.53333333333342</v>
      </c>
      <c r="J94" s="39">
        <v>429.43333333333339</v>
      </c>
      <c r="K94" s="39">
        <v>431.91666666666674</v>
      </c>
      <c r="L94" s="39">
        <v>434.88333333333338</v>
      </c>
      <c r="M94" s="31">
        <v>428.95</v>
      </c>
      <c r="N94" s="31">
        <v>423.5</v>
      </c>
      <c r="O94" s="308">
        <v>32706800</v>
      </c>
      <c r="P94" s="309">
        <v>1.1035616912623881E-2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120.15</v>
      </c>
      <c r="F95" s="38">
        <v>119.91666666666667</v>
      </c>
      <c r="G95" s="39">
        <v>118.53333333333335</v>
      </c>
      <c r="H95" s="39">
        <v>116.91666666666667</v>
      </c>
      <c r="I95" s="39">
        <v>115.53333333333335</v>
      </c>
      <c r="J95" s="39">
        <v>121.53333333333335</v>
      </c>
      <c r="K95" s="39">
        <v>122.91666666666667</v>
      </c>
      <c r="L95" s="39">
        <v>124.53333333333335</v>
      </c>
      <c r="M95" s="31">
        <v>121.3</v>
      </c>
      <c r="N95" s="31">
        <v>118.3</v>
      </c>
      <c r="O95" s="308">
        <v>32902400</v>
      </c>
      <c r="P95" s="309">
        <v>8.0403759136790806E-2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292.85000000000002</v>
      </c>
      <c r="F96" s="38">
        <v>294.01666666666665</v>
      </c>
      <c r="G96" s="39">
        <v>290.7833333333333</v>
      </c>
      <c r="H96" s="39">
        <v>288.71666666666664</v>
      </c>
      <c r="I96" s="39">
        <v>285.48333333333329</v>
      </c>
      <c r="J96" s="39">
        <v>296.08333333333331</v>
      </c>
      <c r="K96" s="39">
        <v>299.31666666666666</v>
      </c>
      <c r="L96" s="39">
        <v>301.38333333333333</v>
      </c>
      <c r="M96" s="31">
        <v>297.25</v>
      </c>
      <c r="N96" s="31">
        <v>291.95</v>
      </c>
      <c r="O96" s="308">
        <v>34900200</v>
      </c>
      <c r="P96" s="309">
        <v>2.0849786763544462E-2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2676.8</v>
      </c>
      <c r="F97" s="38">
        <v>2675.166666666667</v>
      </c>
      <c r="G97" s="39">
        <v>2646.4333333333338</v>
      </c>
      <c r="H97" s="39">
        <v>2616.0666666666671</v>
      </c>
      <c r="I97" s="39">
        <v>2587.3333333333339</v>
      </c>
      <c r="J97" s="39">
        <v>2705.5333333333338</v>
      </c>
      <c r="K97" s="39">
        <v>2734.2666666666673</v>
      </c>
      <c r="L97" s="39">
        <v>2764.6333333333337</v>
      </c>
      <c r="M97" s="31">
        <v>2703.9</v>
      </c>
      <c r="N97" s="31">
        <v>2644.8</v>
      </c>
      <c r="O97" s="308">
        <v>9903000</v>
      </c>
      <c r="P97" s="309">
        <v>-2.432536281145627E-2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124.05</v>
      </c>
      <c r="F98" s="38">
        <v>124.58333333333333</v>
      </c>
      <c r="G98" s="39">
        <v>123.16666666666666</v>
      </c>
      <c r="H98" s="39">
        <v>122.28333333333333</v>
      </c>
      <c r="I98" s="39">
        <v>120.86666666666666</v>
      </c>
      <c r="J98" s="39">
        <v>125.46666666666665</v>
      </c>
      <c r="K98" s="39">
        <v>126.88333333333331</v>
      </c>
      <c r="L98" s="39">
        <v>127.76666666666665</v>
      </c>
      <c r="M98" s="31">
        <v>126</v>
      </c>
      <c r="N98" s="31">
        <v>123.7</v>
      </c>
      <c r="O98" s="308">
        <v>63811200</v>
      </c>
      <c r="P98" s="309">
        <v>-6.7476383265856954E-3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948.8</v>
      </c>
      <c r="F99" s="38">
        <v>949.85</v>
      </c>
      <c r="G99" s="39">
        <v>945.45</v>
      </c>
      <c r="H99" s="39">
        <v>942.1</v>
      </c>
      <c r="I99" s="39">
        <v>937.7</v>
      </c>
      <c r="J99" s="39">
        <v>953.2</v>
      </c>
      <c r="K99" s="39">
        <v>957.59999999999991</v>
      </c>
      <c r="L99" s="39">
        <v>960.95</v>
      </c>
      <c r="M99" s="31">
        <v>954.25</v>
      </c>
      <c r="N99" s="31">
        <v>946.5</v>
      </c>
      <c r="O99" s="308">
        <v>82047000</v>
      </c>
      <c r="P99" s="309">
        <v>-3.9177027474908855E-3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1365.8</v>
      </c>
      <c r="F100" s="38">
        <v>1359.0666666666666</v>
      </c>
      <c r="G100" s="39">
        <v>1347.4833333333331</v>
      </c>
      <c r="H100" s="39">
        <v>1329.1666666666665</v>
      </c>
      <c r="I100" s="39">
        <v>1317.583333333333</v>
      </c>
      <c r="J100" s="39">
        <v>1377.3833333333332</v>
      </c>
      <c r="K100" s="39">
        <v>1388.9666666666667</v>
      </c>
      <c r="L100" s="39">
        <v>1407.2833333333333</v>
      </c>
      <c r="M100" s="31">
        <v>1370.65</v>
      </c>
      <c r="N100" s="31">
        <v>1340.75</v>
      </c>
      <c r="O100" s="308">
        <v>4233500</v>
      </c>
      <c r="P100" s="309">
        <v>1.987472898096844E-2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596.70000000000005</v>
      </c>
      <c r="F101" s="38">
        <v>597.88333333333333</v>
      </c>
      <c r="G101" s="39">
        <v>593.56666666666661</v>
      </c>
      <c r="H101" s="39">
        <v>590.43333333333328</v>
      </c>
      <c r="I101" s="39">
        <v>586.11666666666656</v>
      </c>
      <c r="J101" s="39">
        <v>601.01666666666665</v>
      </c>
      <c r="K101" s="39">
        <v>605.33333333333348</v>
      </c>
      <c r="L101" s="39">
        <v>608.4666666666667</v>
      </c>
      <c r="M101" s="31">
        <v>602.20000000000005</v>
      </c>
      <c r="N101" s="31">
        <v>594.75</v>
      </c>
      <c r="O101" s="308">
        <v>10885500</v>
      </c>
      <c r="P101" s="309">
        <v>-6.0947204968944096E-2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7.45</v>
      </c>
      <c r="F102" s="38">
        <v>7.416666666666667</v>
      </c>
      <c r="G102" s="39">
        <v>7.3833333333333337</v>
      </c>
      <c r="H102" s="39">
        <v>7.3166666666666664</v>
      </c>
      <c r="I102" s="39">
        <v>7.2833333333333332</v>
      </c>
      <c r="J102" s="39">
        <v>7.4833333333333343</v>
      </c>
      <c r="K102" s="39">
        <v>7.5166666666666675</v>
      </c>
      <c r="L102" s="39">
        <v>7.5833333333333348</v>
      </c>
      <c r="M102" s="31">
        <v>7.45</v>
      </c>
      <c r="N102" s="31">
        <v>7.35</v>
      </c>
      <c r="O102" s="308">
        <v>672880000</v>
      </c>
      <c r="P102" s="309">
        <v>-1.4246705449364834E-3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115.15</v>
      </c>
      <c r="F103" s="38">
        <v>115.43333333333332</v>
      </c>
      <c r="G103" s="39">
        <v>114.31666666666665</v>
      </c>
      <c r="H103" s="39">
        <v>113.48333333333332</v>
      </c>
      <c r="I103" s="39">
        <v>112.36666666666665</v>
      </c>
      <c r="J103" s="39">
        <v>116.26666666666665</v>
      </c>
      <c r="K103" s="39">
        <v>117.38333333333333</v>
      </c>
      <c r="L103" s="39">
        <v>118.21666666666665</v>
      </c>
      <c r="M103" s="31">
        <v>116.55</v>
      </c>
      <c r="N103" s="31">
        <v>114.6</v>
      </c>
      <c r="O103" s="308">
        <v>151680000</v>
      </c>
      <c r="P103" s="309">
        <v>-6.7448104249885404E-3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83.5</v>
      </c>
      <c r="F104" s="38">
        <v>83.8</v>
      </c>
      <c r="G104" s="39">
        <v>82.85</v>
      </c>
      <c r="H104" s="39">
        <v>82.2</v>
      </c>
      <c r="I104" s="39">
        <v>81.25</v>
      </c>
      <c r="J104" s="39">
        <v>84.449999999999989</v>
      </c>
      <c r="K104" s="39">
        <v>85.4</v>
      </c>
      <c r="L104" s="39">
        <v>86.049999999999983</v>
      </c>
      <c r="M104" s="31">
        <v>84.75</v>
      </c>
      <c r="N104" s="31">
        <v>83.15</v>
      </c>
      <c r="O104" s="308">
        <v>198540000</v>
      </c>
      <c r="P104" s="309">
        <v>2.0823692734844978E-2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124.2</v>
      </c>
      <c r="F105" s="38">
        <v>124.23333333333333</v>
      </c>
      <c r="G105" s="39">
        <v>123.26666666666667</v>
      </c>
      <c r="H105" s="39">
        <v>122.33333333333333</v>
      </c>
      <c r="I105" s="39">
        <v>121.36666666666666</v>
      </c>
      <c r="J105" s="39">
        <v>125.16666666666667</v>
      </c>
      <c r="K105" s="39">
        <v>126.13333333333334</v>
      </c>
      <c r="L105" s="39">
        <v>127.06666666666668</v>
      </c>
      <c r="M105" s="31">
        <v>125.2</v>
      </c>
      <c r="N105" s="31">
        <v>123.3</v>
      </c>
      <c r="O105" s="308">
        <v>55293750</v>
      </c>
      <c r="P105" s="309">
        <v>-3.1099993239131906E-3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494.8</v>
      </c>
      <c r="F106" s="38">
        <v>494.7166666666667</v>
      </c>
      <c r="G106" s="39">
        <v>490.43333333333339</v>
      </c>
      <c r="H106" s="39">
        <v>486.06666666666672</v>
      </c>
      <c r="I106" s="39">
        <v>481.78333333333342</v>
      </c>
      <c r="J106" s="39">
        <v>499.08333333333337</v>
      </c>
      <c r="K106" s="39">
        <v>503.36666666666667</v>
      </c>
      <c r="L106" s="39">
        <v>507.73333333333335</v>
      </c>
      <c r="M106" s="31">
        <v>499</v>
      </c>
      <c r="N106" s="31">
        <v>490.35</v>
      </c>
      <c r="O106" s="308">
        <v>7724750</v>
      </c>
      <c r="P106" s="309">
        <v>2.8561228132809712E-3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392.9</v>
      </c>
      <c r="F107" s="38">
        <v>394.31666666666661</v>
      </c>
      <c r="G107" s="39">
        <v>390.23333333333323</v>
      </c>
      <c r="H107" s="39">
        <v>387.56666666666661</v>
      </c>
      <c r="I107" s="39">
        <v>383.48333333333323</v>
      </c>
      <c r="J107" s="39">
        <v>396.98333333333323</v>
      </c>
      <c r="K107" s="39">
        <v>401.06666666666661</v>
      </c>
      <c r="L107" s="39">
        <v>403.73333333333323</v>
      </c>
      <c r="M107" s="31">
        <v>398.4</v>
      </c>
      <c r="N107" s="31">
        <v>391.65</v>
      </c>
      <c r="O107" s="308">
        <v>19812000</v>
      </c>
      <c r="P107" s="309">
        <v>2.1244309559939304E-3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208.45</v>
      </c>
      <c r="F108" s="38">
        <v>208.83333333333334</v>
      </c>
      <c r="G108" s="39">
        <v>207.61666666666667</v>
      </c>
      <c r="H108" s="39">
        <v>206.78333333333333</v>
      </c>
      <c r="I108" s="39">
        <v>205.56666666666666</v>
      </c>
      <c r="J108" s="39">
        <v>209.66666666666669</v>
      </c>
      <c r="K108" s="39">
        <v>210.88333333333333</v>
      </c>
      <c r="L108" s="39">
        <v>211.7166666666667</v>
      </c>
      <c r="M108" s="31">
        <v>210.05</v>
      </c>
      <c r="N108" s="31">
        <v>208</v>
      </c>
      <c r="O108" s="308">
        <v>19067500</v>
      </c>
      <c r="P108" s="309">
        <v>-7.0975536091815164E-3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2790</v>
      </c>
      <c r="F109" s="38">
        <v>2804.1333333333332</v>
      </c>
      <c r="G109" s="39">
        <v>2761.3166666666666</v>
      </c>
      <c r="H109" s="39">
        <v>2732.6333333333332</v>
      </c>
      <c r="I109" s="39">
        <v>2689.8166666666666</v>
      </c>
      <c r="J109" s="39">
        <v>2832.8166666666666</v>
      </c>
      <c r="K109" s="39">
        <v>2875.6333333333332</v>
      </c>
      <c r="L109" s="39">
        <v>2904.3166666666666</v>
      </c>
      <c r="M109" s="31">
        <v>2846.95</v>
      </c>
      <c r="N109" s="31">
        <v>2775.45</v>
      </c>
      <c r="O109" s="308">
        <v>571500</v>
      </c>
      <c r="P109" s="309">
        <v>-0.10479323308270677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2719.05</v>
      </c>
      <c r="F110" s="38">
        <v>2719.8666666666663</v>
      </c>
      <c r="G110" s="39">
        <v>2703.1333333333328</v>
      </c>
      <c r="H110" s="39">
        <v>2687.2166666666662</v>
      </c>
      <c r="I110" s="39">
        <v>2670.4833333333327</v>
      </c>
      <c r="J110" s="39">
        <v>2735.7833333333328</v>
      </c>
      <c r="K110" s="39">
        <v>2752.5166666666664</v>
      </c>
      <c r="L110" s="39">
        <v>2768.4333333333329</v>
      </c>
      <c r="M110" s="31">
        <v>2736.6</v>
      </c>
      <c r="N110" s="31">
        <v>2703.95</v>
      </c>
      <c r="O110" s="308">
        <v>3812400</v>
      </c>
      <c r="P110" s="309">
        <v>2.360048328634716E-2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1375.15</v>
      </c>
      <c r="F111" s="38">
        <v>1373.4000000000003</v>
      </c>
      <c r="G111" s="39">
        <v>1357.3500000000006</v>
      </c>
      <c r="H111" s="39">
        <v>1339.5500000000002</v>
      </c>
      <c r="I111" s="39">
        <v>1323.5000000000005</v>
      </c>
      <c r="J111" s="39">
        <v>1391.2000000000007</v>
      </c>
      <c r="K111" s="39">
        <v>1407.2500000000005</v>
      </c>
      <c r="L111" s="39">
        <v>1425.0500000000009</v>
      </c>
      <c r="M111" s="31">
        <v>1389.45</v>
      </c>
      <c r="N111" s="31">
        <v>1355.6</v>
      </c>
      <c r="O111" s="308">
        <v>19618000</v>
      </c>
      <c r="P111" s="309">
        <v>-1.7134268537074147E-2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164.9</v>
      </c>
      <c r="F112" s="38">
        <v>165.46666666666667</v>
      </c>
      <c r="G112" s="39">
        <v>163.58333333333334</v>
      </c>
      <c r="H112" s="39">
        <v>162.26666666666668</v>
      </c>
      <c r="I112" s="39">
        <v>160.38333333333335</v>
      </c>
      <c r="J112" s="39">
        <v>166.78333333333333</v>
      </c>
      <c r="K112" s="39">
        <v>168.66666666666666</v>
      </c>
      <c r="L112" s="39">
        <v>169.98333333333332</v>
      </c>
      <c r="M112" s="31">
        <v>167.35</v>
      </c>
      <c r="N112" s="31">
        <v>164.15</v>
      </c>
      <c r="O112" s="308">
        <v>86319200</v>
      </c>
      <c r="P112" s="309">
        <v>7.7802476976818035E-3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1339.05</v>
      </c>
      <c r="F113" s="38">
        <v>1343.1166666666666</v>
      </c>
      <c r="G113" s="39">
        <v>1328.7833333333331</v>
      </c>
      <c r="H113" s="39">
        <v>1318.5166666666664</v>
      </c>
      <c r="I113" s="39">
        <v>1304.1833333333329</v>
      </c>
      <c r="J113" s="39">
        <v>1353.3833333333332</v>
      </c>
      <c r="K113" s="39">
        <v>1367.7166666666667</v>
      </c>
      <c r="L113" s="39">
        <v>1377.9833333333333</v>
      </c>
      <c r="M113" s="31">
        <v>1357.45</v>
      </c>
      <c r="N113" s="31">
        <v>1332.85</v>
      </c>
      <c r="O113" s="308">
        <v>36326800</v>
      </c>
      <c r="P113" s="309">
        <v>1.6919355922334445E-2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596.85</v>
      </c>
      <c r="F114" s="38">
        <v>598.2166666666667</v>
      </c>
      <c r="G114" s="39">
        <v>592.63333333333344</v>
      </c>
      <c r="H114" s="39">
        <v>588.41666666666674</v>
      </c>
      <c r="I114" s="39">
        <v>582.83333333333348</v>
      </c>
      <c r="J114" s="39">
        <v>602.43333333333339</v>
      </c>
      <c r="K114" s="39">
        <v>608.01666666666665</v>
      </c>
      <c r="L114" s="39">
        <v>612.23333333333335</v>
      </c>
      <c r="M114" s="31">
        <v>603.79999999999995</v>
      </c>
      <c r="N114" s="31">
        <v>594</v>
      </c>
      <c r="O114" s="308">
        <v>2420600</v>
      </c>
      <c r="P114" s="309">
        <v>-4.2181069958847739E-2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98.35</v>
      </c>
      <c r="F115" s="38">
        <v>98.649999999999991</v>
      </c>
      <c r="G115" s="39">
        <v>97.749999999999986</v>
      </c>
      <c r="H115" s="39">
        <v>97.149999999999991</v>
      </c>
      <c r="I115" s="39">
        <v>96.249999999999986</v>
      </c>
      <c r="J115" s="39">
        <v>99.249999999999986</v>
      </c>
      <c r="K115" s="39">
        <v>100.14999999999999</v>
      </c>
      <c r="L115" s="39">
        <v>100.74999999999999</v>
      </c>
      <c r="M115" s="31">
        <v>99.55</v>
      </c>
      <c r="N115" s="31">
        <v>98.05</v>
      </c>
      <c r="O115" s="308">
        <v>97110000</v>
      </c>
      <c r="P115" s="309">
        <v>-2.5037556334501754E-3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768.75</v>
      </c>
      <c r="F116" s="38">
        <v>766.69999999999993</v>
      </c>
      <c r="G116" s="39">
        <v>760.04999999999984</v>
      </c>
      <c r="H116" s="39">
        <v>751.34999999999991</v>
      </c>
      <c r="I116" s="39">
        <v>744.69999999999982</v>
      </c>
      <c r="J116" s="39">
        <v>775.39999999999986</v>
      </c>
      <c r="K116" s="39">
        <v>782.05</v>
      </c>
      <c r="L116" s="39">
        <v>790.74999999999989</v>
      </c>
      <c r="M116" s="31">
        <v>773.35</v>
      </c>
      <c r="N116" s="31">
        <v>758</v>
      </c>
      <c r="O116" s="308">
        <v>2891850</v>
      </c>
      <c r="P116" s="309">
        <v>-5.7814485387547652E-2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623.35</v>
      </c>
      <c r="F117" s="38">
        <v>621.4666666666667</v>
      </c>
      <c r="G117" s="39">
        <v>618.33333333333337</v>
      </c>
      <c r="H117" s="39">
        <v>613.31666666666672</v>
      </c>
      <c r="I117" s="39">
        <v>610.18333333333339</v>
      </c>
      <c r="J117" s="39">
        <v>626.48333333333335</v>
      </c>
      <c r="K117" s="39">
        <v>629.61666666666656</v>
      </c>
      <c r="L117" s="39">
        <v>634.63333333333333</v>
      </c>
      <c r="M117" s="31">
        <v>624.6</v>
      </c>
      <c r="N117" s="31">
        <v>616.45000000000005</v>
      </c>
      <c r="O117" s="308">
        <v>14082250</v>
      </c>
      <c r="P117" s="309">
        <v>3.5542807258215378E-3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474.7</v>
      </c>
      <c r="F118" s="38">
        <v>475.5333333333333</v>
      </c>
      <c r="G118" s="39">
        <v>471.76666666666659</v>
      </c>
      <c r="H118" s="39">
        <v>468.83333333333331</v>
      </c>
      <c r="I118" s="39">
        <v>465.06666666666661</v>
      </c>
      <c r="J118" s="39">
        <v>478.46666666666658</v>
      </c>
      <c r="K118" s="39">
        <v>482.23333333333323</v>
      </c>
      <c r="L118" s="39">
        <v>485.16666666666657</v>
      </c>
      <c r="M118" s="31">
        <v>479.3</v>
      </c>
      <c r="N118" s="31">
        <v>472.6</v>
      </c>
      <c r="O118" s="308">
        <v>75523200</v>
      </c>
      <c r="P118" s="309">
        <v>4.6770008648792494E-2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623.1</v>
      </c>
      <c r="F119" s="38">
        <v>625.83333333333337</v>
      </c>
      <c r="G119" s="39">
        <v>616.76666666666677</v>
      </c>
      <c r="H119" s="39">
        <v>610.43333333333339</v>
      </c>
      <c r="I119" s="39">
        <v>601.36666666666679</v>
      </c>
      <c r="J119" s="39">
        <v>632.16666666666674</v>
      </c>
      <c r="K119" s="39">
        <v>641.23333333333335</v>
      </c>
      <c r="L119" s="39">
        <v>647.56666666666672</v>
      </c>
      <c r="M119" s="31">
        <v>634.9</v>
      </c>
      <c r="N119" s="31">
        <v>619.5</v>
      </c>
      <c r="O119" s="308">
        <v>26040000</v>
      </c>
      <c r="P119" s="309">
        <v>-3.8715333856305663E-2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3303.9</v>
      </c>
      <c r="F120" s="38">
        <v>3311.8000000000006</v>
      </c>
      <c r="G120" s="39">
        <v>3284.6500000000015</v>
      </c>
      <c r="H120" s="39">
        <v>3265.400000000001</v>
      </c>
      <c r="I120" s="39">
        <v>3238.2500000000018</v>
      </c>
      <c r="J120" s="39">
        <v>3331.0500000000011</v>
      </c>
      <c r="K120" s="39">
        <v>3358.2</v>
      </c>
      <c r="L120" s="39">
        <v>3377.4500000000007</v>
      </c>
      <c r="M120" s="31">
        <v>3338.95</v>
      </c>
      <c r="N120" s="31">
        <v>3292.55</v>
      </c>
      <c r="O120" s="308">
        <v>309250</v>
      </c>
      <c r="P120" s="309">
        <v>4.7417442845046572E-2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804.55</v>
      </c>
      <c r="F121" s="38">
        <v>802.48333333333323</v>
      </c>
      <c r="G121" s="39">
        <v>793.06666666666649</v>
      </c>
      <c r="H121" s="39">
        <v>781.58333333333326</v>
      </c>
      <c r="I121" s="39">
        <v>772.16666666666652</v>
      </c>
      <c r="J121" s="39">
        <v>813.96666666666647</v>
      </c>
      <c r="K121" s="39">
        <v>823.38333333333321</v>
      </c>
      <c r="L121" s="39">
        <v>834.86666666666645</v>
      </c>
      <c r="M121" s="31">
        <v>811.9</v>
      </c>
      <c r="N121" s="31">
        <v>791</v>
      </c>
      <c r="O121" s="308">
        <v>26554500</v>
      </c>
      <c r="P121" s="309">
        <v>-0.11100063273976317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477.65</v>
      </c>
      <c r="F122" s="38">
        <v>478.08333333333331</v>
      </c>
      <c r="G122" s="39">
        <v>475.46666666666664</v>
      </c>
      <c r="H122" s="39">
        <v>473.2833333333333</v>
      </c>
      <c r="I122" s="39">
        <v>470.66666666666663</v>
      </c>
      <c r="J122" s="39">
        <v>480.26666666666665</v>
      </c>
      <c r="K122" s="39">
        <v>482.88333333333333</v>
      </c>
      <c r="L122" s="39">
        <v>485.06666666666666</v>
      </c>
      <c r="M122" s="31">
        <v>480.7</v>
      </c>
      <c r="N122" s="31">
        <v>475.9</v>
      </c>
      <c r="O122" s="308">
        <v>21457500</v>
      </c>
      <c r="P122" s="309">
        <v>4.6233979048399369E-3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1885.95</v>
      </c>
      <c r="F123" s="38">
        <v>1885.3500000000001</v>
      </c>
      <c r="G123" s="39">
        <v>1877.3000000000002</v>
      </c>
      <c r="H123" s="39">
        <v>1868.65</v>
      </c>
      <c r="I123" s="39">
        <v>1860.6000000000001</v>
      </c>
      <c r="J123" s="39">
        <v>1894.0000000000002</v>
      </c>
      <c r="K123" s="39">
        <v>1902.05</v>
      </c>
      <c r="L123" s="39">
        <v>1910.7000000000003</v>
      </c>
      <c r="M123" s="31">
        <v>1893.4</v>
      </c>
      <c r="N123" s="31">
        <v>1876.7</v>
      </c>
      <c r="O123" s="308">
        <v>24548000</v>
      </c>
      <c r="P123" s="309">
        <v>-3.0535677614015135E-2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133.35</v>
      </c>
      <c r="F124" s="38">
        <v>132.79999999999998</v>
      </c>
      <c r="G124" s="39">
        <v>131.39999999999998</v>
      </c>
      <c r="H124" s="39">
        <v>129.44999999999999</v>
      </c>
      <c r="I124" s="39">
        <v>128.04999999999998</v>
      </c>
      <c r="J124" s="39">
        <v>134.74999999999997</v>
      </c>
      <c r="K124" s="39">
        <v>136.15</v>
      </c>
      <c r="L124" s="39">
        <v>138.09999999999997</v>
      </c>
      <c r="M124" s="31">
        <v>134.19999999999999</v>
      </c>
      <c r="N124" s="31">
        <v>130.85</v>
      </c>
      <c r="O124" s="308">
        <v>86000588</v>
      </c>
      <c r="P124" s="309">
        <v>1.5589274579089587E-3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2383.1</v>
      </c>
      <c r="F125" s="38">
        <v>2391.1333333333337</v>
      </c>
      <c r="G125" s="39">
        <v>2354.7666666666673</v>
      </c>
      <c r="H125" s="39">
        <v>2326.4333333333338</v>
      </c>
      <c r="I125" s="39">
        <v>2290.0666666666675</v>
      </c>
      <c r="J125" s="39">
        <v>2419.4666666666672</v>
      </c>
      <c r="K125" s="39">
        <v>2455.833333333333</v>
      </c>
      <c r="L125" s="39">
        <v>2484.166666666667</v>
      </c>
      <c r="M125" s="31">
        <v>2427.5</v>
      </c>
      <c r="N125" s="31">
        <v>2362.8000000000002</v>
      </c>
      <c r="O125" s="308">
        <v>837600</v>
      </c>
      <c r="P125" s="309">
        <v>5.0395968322534193E-3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351.1</v>
      </c>
      <c r="F126" s="38">
        <v>352.93333333333334</v>
      </c>
      <c r="G126" s="39">
        <v>347.2166666666667</v>
      </c>
      <c r="H126" s="39">
        <v>343.33333333333337</v>
      </c>
      <c r="I126" s="39">
        <v>337.61666666666673</v>
      </c>
      <c r="J126" s="39">
        <v>356.81666666666666</v>
      </c>
      <c r="K126" s="39">
        <v>362.53333333333325</v>
      </c>
      <c r="L126" s="39">
        <v>366.41666666666663</v>
      </c>
      <c r="M126" s="31">
        <v>358.65</v>
      </c>
      <c r="N126" s="31">
        <v>349.05</v>
      </c>
      <c r="O126" s="308">
        <v>16377800</v>
      </c>
      <c r="P126" s="309">
        <v>2.065896811102871E-2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393.95</v>
      </c>
      <c r="F127" s="38">
        <v>394.5</v>
      </c>
      <c r="G127" s="39">
        <v>391.2</v>
      </c>
      <c r="H127" s="39">
        <v>388.45</v>
      </c>
      <c r="I127" s="39">
        <v>385.15</v>
      </c>
      <c r="J127" s="39">
        <v>397.25</v>
      </c>
      <c r="K127" s="39">
        <v>400.54999999999995</v>
      </c>
      <c r="L127" s="39">
        <v>403.3</v>
      </c>
      <c r="M127" s="31">
        <v>397.8</v>
      </c>
      <c r="N127" s="31">
        <v>391.75</v>
      </c>
      <c r="O127" s="308">
        <v>22684000</v>
      </c>
      <c r="P127" s="309">
        <v>-3.5254715318173806E-4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2467.1</v>
      </c>
      <c r="F128" s="38">
        <v>2475.5500000000002</v>
      </c>
      <c r="G128" s="39">
        <v>2453.1000000000004</v>
      </c>
      <c r="H128" s="39">
        <v>2439.1000000000004</v>
      </c>
      <c r="I128" s="39">
        <v>2416.6500000000005</v>
      </c>
      <c r="J128" s="39">
        <v>2489.5500000000002</v>
      </c>
      <c r="K128" s="39">
        <v>2512</v>
      </c>
      <c r="L128" s="39">
        <v>2526</v>
      </c>
      <c r="M128" s="31">
        <v>2498</v>
      </c>
      <c r="N128" s="31">
        <v>2461.5500000000002</v>
      </c>
      <c r="O128" s="308">
        <v>10752000</v>
      </c>
      <c r="P128" s="309">
        <v>3.5389282103134481E-2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4817.1499999999996</v>
      </c>
      <c r="F129" s="38">
        <v>4848.3499999999995</v>
      </c>
      <c r="G129" s="39">
        <v>4736.7999999999993</v>
      </c>
      <c r="H129" s="39">
        <v>4656.45</v>
      </c>
      <c r="I129" s="39">
        <v>4544.8999999999996</v>
      </c>
      <c r="J129" s="39">
        <v>4928.6999999999989</v>
      </c>
      <c r="K129" s="39">
        <v>5040.25</v>
      </c>
      <c r="L129" s="39">
        <v>5120.5999999999985</v>
      </c>
      <c r="M129" s="31">
        <v>4959.8999999999996</v>
      </c>
      <c r="N129" s="31">
        <v>4768</v>
      </c>
      <c r="O129" s="308">
        <v>2787150</v>
      </c>
      <c r="P129" s="309">
        <v>0.11590895441715213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3813.6</v>
      </c>
      <c r="F130" s="38">
        <v>3832.4</v>
      </c>
      <c r="G130" s="39">
        <v>3781.75</v>
      </c>
      <c r="H130" s="39">
        <v>3749.9</v>
      </c>
      <c r="I130" s="39">
        <v>3699.25</v>
      </c>
      <c r="J130" s="39">
        <v>3864.25</v>
      </c>
      <c r="K130" s="39">
        <v>3914.9000000000005</v>
      </c>
      <c r="L130" s="39">
        <v>3946.75</v>
      </c>
      <c r="M130" s="31">
        <v>3883.05</v>
      </c>
      <c r="N130" s="31">
        <v>3800.55</v>
      </c>
      <c r="O130" s="308">
        <v>1389200</v>
      </c>
      <c r="P130" s="309">
        <v>0.11296266623938471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941</v>
      </c>
      <c r="F131" s="38">
        <v>933.35</v>
      </c>
      <c r="G131" s="39">
        <v>922.95</v>
      </c>
      <c r="H131" s="39">
        <v>904.9</v>
      </c>
      <c r="I131" s="39">
        <v>894.5</v>
      </c>
      <c r="J131" s="39">
        <v>951.40000000000009</v>
      </c>
      <c r="K131" s="39">
        <v>961.8</v>
      </c>
      <c r="L131" s="39">
        <v>979.85000000000014</v>
      </c>
      <c r="M131" s="31">
        <v>943.75</v>
      </c>
      <c r="N131" s="31">
        <v>915.3</v>
      </c>
      <c r="O131" s="308">
        <v>5618500</v>
      </c>
      <c r="P131" s="309">
        <v>3.0397505845674203E-2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1556.65</v>
      </c>
      <c r="F132" s="38">
        <v>1549.5666666666668</v>
      </c>
      <c r="G132" s="39">
        <v>1534.2333333333336</v>
      </c>
      <c r="H132" s="39">
        <v>1511.8166666666668</v>
      </c>
      <c r="I132" s="39">
        <v>1496.4833333333336</v>
      </c>
      <c r="J132" s="39">
        <v>1571.9833333333336</v>
      </c>
      <c r="K132" s="39">
        <v>1587.3166666666671</v>
      </c>
      <c r="L132" s="39">
        <v>1609.7333333333336</v>
      </c>
      <c r="M132" s="31">
        <v>1564.9</v>
      </c>
      <c r="N132" s="31">
        <v>1527.15</v>
      </c>
      <c r="O132" s="308">
        <v>15917300</v>
      </c>
      <c r="P132" s="309">
        <v>7.1308353264239524E-3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323.3</v>
      </c>
      <c r="F133" s="38">
        <v>323.41666666666669</v>
      </c>
      <c r="G133" s="39">
        <v>320.58333333333337</v>
      </c>
      <c r="H133" s="39">
        <v>317.86666666666667</v>
      </c>
      <c r="I133" s="39">
        <v>315.03333333333336</v>
      </c>
      <c r="J133" s="39">
        <v>326.13333333333338</v>
      </c>
      <c r="K133" s="39">
        <v>328.96666666666675</v>
      </c>
      <c r="L133" s="39">
        <v>331.68333333333339</v>
      </c>
      <c r="M133" s="31">
        <v>326.25</v>
      </c>
      <c r="N133" s="31">
        <v>320.7</v>
      </c>
      <c r="O133" s="308">
        <v>31964000</v>
      </c>
      <c r="P133" s="309">
        <v>2.3306441285695992E-2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130</v>
      </c>
      <c r="F134" s="38">
        <v>130.45000000000002</v>
      </c>
      <c r="G134" s="39">
        <v>128.70000000000005</v>
      </c>
      <c r="H134" s="39">
        <v>127.40000000000003</v>
      </c>
      <c r="I134" s="39">
        <v>125.65000000000006</v>
      </c>
      <c r="J134" s="39">
        <v>131.75000000000003</v>
      </c>
      <c r="K134" s="39">
        <v>133.49999999999997</v>
      </c>
      <c r="L134" s="39">
        <v>134.80000000000001</v>
      </c>
      <c r="M134" s="31">
        <v>132.19999999999999</v>
      </c>
      <c r="N134" s="31">
        <v>129.15</v>
      </c>
      <c r="O134" s="308">
        <v>73392000</v>
      </c>
      <c r="P134" s="309">
        <v>-2.5571576515573968E-2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538.85</v>
      </c>
      <c r="F135" s="38">
        <v>538.16666666666663</v>
      </c>
      <c r="G135" s="39">
        <v>535.83333333333326</v>
      </c>
      <c r="H135" s="39">
        <v>532.81666666666661</v>
      </c>
      <c r="I135" s="39">
        <v>530.48333333333323</v>
      </c>
      <c r="J135" s="39">
        <v>541.18333333333328</v>
      </c>
      <c r="K135" s="39">
        <v>543.51666666666654</v>
      </c>
      <c r="L135" s="39">
        <v>546.5333333333333</v>
      </c>
      <c r="M135" s="31">
        <v>540.5</v>
      </c>
      <c r="N135" s="31">
        <v>535.15</v>
      </c>
      <c r="O135" s="308">
        <v>10108800</v>
      </c>
      <c r="P135" s="309">
        <v>-9.8730606488011286E-3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9856.75</v>
      </c>
      <c r="F136" s="38">
        <v>9888.5166666666682</v>
      </c>
      <c r="G136" s="39">
        <v>9793.0833333333358</v>
      </c>
      <c r="H136" s="39">
        <v>9729.4166666666679</v>
      </c>
      <c r="I136" s="39">
        <v>9633.9833333333354</v>
      </c>
      <c r="J136" s="39">
        <v>9952.1833333333361</v>
      </c>
      <c r="K136" s="39">
        <v>10047.616666666667</v>
      </c>
      <c r="L136" s="39">
        <v>10111.283333333336</v>
      </c>
      <c r="M136" s="31">
        <v>9983.9500000000007</v>
      </c>
      <c r="N136" s="31">
        <v>9824.85</v>
      </c>
      <c r="O136" s="308">
        <v>2176700</v>
      </c>
      <c r="P136" s="309">
        <v>-1.8354829981058897E-2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933.3</v>
      </c>
      <c r="F137" s="38">
        <v>933.31666666666661</v>
      </c>
      <c r="G137" s="39">
        <v>922.83333333333326</v>
      </c>
      <c r="H137" s="39">
        <v>912.36666666666667</v>
      </c>
      <c r="I137" s="39">
        <v>901.88333333333333</v>
      </c>
      <c r="J137" s="39">
        <v>943.78333333333319</v>
      </c>
      <c r="K137" s="39">
        <v>954.26666666666654</v>
      </c>
      <c r="L137" s="39">
        <v>964.73333333333312</v>
      </c>
      <c r="M137" s="31">
        <v>943.8</v>
      </c>
      <c r="N137" s="31">
        <v>922.85</v>
      </c>
      <c r="O137" s="308">
        <v>10733800</v>
      </c>
      <c r="P137" s="309">
        <v>6.7158466142389864E-2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1610.9</v>
      </c>
      <c r="F138" s="38">
        <v>1614.1499999999999</v>
      </c>
      <c r="G138" s="39">
        <v>1586.7499999999998</v>
      </c>
      <c r="H138" s="39">
        <v>1562.6</v>
      </c>
      <c r="I138" s="39">
        <v>1535.1999999999998</v>
      </c>
      <c r="J138" s="39">
        <v>1638.2999999999997</v>
      </c>
      <c r="K138" s="39">
        <v>1665.6999999999998</v>
      </c>
      <c r="L138" s="39">
        <v>1689.8499999999997</v>
      </c>
      <c r="M138" s="31">
        <v>1641.55</v>
      </c>
      <c r="N138" s="31">
        <v>1590</v>
      </c>
      <c r="O138" s="308">
        <v>2118800</v>
      </c>
      <c r="P138" s="309">
        <v>2.3377125193199382E-2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1454.1</v>
      </c>
      <c r="F139" s="38">
        <v>1448.9666666666665</v>
      </c>
      <c r="G139" s="39">
        <v>1436.1833333333329</v>
      </c>
      <c r="H139" s="39">
        <v>1418.2666666666664</v>
      </c>
      <c r="I139" s="39">
        <v>1405.4833333333329</v>
      </c>
      <c r="J139" s="39">
        <v>1466.883333333333</v>
      </c>
      <c r="K139" s="39">
        <v>1479.6666666666663</v>
      </c>
      <c r="L139" s="39">
        <v>1497.583333333333</v>
      </c>
      <c r="M139" s="31">
        <v>1461.75</v>
      </c>
      <c r="N139" s="31">
        <v>1431.05</v>
      </c>
      <c r="O139" s="308">
        <v>1492000</v>
      </c>
      <c r="P139" s="309">
        <v>2.9577843506318905E-3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832.3</v>
      </c>
      <c r="F140" s="38">
        <v>828.83333333333337</v>
      </c>
      <c r="G140" s="39">
        <v>822.91666666666674</v>
      </c>
      <c r="H140" s="39">
        <v>813.53333333333342</v>
      </c>
      <c r="I140" s="39">
        <v>807.61666666666679</v>
      </c>
      <c r="J140" s="39">
        <v>838.2166666666667</v>
      </c>
      <c r="K140" s="39">
        <v>844.13333333333344</v>
      </c>
      <c r="L140" s="39">
        <v>853.51666666666665</v>
      </c>
      <c r="M140" s="31">
        <v>834.75</v>
      </c>
      <c r="N140" s="31">
        <v>819.45</v>
      </c>
      <c r="O140" s="308">
        <v>5086400</v>
      </c>
      <c r="P140" s="309">
        <v>-2.8274491823322635E-2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1119</v>
      </c>
      <c r="F141" s="38">
        <v>1123.8500000000001</v>
      </c>
      <c r="G141" s="39">
        <v>1112.4500000000003</v>
      </c>
      <c r="H141" s="39">
        <v>1105.9000000000001</v>
      </c>
      <c r="I141" s="39">
        <v>1094.5000000000002</v>
      </c>
      <c r="J141" s="39">
        <v>1130.4000000000003</v>
      </c>
      <c r="K141" s="39">
        <v>1141.8000000000004</v>
      </c>
      <c r="L141" s="39">
        <v>1148.3500000000004</v>
      </c>
      <c r="M141" s="31">
        <v>1135.25</v>
      </c>
      <c r="N141" s="31">
        <v>1117.3</v>
      </c>
      <c r="O141" s="308">
        <v>2248800</v>
      </c>
      <c r="P141" s="309">
        <v>1.6636528028933093E-2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93.25</v>
      </c>
      <c r="F142" s="38">
        <v>93.600000000000009</v>
      </c>
      <c r="G142" s="39">
        <v>92.550000000000011</v>
      </c>
      <c r="H142" s="39">
        <v>91.850000000000009</v>
      </c>
      <c r="I142" s="39">
        <v>90.800000000000011</v>
      </c>
      <c r="J142" s="39">
        <v>94.300000000000011</v>
      </c>
      <c r="K142" s="39">
        <v>95.35</v>
      </c>
      <c r="L142" s="39">
        <v>96.050000000000011</v>
      </c>
      <c r="M142" s="31">
        <v>94.65</v>
      </c>
      <c r="N142" s="31">
        <v>92.9</v>
      </c>
      <c r="O142" s="308">
        <v>72817600</v>
      </c>
      <c r="P142" s="309">
        <v>-2.9242616239399553E-4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1910.5</v>
      </c>
      <c r="F143" s="38">
        <v>1913.3500000000001</v>
      </c>
      <c r="G143" s="39">
        <v>1897.1500000000003</v>
      </c>
      <c r="H143" s="39">
        <v>1883.8000000000002</v>
      </c>
      <c r="I143" s="39">
        <v>1867.6000000000004</v>
      </c>
      <c r="J143" s="39">
        <v>1926.7000000000003</v>
      </c>
      <c r="K143" s="39">
        <v>1942.9</v>
      </c>
      <c r="L143" s="39">
        <v>1956.2500000000002</v>
      </c>
      <c r="M143" s="31">
        <v>1929.55</v>
      </c>
      <c r="N143" s="31">
        <v>1900</v>
      </c>
      <c r="O143" s="308">
        <v>2967800</v>
      </c>
      <c r="P143" s="309">
        <v>-1.2955765315565426E-3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102217.65</v>
      </c>
      <c r="F144" s="38">
        <v>102105.86666666665</v>
      </c>
      <c r="G144" s="39">
        <v>101811.78333333331</v>
      </c>
      <c r="H144" s="39">
        <v>101405.91666666666</v>
      </c>
      <c r="I144" s="39">
        <v>101111.83333333331</v>
      </c>
      <c r="J144" s="39">
        <v>102511.73333333331</v>
      </c>
      <c r="K144" s="39">
        <v>102805.81666666665</v>
      </c>
      <c r="L144" s="39">
        <v>103211.68333333331</v>
      </c>
      <c r="M144" s="31">
        <v>102399.95</v>
      </c>
      <c r="N144" s="31">
        <v>101700</v>
      </c>
      <c r="O144" s="308">
        <v>55890</v>
      </c>
      <c r="P144" s="309">
        <v>3.2310177705977385E-3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1271.5</v>
      </c>
      <c r="F145" s="38">
        <v>1270.4166666666667</v>
      </c>
      <c r="G145" s="39">
        <v>1262.0833333333335</v>
      </c>
      <c r="H145" s="39">
        <v>1252.6666666666667</v>
      </c>
      <c r="I145" s="39">
        <v>1244.3333333333335</v>
      </c>
      <c r="J145" s="39">
        <v>1279.8333333333335</v>
      </c>
      <c r="K145" s="39">
        <v>1288.166666666667</v>
      </c>
      <c r="L145" s="39">
        <v>1297.5833333333335</v>
      </c>
      <c r="M145" s="31">
        <v>1278.75</v>
      </c>
      <c r="N145" s="31">
        <v>1261</v>
      </c>
      <c r="O145" s="308">
        <v>4906550</v>
      </c>
      <c r="P145" s="309">
        <v>1.2599318955732122E-2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85</v>
      </c>
      <c r="F146" s="38">
        <v>84.75</v>
      </c>
      <c r="G146" s="39">
        <v>84</v>
      </c>
      <c r="H146" s="39">
        <v>83</v>
      </c>
      <c r="I146" s="39">
        <v>82.25</v>
      </c>
      <c r="J146" s="39">
        <v>85.75</v>
      </c>
      <c r="K146" s="39">
        <v>86.5</v>
      </c>
      <c r="L146" s="39">
        <v>87.5</v>
      </c>
      <c r="M146" s="31">
        <v>85.5</v>
      </c>
      <c r="N146" s="31">
        <v>83.75</v>
      </c>
      <c r="O146" s="308">
        <v>52567500</v>
      </c>
      <c r="P146" s="309">
        <v>-5.1100070972320798E-3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4469.1000000000004</v>
      </c>
      <c r="F147" s="38">
        <v>4445.5000000000009</v>
      </c>
      <c r="G147" s="39">
        <v>4410.2000000000016</v>
      </c>
      <c r="H147" s="39">
        <v>4351.3000000000011</v>
      </c>
      <c r="I147" s="39">
        <v>4316.0000000000018</v>
      </c>
      <c r="J147" s="39">
        <v>4504.4000000000015</v>
      </c>
      <c r="K147" s="39">
        <v>4539.7000000000007</v>
      </c>
      <c r="L147" s="39">
        <v>4598.6000000000013</v>
      </c>
      <c r="M147" s="31">
        <v>4480.8</v>
      </c>
      <c r="N147" s="31">
        <v>4386.6000000000004</v>
      </c>
      <c r="O147" s="308">
        <v>1328550</v>
      </c>
      <c r="P147" s="309">
        <v>-7.9525089605734772E-3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4312.3500000000004</v>
      </c>
      <c r="F148" s="38">
        <v>4283.6333333333332</v>
      </c>
      <c r="G148" s="39">
        <v>4242.3166666666666</v>
      </c>
      <c r="H148" s="39">
        <v>4172.2833333333338</v>
      </c>
      <c r="I148" s="39">
        <v>4130.9666666666672</v>
      </c>
      <c r="J148" s="39">
        <v>4353.6666666666661</v>
      </c>
      <c r="K148" s="39">
        <v>4394.9833333333318</v>
      </c>
      <c r="L148" s="39">
        <v>4465.0166666666655</v>
      </c>
      <c r="M148" s="31">
        <v>4324.95</v>
      </c>
      <c r="N148" s="31">
        <v>4213.6000000000004</v>
      </c>
      <c r="O148" s="308">
        <v>720750</v>
      </c>
      <c r="P148" s="309">
        <v>2.1036974075648109E-2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23109.55</v>
      </c>
      <c r="F149" s="38">
        <v>23050.399999999998</v>
      </c>
      <c r="G149" s="39">
        <v>22959.199999999997</v>
      </c>
      <c r="H149" s="39">
        <v>22808.85</v>
      </c>
      <c r="I149" s="39">
        <v>22717.649999999998</v>
      </c>
      <c r="J149" s="39">
        <v>23200.749999999996</v>
      </c>
      <c r="K149" s="39">
        <v>23291.95</v>
      </c>
      <c r="L149" s="39">
        <v>23442.299999999996</v>
      </c>
      <c r="M149" s="31">
        <v>23141.599999999999</v>
      </c>
      <c r="N149" s="31">
        <v>22900.05</v>
      </c>
      <c r="O149" s="308">
        <v>361280</v>
      </c>
      <c r="P149" s="309">
        <v>-1.8786606254834789E-3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112.1</v>
      </c>
      <c r="F150" s="38">
        <v>111.14999999999999</v>
      </c>
      <c r="G150" s="39">
        <v>109.44999999999999</v>
      </c>
      <c r="H150" s="39">
        <v>106.8</v>
      </c>
      <c r="I150" s="39">
        <v>105.1</v>
      </c>
      <c r="J150" s="39">
        <v>113.79999999999998</v>
      </c>
      <c r="K150" s="39">
        <v>115.5</v>
      </c>
      <c r="L150" s="39">
        <v>118.14999999999998</v>
      </c>
      <c r="M150" s="31">
        <v>112.85</v>
      </c>
      <c r="N150" s="31">
        <v>108.5</v>
      </c>
      <c r="O150" s="308">
        <v>79416000</v>
      </c>
      <c r="P150" s="309">
        <v>5.9812635118904639E-2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191.8</v>
      </c>
      <c r="F151" s="38">
        <v>192.85000000000002</v>
      </c>
      <c r="G151" s="39">
        <v>190.30000000000004</v>
      </c>
      <c r="H151" s="39">
        <v>188.8</v>
      </c>
      <c r="I151" s="39">
        <v>186.25000000000003</v>
      </c>
      <c r="J151" s="39">
        <v>194.35000000000005</v>
      </c>
      <c r="K151" s="39">
        <v>196.9</v>
      </c>
      <c r="L151" s="39">
        <v>198.40000000000006</v>
      </c>
      <c r="M151" s="31">
        <v>195.4</v>
      </c>
      <c r="N151" s="31">
        <v>191.35</v>
      </c>
      <c r="O151" s="308">
        <v>64344000</v>
      </c>
      <c r="P151" s="309">
        <v>3.1997305490063993E-2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1036</v>
      </c>
      <c r="F152" s="38">
        <v>1034.8666666666668</v>
      </c>
      <c r="G152" s="39">
        <v>1025.6833333333336</v>
      </c>
      <c r="H152" s="39">
        <v>1015.3666666666668</v>
      </c>
      <c r="I152" s="39">
        <v>1006.1833333333336</v>
      </c>
      <c r="J152" s="39">
        <v>1045.1833333333336</v>
      </c>
      <c r="K152" s="39">
        <v>1054.366666666667</v>
      </c>
      <c r="L152" s="39">
        <v>1064.6833333333336</v>
      </c>
      <c r="M152" s="31">
        <v>1044.05</v>
      </c>
      <c r="N152" s="31">
        <v>1024.55</v>
      </c>
      <c r="O152" s="308">
        <v>3903200</v>
      </c>
      <c r="P152" s="309">
        <v>-1.187311713627503E-2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3825.8</v>
      </c>
      <c r="F153" s="38">
        <v>3818.6</v>
      </c>
      <c r="G153" s="39">
        <v>3787.2</v>
      </c>
      <c r="H153" s="39">
        <v>3748.6</v>
      </c>
      <c r="I153" s="39">
        <v>3717.2</v>
      </c>
      <c r="J153" s="39">
        <v>3857.2</v>
      </c>
      <c r="K153" s="39">
        <v>3888.6000000000004</v>
      </c>
      <c r="L153" s="39">
        <v>3927.2</v>
      </c>
      <c r="M153" s="31">
        <v>3850</v>
      </c>
      <c r="N153" s="31">
        <v>3780</v>
      </c>
      <c r="O153" s="308">
        <v>264800</v>
      </c>
      <c r="P153" s="309">
        <v>-8.9820359281437123E-3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167.9</v>
      </c>
      <c r="F154" s="38">
        <v>167.68333333333334</v>
      </c>
      <c r="G154" s="39">
        <v>165.91666666666669</v>
      </c>
      <c r="H154" s="39">
        <v>163.93333333333334</v>
      </c>
      <c r="I154" s="39">
        <v>162.16666666666669</v>
      </c>
      <c r="J154" s="39">
        <v>169.66666666666669</v>
      </c>
      <c r="K154" s="39">
        <v>171.43333333333334</v>
      </c>
      <c r="L154" s="39">
        <v>173.41666666666669</v>
      </c>
      <c r="M154" s="31">
        <v>169.45</v>
      </c>
      <c r="N154" s="31">
        <v>165.7</v>
      </c>
      <c r="O154" s="308">
        <v>40575150</v>
      </c>
      <c r="P154" s="309">
        <v>-4.4341675734494018E-2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36182.75</v>
      </c>
      <c r="F155" s="38">
        <v>36289.25</v>
      </c>
      <c r="G155" s="39">
        <v>36014.5</v>
      </c>
      <c r="H155" s="39">
        <v>35846.25</v>
      </c>
      <c r="I155" s="39">
        <v>35571.5</v>
      </c>
      <c r="J155" s="39">
        <v>36457.5</v>
      </c>
      <c r="K155" s="39">
        <v>36732.25</v>
      </c>
      <c r="L155" s="39">
        <v>36900.5</v>
      </c>
      <c r="M155" s="31">
        <v>36564</v>
      </c>
      <c r="N155" s="31">
        <v>36121</v>
      </c>
      <c r="O155" s="308">
        <v>170640</v>
      </c>
      <c r="P155" s="309">
        <v>6.8147623683511814E-3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973.75</v>
      </c>
      <c r="F156" s="38">
        <v>965.4666666666667</v>
      </c>
      <c r="G156" s="39">
        <v>948.78333333333342</v>
      </c>
      <c r="H156" s="39">
        <v>923.81666666666672</v>
      </c>
      <c r="I156" s="39">
        <v>907.13333333333344</v>
      </c>
      <c r="J156" s="39">
        <v>990.43333333333339</v>
      </c>
      <c r="K156" s="39">
        <v>1007.1166666666668</v>
      </c>
      <c r="L156" s="39">
        <v>1032.0833333333335</v>
      </c>
      <c r="M156" s="31">
        <v>982.15</v>
      </c>
      <c r="N156" s="31">
        <v>940.5</v>
      </c>
      <c r="O156" s="308">
        <v>9644250</v>
      </c>
      <c r="P156" s="309">
        <v>2.3805732484076435E-2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4714.8500000000004</v>
      </c>
      <c r="F157" s="38">
        <v>4710.6333333333341</v>
      </c>
      <c r="G157" s="39">
        <v>4665.0166666666682</v>
      </c>
      <c r="H157" s="39">
        <v>4615.1833333333343</v>
      </c>
      <c r="I157" s="39">
        <v>4569.5666666666684</v>
      </c>
      <c r="J157" s="39">
        <v>4760.4666666666681</v>
      </c>
      <c r="K157" s="39">
        <v>4806.0833333333348</v>
      </c>
      <c r="L157" s="39">
        <v>4855.9166666666679</v>
      </c>
      <c r="M157" s="31">
        <v>4756.25</v>
      </c>
      <c r="N157" s="31">
        <v>4660.8</v>
      </c>
      <c r="O157" s="308">
        <v>1316000</v>
      </c>
      <c r="P157" s="309">
        <v>-1.1046817464492372E-2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230.65</v>
      </c>
      <c r="F158" s="38">
        <v>230.9</v>
      </c>
      <c r="G158" s="39">
        <v>229.25</v>
      </c>
      <c r="H158" s="39">
        <v>227.85</v>
      </c>
      <c r="I158" s="39">
        <v>226.2</v>
      </c>
      <c r="J158" s="39">
        <v>232.3</v>
      </c>
      <c r="K158" s="39">
        <v>233.95000000000005</v>
      </c>
      <c r="L158" s="39">
        <v>235.35000000000002</v>
      </c>
      <c r="M158" s="31">
        <v>232.55</v>
      </c>
      <c r="N158" s="31">
        <v>229.5</v>
      </c>
      <c r="O158" s="308">
        <v>11037000</v>
      </c>
      <c r="P158" s="309">
        <v>1.7704011065006915E-2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227.6</v>
      </c>
      <c r="F159" s="38">
        <v>227.96666666666667</v>
      </c>
      <c r="G159" s="39">
        <v>225.53333333333333</v>
      </c>
      <c r="H159" s="39">
        <v>223.46666666666667</v>
      </c>
      <c r="I159" s="39">
        <v>221.03333333333333</v>
      </c>
      <c r="J159" s="39">
        <v>230.03333333333333</v>
      </c>
      <c r="K159" s="39">
        <v>232.46666666666667</v>
      </c>
      <c r="L159" s="39">
        <v>234.53333333333333</v>
      </c>
      <c r="M159" s="31">
        <v>230.4</v>
      </c>
      <c r="N159" s="31">
        <v>225.9</v>
      </c>
      <c r="O159" s="308">
        <v>56351800</v>
      </c>
      <c r="P159" s="309">
        <v>-1.4282575258185014E-3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2617.8000000000002</v>
      </c>
      <c r="F160" s="38">
        <v>2597.7833333333333</v>
      </c>
      <c r="G160" s="39">
        <v>2571.5666666666666</v>
      </c>
      <c r="H160" s="39">
        <v>2525.3333333333335</v>
      </c>
      <c r="I160" s="39">
        <v>2499.1166666666668</v>
      </c>
      <c r="J160" s="39">
        <v>2644.0166666666664</v>
      </c>
      <c r="K160" s="39">
        <v>2670.2333333333327</v>
      </c>
      <c r="L160" s="39">
        <v>2716.4666666666662</v>
      </c>
      <c r="M160" s="31">
        <v>2624</v>
      </c>
      <c r="N160" s="31">
        <v>2551.5500000000002</v>
      </c>
      <c r="O160" s="308">
        <v>3229000</v>
      </c>
      <c r="P160" s="309">
        <v>9.3186627168853148E-2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3673.05</v>
      </c>
      <c r="F161" s="38">
        <v>3659.6833333333329</v>
      </c>
      <c r="G161" s="39">
        <v>3625.766666666666</v>
      </c>
      <c r="H161" s="39">
        <v>3578.4833333333331</v>
      </c>
      <c r="I161" s="39">
        <v>3544.5666666666662</v>
      </c>
      <c r="J161" s="39">
        <v>3706.9666666666658</v>
      </c>
      <c r="K161" s="39">
        <v>3740.8833333333328</v>
      </c>
      <c r="L161" s="39">
        <v>3788.1666666666656</v>
      </c>
      <c r="M161" s="31">
        <v>3693.6</v>
      </c>
      <c r="N161" s="31">
        <v>3612.4</v>
      </c>
      <c r="O161" s="308">
        <v>2119000</v>
      </c>
      <c r="P161" s="309">
        <v>9.4524793388429756E-2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61.55</v>
      </c>
      <c r="F162" s="38">
        <v>61.35</v>
      </c>
      <c r="G162" s="39">
        <v>60.900000000000006</v>
      </c>
      <c r="H162" s="39">
        <v>60.250000000000007</v>
      </c>
      <c r="I162" s="39">
        <v>59.800000000000011</v>
      </c>
      <c r="J162" s="39">
        <v>62</v>
      </c>
      <c r="K162" s="39">
        <v>62.45</v>
      </c>
      <c r="L162" s="39">
        <v>63.099999999999994</v>
      </c>
      <c r="M162" s="31">
        <v>61.8</v>
      </c>
      <c r="N162" s="31">
        <v>60.7</v>
      </c>
      <c r="O162" s="308">
        <v>318080000</v>
      </c>
      <c r="P162" s="309">
        <v>-3.5185634554719729E-2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3803.1</v>
      </c>
      <c r="F163" s="38">
        <v>3792.1166666666668</v>
      </c>
      <c r="G163" s="39">
        <v>3759.3333333333335</v>
      </c>
      <c r="H163" s="39">
        <v>3715.5666666666666</v>
      </c>
      <c r="I163" s="39">
        <v>3682.7833333333333</v>
      </c>
      <c r="J163" s="39">
        <v>3835.8833333333337</v>
      </c>
      <c r="K163" s="39">
        <v>3868.6666666666665</v>
      </c>
      <c r="L163" s="39">
        <v>3912.4333333333338</v>
      </c>
      <c r="M163" s="31">
        <v>3824.9</v>
      </c>
      <c r="N163" s="31">
        <v>3748.35</v>
      </c>
      <c r="O163" s="308">
        <v>1544100</v>
      </c>
      <c r="P163" s="309">
        <v>-9.8125109514631159E-2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253.25</v>
      </c>
      <c r="F164" s="38">
        <v>253.7833333333333</v>
      </c>
      <c r="G164" s="39">
        <v>251.9166666666666</v>
      </c>
      <c r="H164" s="39">
        <v>250.58333333333329</v>
      </c>
      <c r="I164" s="39">
        <v>248.71666666666658</v>
      </c>
      <c r="J164" s="39">
        <v>255.11666666666662</v>
      </c>
      <c r="K164" s="39">
        <v>256.98333333333329</v>
      </c>
      <c r="L164" s="39">
        <v>258.31666666666661</v>
      </c>
      <c r="M164" s="31">
        <v>255.65</v>
      </c>
      <c r="N164" s="31">
        <v>252.45</v>
      </c>
      <c r="O164" s="308">
        <v>31970700</v>
      </c>
      <c r="P164" s="309">
        <v>1.3957869498201747E-2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1424.95</v>
      </c>
      <c r="F165" s="38">
        <v>1439.9833333333333</v>
      </c>
      <c r="G165" s="39">
        <v>1402.5166666666667</v>
      </c>
      <c r="H165" s="39">
        <v>1380.0833333333333</v>
      </c>
      <c r="I165" s="39">
        <v>1342.6166666666666</v>
      </c>
      <c r="J165" s="39">
        <v>1462.4166666666667</v>
      </c>
      <c r="K165" s="39">
        <v>1499.8833333333334</v>
      </c>
      <c r="L165" s="39">
        <v>1522.3166666666668</v>
      </c>
      <c r="M165" s="31">
        <v>1477.45</v>
      </c>
      <c r="N165" s="31">
        <v>1417.55</v>
      </c>
      <c r="O165" s="308">
        <v>4179076</v>
      </c>
      <c r="P165" s="309">
        <v>8.7136050820539962E-2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928.7</v>
      </c>
      <c r="F166" s="38">
        <v>930.93333333333339</v>
      </c>
      <c r="G166" s="39">
        <v>919.91666666666674</v>
      </c>
      <c r="H166" s="39">
        <v>911.13333333333333</v>
      </c>
      <c r="I166" s="39">
        <v>900.11666666666667</v>
      </c>
      <c r="J166" s="39">
        <v>939.71666666666681</v>
      </c>
      <c r="K166" s="39">
        <v>950.73333333333346</v>
      </c>
      <c r="L166" s="39">
        <v>959.51666666666688</v>
      </c>
      <c r="M166" s="31">
        <v>941.95</v>
      </c>
      <c r="N166" s="31">
        <v>922.15</v>
      </c>
      <c r="O166" s="308">
        <v>2367250</v>
      </c>
      <c r="P166" s="309">
        <v>2.2393538913362702E-2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197.7</v>
      </c>
      <c r="F167" s="38">
        <v>197.11666666666665</v>
      </c>
      <c r="G167" s="39">
        <v>193.5333333333333</v>
      </c>
      <c r="H167" s="39">
        <v>189.36666666666665</v>
      </c>
      <c r="I167" s="39">
        <v>185.7833333333333</v>
      </c>
      <c r="J167" s="39">
        <v>201.2833333333333</v>
      </c>
      <c r="K167" s="39">
        <v>204.86666666666662</v>
      </c>
      <c r="L167" s="39">
        <v>209.0333333333333</v>
      </c>
      <c r="M167" s="31">
        <v>200.7</v>
      </c>
      <c r="N167" s="31">
        <v>192.95</v>
      </c>
      <c r="O167" s="308">
        <v>59440000</v>
      </c>
      <c r="P167" s="309">
        <v>-2.4214068784371667E-2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169.5</v>
      </c>
      <c r="F168" s="38">
        <v>169.65</v>
      </c>
      <c r="G168" s="39">
        <v>168.45000000000002</v>
      </c>
      <c r="H168" s="39">
        <v>167.4</v>
      </c>
      <c r="I168" s="39">
        <v>166.20000000000002</v>
      </c>
      <c r="J168" s="39">
        <v>170.70000000000002</v>
      </c>
      <c r="K168" s="39">
        <v>171.9</v>
      </c>
      <c r="L168" s="39">
        <v>172.95000000000002</v>
      </c>
      <c r="M168" s="31">
        <v>170.85</v>
      </c>
      <c r="N168" s="31">
        <v>168.6</v>
      </c>
      <c r="O168" s="308">
        <v>52368000</v>
      </c>
      <c r="P168" s="309">
        <v>-4.5808520384791571E-4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2773.1</v>
      </c>
      <c r="F169" s="38">
        <v>2779.7999999999997</v>
      </c>
      <c r="G169" s="39">
        <v>2755.9499999999994</v>
      </c>
      <c r="H169" s="39">
        <v>2738.7999999999997</v>
      </c>
      <c r="I169" s="39">
        <v>2714.9499999999994</v>
      </c>
      <c r="J169" s="39">
        <v>2796.9499999999994</v>
      </c>
      <c r="K169" s="39">
        <v>2820.7999999999997</v>
      </c>
      <c r="L169" s="39">
        <v>2837.9499999999994</v>
      </c>
      <c r="M169" s="31">
        <v>2803.65</v>
      </c>
      <c r="N169" s="31">
        <v>2762.65</v>
      </c>
      <c r="O169" s="308">
        <v>28843000</v>
      </c>
      <c r="P169" s="309">
        <v>-4.9254629209964644E-2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90.1</v>
      </c>
      <c r="F170" s="38">
        <v>90.233333333333334</v>
      </c>
      <c r="G170" s="39">
        <v>89.416666666666671</v>
      </c>
      <c r="H170" s="39">
        <v>88.733333333333334</v>
      </c>
      <c r="I170" s="39">
        <v>87.916666666666671</v>
      </c>
      <c r="J170" s="39">
        <v>90.916666666666671</v>
      </c>
      <c r="K170" s="39">
        <v>91.733333333333334</v>
      </c>
      <c r="L170" s="39">
        <v>92.416666666666671</v>
      </c>
      <c r="M170" s="31">
        <v>91.05</v>
      </c>
      <c r="N170" s="31">
        <v>89.55</v>
      </c>
      <c r="O170" s="308">
        <v>106600000</v>
      </c>
      <c r="P170" s="309">
        <v>2.2519141270079568E-4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838.95</v>
      </c>
      <c r="F171" s="38">
        <v>836.06666666666661</v>
      </c>
      <c r="G171" s="39">
        <v>830.13333333333321</v>
      </c>
      <c r="H171" s="39">
        <v>821.31666666666661</v>
      </c>
      <c r="I171" s="39">
        <v>815.38333333333321</v>
      </c>
      <c r="J171" s="39">
        <v>844.88333333333321</v>
      </c>
      <c r="K171" s="39">
        <v>850.81666666666661</v>
      </c>
      <c r="L171" s="39">
        <v>859.63333333333321</v>
      </c>
      <c r="M171" s="31">
        <v>842</v>
      </c>
      <c r="N171" s="31">
        <v>827.25</v>
      </c>
      <c r="O171" s="308">
        <v>9947200</v>
      </c>
      <c r="P171" s="309">
        <v>6.5571116328017485E-3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1306.1500000000001</v>
      </c>
      <c r="F172" s="38">
        <v>1304.9333333333334</v>
      </c>
      <c r="G172" s="39">
        <v>1297.9166666666667</v>
      </c>
      <c r="H172" s="39">
        <v>1289.6833333333334</v>
      </c>
      <c r="I172" s="39">
        <v>1282.6666666666667</v>
      </c>
      <c r="J172" s="39">
        <v>1313.1666666666667</v>
      </c>
      <c r="K172" s="39">
        <v>1320.1833333333332</v>
      </c>
      <c r="L172" s="39">
        <v>1328.4166666666667</v>
      </c>
      <c r="M172" s="31">
        <v>1311.95</v>
      </c>
      <c r="N172" s="31">
        <v>1296.7</v>
      </c>
      <c r="O172" s="308">
        <v>8451000</v>
      </c>
      <c r="P172" s="309">
        <v>1.2307968735962627E-2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592.20000000000005</v>
      </c>
      <c r="F173" s="38">
        <v>592.81666666666661</v>
      </c>
      <c r="G173" s="39">
        <v>589.73333333333323</v>
      </c>
      <c r="H173" s="39">
        <v>587.26666666666665</v>
      </c>
      <c r="I173" s="39">
        <v>584.18333333333328</v>
      </c>
      <c r="J173" s="39">
        <v>595.28333333333319</v>
      </c>
      <c r="K173" s="39">
        <v>598.36666666666667</v>
      </c>
      <c r="L173" s="39">
        <v>600.83333333333314</v>
      </c>
      <c r="M173" s="31">
        <v>595.9</v>
      </c>
      <c r="N173" s="31">
        <v>590.35</v>
      </c>
      <c r="O173" s="308">
        <v>77547000</v>
      </c>
      <c r="P173" s="309">
        <v>-2.3755570662436741E-2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24367.25</v>
      </c>
      <c r="F174" s="38">
        <v>24203.05</v>
      </c>
      <c r="G174" s="39">
        <v>23981.1</v>
      </c>
      <c r="H174" s="39">
        <v>23594.95</v>
      </c>
      <c r="I174" s="39">
        <v>23373</v>
      </c>
      <c r="J174" s="39">
        <v>24589.199999999997</v>
      </c>
      <c r="K174" s="39">
        <v>24811.15</v>
      </c>
      <c r="L174" s="39">
        <v>25197.299999999996</v>
      </c>
      <c r="M174" s="31">
        <v>24425</v>
      </c>
      <c r="N174" s="31">
        <v>23816.9</v>
      </c>
      <c r="O174" s="308">
        <v>255700</v>
      </c>
      <c r="P174" s="309">
        <v>-2.0489803883305688E-3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3847</v>
      </c>
      <c r="F175" s="38">
        <v>3845.5166666666664</v>
      </c>
      <c r="G175" s="39">
        <v>3797.0333333333328</v>
      </c>
      <c r="H175" s="39">
        <v>3747.0666666666666</v>
      </c>
      <c r="I175" s="39">
        <v>3698.583333333333</v>
      </c>
      <c r="J175" s="39">
        <v>3895.4833333333327</v>
      </c>
      <c r="K175" s="39">
        <v>3943.9666666666662</v>
      </c>
      <c r="L175" s="39">
        <v>3993.9333333333325</v>
      </c>
      <c r="M175" s="31">
        <v>3894</v>
      </c>
      <c r="N175" s="31">
        <v>3795.55</v>
      </c>
      <c r="O175" s="308">
        <v>1705550</v>
      </c>
      <c r="P175" s="309">
        <v>0.12456935630099727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2216</v>
      </c>
      <c r="F176" s="38">
        <v>2200.4833333333331</v>
      </c>
      <c r="G176" s="39">
        <v>2179.3166666666662</v>
      </c>
      <c r="H176" s="39">
        <v>2142.6333333333332</v>
      </c>
      <c r="I176" s="39">
        <v>2121.4666666666662</v>
      </c>
      <c r="J176" s="39">
        <v>2237.1666666666661</v>
      </c>
      <c r="K176" s="39">
        <v>2258.333333333333</v>
      </c>
      <c r="L176" s="39">
        <v>2295.016666666666</v>
      </c>
      <c r="M176" s="31">
        <v>2221.65</v>
      </c>
      <c r="N176" s="31">
        <v>2163.8000000000002</v>
      </c>
      <c r="O176" s="308">
        <v>5150250</v>
      </c>
      <c r="P176" s="309">
        <v>8.6662749706227973E-3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1808.7</v>
      </c>
      <c r="F177" s="38">
        <v>1798.1333333333334</v>
      </c>
      <c r="G177" s="39">
        <v>1775.3666666666668</v>
      </c>
      <c r="H177" s="39">
        <v>1742.0333333333333</v>
      </c>
      <c r="I177" s="39">
        <v>1719.2666666666667</v>
      </c>
      <c r="J177" s="39">
        <v>1831.4666666666669</v>
      </c>
      <c r="K177" s="39">
        <v>1854.2333333333338</v>
      </c>
      <c r="L177" s="39">
        <v>1887.5666666666671</v>
      </c>
      <c r="M177" s="31">
        <v>1820.9</v>
      </c>
      <c r="N177" s="31">
        <v>1764.8</v>
      </c>
      <c r="O177" s="308">
        <v>5905800</v>
      </c>
      <c r="P177" s="309">
        <v>0.10657672849915684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1080.9000000000001</v>
      </c>
      <c r="F178" s="38">
        <v>1079.6166666666668</v>
      </c>
      <c r="G178" s="39">
        <v>1073.3333333333335</v>
      </c>
      <c r="H178" s="39">
        <v>1065.7666666666667</v>
      </c>
      <c r="I178" s="39">
        <v>1059.4833333333333</v>
      </c>
      <c r="J178" s="39">
        <v>1087.1833333333336</v>
      </c>
      <c r="K178" s="39">
        <v>1093.4666666666669</v>
      </c>
      <c r="L178" s="39">
        <v>1101.0333333333338</v>
      </c>
      <c r="M178" s="31">
        <v>1085.9000000000001</v>
      </c>
      <c r="N178" s="31">
        <v>1072.05</v>
      </c>
      <c r="O178" s="308">
        <v>26631500</v>
      </c>
      <c r="P178" s="309">
        <v>-3.2081616038263878E-2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489.75</v>
      </c>
      <c r="F179" s="38">
        <v>484.88333333333338</v>
      </c>
      <c r="G179" s="39">
        <v>477.06666666666678</v>
      </c>
      <c r="H179" s="39">
        <v>464.38333333333338</v>
      </c>
      <c r="I179" s="39">
        <v>456.56666666666678</v>
      </c>
      <c r="J179" s="39">
        <v>497.56666666666678</v>
      </c>
      <c r="K179" s="39">
        <v>505.38333333333338</v>
      </c>
      <c r="L179" s="39">
        <v>518.06666666666683</v>
      </c>
      <c r="M179" s="31">
        <v>492.7</v>
      </c>
      <c r="N179" s="31">
        <v>472.2</v>
      </c>
      <c r="O179" s="308">
        <v>8353500</v>
      </c>
      <c r="P179" s="309">
        <v>-7.2297184740962847E-2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782.4</v>
      </c>
      <c r="F180" s="38">
        <v>776.01666666666677</v>
      </c>
      <c r="G180" s="39">
        <v>767.93333333333351</v>
      </c>
      <c r="H180" s="39">
        <v>753.4666666666667</v>
      </c>
      <c r="I180" s="39">
        <v>745.38333333333344</v>
      </c>
      <c r="J180" s="39">
        <v>790.48333333333358</v>
      </c>
      <c r="K180" s="39">
        <v>798.56666666666683</v>
      </c>
      <c r="L180" s="39">
        <v>813.03333333333364</v>
      </c>
      <c r="M180" s="31">
        <v>784.1</v>
      </c>
      <c r="N180" s="31">
        <v>761.55</v>
      </c>
      <c r="O180" s="308">
        <v>2806000</v>
      </c>
      <c r="P180" s="309">
        <v>1.9622093023255814E-2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975</v>
      </c>
      <c r="F181" s="38">
        <v>978.06666666666661</v>
      </c>
      <c r="G181" s="39">
        <v>967.13333333333321</v>
      </c>
      <c r="H181" s="39">
        <v>959.26666666666665</v>
      </c>
      <c r="I181" s="39">
        <v>948.33333333333326</v>
      </c>
      <c r="J181" s="39">
        <v>985.93333333333317</v>
      </c>
      <c r="K181" s="39">
        <v>996.86666666666656</v>
      </c>
      <c r="L181" s="39">
        <v>1004.7333333333331</v>
      </c>
      <c r="M181" s="31">
        <v>989</v>
      </c>
      <c r="N181" s="31">
        <v>970.2</v>
      </c>
      <c r="O181" s="308">
        <v>9527100</v>
      </c>
      <c r="P181" s="309">
        <v>3.4581616197814011E-2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1612.15</v>
      </c>
      <c r="F182" s="38">
        <v>1628.3500000000001</v>
      </c>
      <c r="G182" s="39">
        <v>1592.0000000000002</v>
      </c>
      <c r="H182" s="39">
        <v>1571.8500000000001</v>
      </c>
      <c r="I182" s="39">
        <v>1535.5000000000002</v>
      </c>
      <c r="J182" s="39">
        <v>1648.5000000000002</v>
      </c>
      <c r="K182" s="39">
        <v>1684.8500000000001</v>
      </c>
      <c r="L182" s="39">
        <v>1705.0000000000002</v>
      </c>
      <c r="M182" s="31">
        <v>1664.7</v>
      </c>
      <c r="N182" s="31">
        <v>1608.2</v>
      </c>
      <c r="O182" s="308">
        <v>4197000</v>
      </c>
      <c r="P182" s="309">
        <v>1.0733452593917709E-3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846.8</v>
      </c>
      <c r="F183" s="38">
        <v>846.7166666666667</v>
      </c>
      <c r="G183" s="39">
        <v>842.48333333333335</v>
      </c>
      <c r="H183" s="39">
        <v>838.16666666666663</v>
      </c>
      <c r="I183" s="39">
        <v>833.93333333333328</v>
      </c>
      <c r="J183" s="39">
        <v>851.03333333333342</v>
      </c>
      <c r="K183" s="39">
        <v>855.26666666666677</v>
      </c>
      <c r="L183" s="39">
        <v>859.58333333333348</v>
      </c>
      <c r="M183" s="31">
        <v>850.95</v>
      </c>
      <c r="N183" s="31">
        <v>842.4</v>
      </c>
      <c r="O183" s="308">
        <v>11718000</v>
      </c>
      <c r="P183" s="309">
        <v>-2.0694412508622671E-3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623.70000000000005</v>
      </c>
      <c r="F184" s="38">
        <v>625.98333333333335</v>
      </c>
      <c r="G184" s="39">
        <v>620.01666666666665</v>
      </c>
      <c r="H184" s="39">
        <v>616.33333333333326</v>
      </c>
      <c r="I184" s="39">
        <v>610.36666666666656</v>
      </c>
      <c r="J184" s="39">
        <v>629.66666666666674</v>
      </c>
      <c r="K184" s="39">
        <v>635.63333333333344</v>
      </c>
      <c r="L184" s="39">
        <v>639.31666666666683</v>
      </c>
      <c r="M184" s="31">
        <v>631.95000000000005</v>
      </c>
      <c r="N184" s="31">
        <v>622.29999999999995</v>
      </c>
      <c r="O184" s="308">
        <v>52559700</v>
      </c>
      <c r="P184" s="309">
        <v>1.1962247585601405E-2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226.75</v>
      </c>
      <c r="F185" s="38">
        <v>226.86666666666665</v>
      </c>
      <c r="G185" s="39">
        <v>225.58333333333329</v>
      </c>
      <c r="H185" s="39">
        <v>224.41666666666663</v>
      </c>
      <c r="I185" s="39">
        <v>223.13333333333327</v>
      </c>
      <c r="J185" s="39">
        <v>228.0333333333333</v>
      </c>
      <c r="K185" s="39">
        <v>229.31666666666666</v>
      </c>
      <c r="L185" s="39">
        <v>230.48333333333332</v>
      </c>
      <c r="M185" s="31">
        <v>228.15</v>
      </c>
      <c r="N185" s="31">
        <v>225.7</v>
      </c>
      <c r="O185" s="308">
        <v>89714250</v>
      </c>
      <c r="P185" s="309">
        <v>3.5866651564918639E-3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115.3</v>
      </c>
      <c r="F186" s="38">
        <v>115.45</v>
      </c>
      <c r="G186" s="39">
        <v>114.2</v>
      </c>
      <c r="H186" s="39">
        <v>113.1</v>
      </c>
      <c r="I186" s="39">
        <v>111.85</v>
      </c>
      <c r="J186" s="39">
        <v>116.55000000000001</v>
      </c>
      <c r="K186" s="39">
        <v>117.80000000000001</v>
      </c>
      <c r="L186" s="39">
        <v>118.90000000000002</v>
      </c>
      <c r="M186" s="31">
        <v>116.7</v>
      </c>
      <c r="N186" s="31">
        <v>114.35</v>
      </c>
      <c r="O186" s="308">
        <v>230340000</v>
      </c>
      <c r="P186" s="309">
        <v>-3.1656868112250971E-3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3261.4</v>
      </c>
      <c r="F187" s="38">
        <v>3267.8833333333332</v>
      </c>
      <c r="G187" s="39">
        <v>3243.1166666666663</v>
      </c>
      <c r="H187" s="39">
        <v>3224.833333333333</v>
      </c>
      <c r="I187" s="39">
        <v>3200.0666666666662</v>
      </c>
      <c r="J187" s="39">
        <v>3286.1666666666665</v>
      </c>
      <c r="K187" s="39">
        <v>3310.9333333333329</v>
      </c>
      <c r="L187" s="39">
        <v>3329.2166666666667</v>
      </c>
      <c r="M187" s="31">
        <v>3292.65</v>
      </c>
      <c r="N187" s="31">
        <v>3249.6</v>
      </c>
      <c r="O187" s="308">
        <v>12164950</v>
      </c>
      <c r="P187" s="309">
        <v>1.1716077951942249E-2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1162.9000000000001</v>
      </c>
      <c r="F188" s="38">
        <v>1163.5833333333335</v>
      </c>
      <c r="G188" s="39">
        <v>1155.4666666666669</v>
      </c>
      <c r="H188" s="39">
        <v>1148.0333333333335</v>
      </c>
      <c r="I188" s="39">
        <v>1139.916666666667</v>
      </c>
      <c r="J188" s="39">
        <v>1171.0166666666669</v>
      </c>
      <c r="K188" s="39">
        <v>1179.1333333333337</v>
      </c>
      <c r="L188" s="39">
        <v>1186.5666666666668</v>
      </c>
      <c r="M188" s="31">
        <v>1171.7</v>
      </c>
      <c r="N188" s="31">
        <v>1156.1500000000001</v>
      </c>
      <c r="O188" s="308">
        <v>14661000</v>
      </c>
      <c r="P188" s="309">
        <v>8.1856505545778251E-5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3090.3</v>
      </c>
      <c r="F189" s="38">
        <v>3095.7000000000003</v>
      </c>
      <c r="G189" s="39">
        <v>3075.7500000000005</v>
      </c>
      <c r="H189" s="39">
        <v>3061.2000000000003</v>
      </c>
      <c r="I189" s="39">
        <v>3041.2500000000005</v>
      </c>
      <c r="J189" s="39">
        <v>3110.2500000000005</v>
      </c>
      <c r="K189" s="39">
        <v>3130.2000000000003</v>
      </c>
      <c r="L189" s="39">
        <v>3144.7500000000005</v>
      </c>
      <c r="M189" s="31">
        <v>3115.65</v>
      </c>
      <c r="N189" s="31">
        <v>3081.15</v>
      </c>
      <c r="O189" s="308">
        <v>5347875</v>
      </c>
      <c r="P189" s="309">
        <v>3.589021815622801E-3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1938.2</v>
      </c>
      <c r="F190" s="38">
        <v>1937.3666666666668</v>
      </c>
      <c r="G190" s="39">
        <v>1923.6833333333336</v>
      </c>
      <c r="H190" s="39">
        <v>1909.1666666666667</v>
      </c>
      <c r="I190" s="39">
        <v>1895.4833333333336</v>
      </c>
      <c r="J190" s="39">
        <v>1951.8833333333337</v>
      </c>
      <c r="K190" s="39">
        <v>1965.5666666666671</v>
      </c>
      <c r="L190" s="39">
        <v>1980.0833333333337</v>
      </c>
      <c r="M190" s="31">
        <v>1951.05</v>
      </c>
      <c r="N190" s="31">
        <v>1922.85</v>
      </c>
      <c r="O190" s="308">
        <v>1773500</v>
      </c>
      <c r="P190" s="309">
        <v>5.6705415367167564E-3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1693.75</v>
      </c>
      <c r="F191" s="38">
        <v>1690.9666666666665</v>
      </c>
      <c r="G191" s="39">
        <v>1677.833333333333</v>
      </c>
      <c r="H191" s="39">
        <v>1661.9166666666665</v>
      </c>
      <c r="I191" s="39">
        <v>1648.7833333333331</v>
      </c>
      <c r="J191" s="39">
        <v>1706.883333333333</v>
      </c>
      <c r="K191" s="39">
        <v>1720.0166666666667</v>
      </c>
      <c r="L191" s="39">
        <v>1735.9333333333329</v>
      </c>
      <c r="M191" s="31">
        <v>1704.1</v>
      </c>
      <c r="N191" s="31">
        <v>1675.05</v>
      </c>
      <c r="O191" s="308">
        <v>3726400</v>
      </c>
      <c r="P191" s="309">
        <v>-5.232247730912974E-3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1343.35</v>
      </c>
      <c r="F192" s="38">
        <v>1346.4833333333333</v>
      </c>
      <c r="G192" s="39">
        <v>1333.9666666666667</v>
      </c>
      <c r="H192" s="39">
        <v>1324.5833333333333</v>
      </c>
      <c r="I192" s="39">
        <v>1312.0666666666666</v>
      </c>
      <c r="J192" s="39">
        <v>1355.8666666666668</v>
      </c>
      <c r="K192" s="39">
        <v>1368.3833333333337</v>
      </c>
      <c r="L192" s="39">
        <v>1377.7666666666669</v>
      </c>
      <c r="M192" s="31">
        <v>1359</v>
      </c>
      <c r="N192" s="31">
        <v>1337.1</v>
      </c>
      <c r="O192" s="308">
        <v>7418600</v>
      </c>
      <c r="P192" s="309">
        <v>-1.4047818401711787E-2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1488.9</v>
      </c>
      <c r="F193" s="38">
        <v>1490.7333333333333</v>
      </c>
      <c r="G193" s="39">
        <v>1475.7166666666667</v>
      </c>
      <c r="H193" s="39">
        <v>1462.5333333333333</v>
      </c>
      <c r="I193" s="39">
        <v>1447.5166666666667</v>
      </c>
      <c r="J193" s="39">
        <v>1503.9166666666667</v>
      </c>
      <c r="K193" s="39">
        <v>1518.9333333333336</v>
      </c>
      <c r="L193" s="39">
        <v>1532.1166666666668</v>
      </c>
      <c r="M193" s="31">
        <v>1505.75</v>
      </c>
      <c r="N193" s="31">
        <v>1477.55</v>
      </c>
      <c r="O193" s="308">
        <v>2268800</v>
      </c>
      <c r="P193" s="309">
        <v>8.8936321593738876E-3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8226.9500000000007</v>
      </c>
      <c r="F194" s="38">
        <v>8250.2666666666664</v>
      </c>
      <c r="G194" s="39">
        <v>8116.6333333333332</v>
      </c>
      <c r="H194" s="39">
        <v>8006.3166666666666</v>
      </c>
      <c r="I194" s="39">
        <v>7872.6833333333334</v>
      </c>
      <c r="J194" s="39">
        <v>8360.5833333333321</v>
      </c>
      <c r="K194" s="39">
        <v>8494.2166666666635</v>
      </c>
      <c r="L194" s="39">
        <v>8604.5333333333328</v>
      </c>
      <c r="M194" s="31">
        <v>8383.9</v>
      </c>
      <c r="N194" s="31">
        <v>8139.95</v>
      </c>
      <c r="O194" s="308">
        <v>1494500</v>
      </c>
      <c r="P194" s="309">
        <v>-4.8573975044563282E-2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645.45000000000005</v>
      </c>
      <c r="F195" s="38">
        <v>645.85</v>
      </c>
      <c r="G195" s="39">
        <v>641.95000000000005</v>
      </c>
      <c r="H195" s="39">
        <v>638.45000000000005</v>
      </c>
      <c r="I195" s="39">
        <v>634.55000000000007</v>
      </c>
      <c r="J195" s="39">
        <v>649.35</v>
      </c>
      <c r="K195" s="39">
        <v>653.24999999999989</v>
      </c>
      <c r="L195" s="39">
        <v>656.75</v>
      </c>
      <c r="M195" s="31">
        <v>649.75</v>
      </c>
      <c r="N195" s="31">
        <v>642.35</v>
      </c>
      <c r="O195" s="308">
        <v>27803100</v>
      </c>
      <c r="P195" s="309">
        <v>-6.9186478454680532E-3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275.10000000000002</v>
      </c>
      <c r="F196" s="38">
        <v>274.58333333333331</v>
      </c>
      <c r="G196" s="39">
        <v>273.16666666666663</v>
      </c>
      <c r="H196" s="39">
        <v>271.23333333333329</v>
      </c>
      <c r="I196" s="39">
        <v>269.81666666666661</v>
      </c>
      <c r="J196" s="39">
        <v>276.51666666666665</v>
      </c>
      <c r="K196" s="39">
        <v>277.93333333333328</v>
      </c>
      <c r="L196" s="39">
        <v>279.86666666666667</v>
      </c>
      <c r="M196" s="31">
        <v>276</v>
      </c>
      <c r="N196" s="31">
        <v>272.64999999999998</v>
      </c>
      <c r="O196" s="308">
        <v>55338000</v>
      </c>
      <c r="P196" s="309">
        <v>2.1901314817550598E-2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763.85</v>
      </c>
      <c r="F197" s="38">
        <v>764.35</v>
      </c>
      <c r="G197" s="39">
        <v>760.90000000000009</v>
      </c>
      <c r="H197" s="39">
        <v>757.95</v>
      </c>
      <c r="I197" s="39">
        <v>754.50000000000011</v>
      </c>
      <c r="J197" s="39">
        <v>767.30000000000007</v>
      </c>
      <c r="K197" s="39">
        <v>770.75000000000011</v>
      </c>
      <c r="L197" s="39">
        <v>773.7</v>
      </c>
      <c r="M197" s="31">
        <v>767.8</v>
      </c>
      <c r="N197" s="31">
        <v>761.4</v>
      </c>
      <c r="O197" s="308">
        <v>11176800</v>
      </c>
      <c r="P197" s="309">
        <v>6.5380666774733885E-3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392.2</v>
      </c>
      <c r="F198" s="38">
        <v>392.5</v>
      </c>
      <c r="G198" s="39">
        <v>390.2</v>
      </c>
      <c r="H198" s="39">
        <v>388.2</v>
      </c>
      <c r="I198" s="39">
        <v>385.9</v>
      </c>
      <c r="J198" s="39">
        <v>394.5</v>
      </c>
      <c r="K198" s="39">
        <v>396.79999999999995</v>
      </c>
      <c r="L198" s="39">
        <v>398.8</v>
      </c>
      <c r="M198" s="31">
        <v>394.8</v>
      </c>
      <c r="N198" s="31">
        <v>390.5</v>
      </c>
      <c r="O198" s="308">
        <v>37330500</v>
      </c>
      <c r="P198" s="309">
        <v>1.4636333985649053E-2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202.75</v>
      </c>
      <c r="F199" s="38">
        <v>202.81666666666669</v>
      </c>
      <c r="G199" s="39">
        <v>201.13333333333338</v>
      </c>
      <c r="H199" s="39">
        <v>199.51666666666668</v>
      </c>
      <c r="I199" s="39">
        <v>197.83333333333337</v>
      </c>
      <c r="J199" s="39">
        <v>204.43333333333339</v>
      </c>
      <c r="K199" s="39">
        <v>206.11666666666673</v>
      </c>
      <c r="L199" s="39">
        <v>207.73333333333341</v>
      </c>
      <c r="M199" s="31">
        <v>204.5</v>
      </c>
      <c r="N199" s="31">
        <v>201.2</v>
      </c>
      <c r="O199" s="308">
        <v>104001000</v>
      </c>
      <c r="P199" s="309">
        <v>-1.3853331057632133E-2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594.45000000000005</v>
      </c>
      <c r="F200" s="38">
        <v>592.63333333333333</v>
      </c>
      <c r="G200" s="39">
        <v>588.41666666666663</v>
      </c>
      <c r="H200" s="39">
        <v>582.38333333333333</v>
      </c>
      <c r="I200" s="39">
        <v>578.16666666666663</v>
      </c>
      <c r="J200" s="39">
        <v>598.66666666666663</v>
      </c>
      <c r="K200" s="39">
        <v>602.88333333333333</v>
      </c>
      <c r="L200" s="39">
        <v>608.91666666666663</v>
      </c>
      <c r="M200" s="31">
        <v>596.85</v>
      </c>
      <c r="N200" s="31">
        <v>586.6</v>
      </c>
      <c r="O200" s="308">
        <v>6886800</v>
      </c>
      <c r="P200" s="309">
        <v>1.647183846971307E-2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4" t="s">
        <v>16</v>
      </c>
      <c r="B8" s="396"/>
      <c r="C8" s="400" t="s">
        <v>20</v>
      </c>
      <c r="D8" s="400" t="s">
        <v>21</v>
      </c>
      <c r="E8" s="391" t="s">
        <v>22</v>
      </c>
      <c r="F8" s="392"/>
      <c r="G8" s="393"/>
      <c r="H8" s="391" t="s">
        <v>23</v>
      </c>
      <c r="I8" s="392"/>
      <c r="J8" s="393"/>
      <c r="K8" s="26"/>
      <c r="L8" s="53"/>
      <c r="M8" s="53"/>
      <c r="N8" s="1"/>
      <c r="O8" s="1"/>
    </row>
    <row r="9" spans="1:15" ht="36" customHeight="1">
      <c r="A9" s="398"/>
      <c r="B9" s="399"/>
      <c r="C9" s="399"/>
      <c r="D9" s="39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19384.3</v>
      </c>
      <c r="D10" s="35">
        <v>19417.916666666668</v>
      </c>
      <c r="E10" s="35">
        <v>19328.133333333335</v>
      </c>
      <c r="F10" s="35">
        <v>19271.966666666667</v>
      </c>
      <c r="G10" s="35">
        <v>19182.183333333334</v>
      </c>
      <c r="H10" s="35">
        <v>19474.083333333336</v>
      </c>
      <c r="I10" s="35">
        <v>19563.866666666669</v>
      </c>
      <c r="J10" s="35">
        <v>19620.033333333336</v>
      </c>
      <c r="K10" s="35">
        <v>19507.7</v>
      </c>
      <c r="L10" s="35">
        <v>19361.75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44639.45</v>
      </c>
      <c r="D11" s="35">
        <v>44713.033333333333</v>
      </c>
      <c r="E11" s="35">
        <v>44488.816666666666</v>
      </c>
      <c r="F11" s="35">
        <v>44338.183333333334</v>
      </c>
      <c r="G11" s="35">
        <v>44113.966666666667</v>
      </c>
      <c r="H11" s="35">
        <v>44863.666666666664</v>
      </c>
      <c r="I11" s="35">
        <v>45087.883333333324</v>
      </c>
      <c r="J11" s="35">
        <v>45238.516666666663</v>
      </c>
      <c r="K11" s="35">
        <v>44937.25</v>
      </c>
      <c r="L11" s="35">
        <v>44562.400000000001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3316.25</v>
      </c>
      <c r="D12" s="38">
        <v>3324.4500000000003</v>
      </c>
      <c r="E12" s="38">
        <v>3303.7000000000007</v>
      </c>
      <c r="F12" s="38">
        <v>3291.1500000000005</v>
      </c>
      <c r="G12" s="38">
        <v>3270.400000000001</v>
      </c>
      <c r="H12" s="38">
        <v>3337.0000000000005</v>
      </c>
      <c r="I12" s="38">
        <v>3357.7499999999995</v>
      </c>
      <c r="J12" s="38">
        <v>3370.3</v>
      </c>
      <c r="K12" s="38">
        <v>3345.2</v>
      </c>
      <c r="L12" s="38">
        <v>3311.9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5882.25</v>
      </c>
      <c r="D13" s="38">
        <v>5889.2166666666672</v>
      </c>
      <c r="E13" s="38">
        <v>5870.3333333333339</v>
      </c>
      <c r="F13" s="38">
        <v>5858.416666666667</v>
      </c>
      <c r="G13" s="38">
        <v>5839.5333333333338</v>
      </c>
      <c r="H13" s="38">
        <v>5901.1333333333341</v>
      </c>
      <c r="I13" s="38">
        <v>5920.0166666666673</v>
      </c>
      <c r="J13" s="38">
        <v>5931.9333333333343</v>
      </c>
      <c r="K13" s="38">
        <v>5908.1</v>
      </c>
      <c r="L13" s="38">
        <v>5877.3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29118.05</v>
      </c>
      <c r="D14" s="38">
        <v>29187.666666666668</v>
      </c>
      <c r="E14" s="38">
        <v>28950.583333333336</v>
      </c>
      <c r="F14" s="38">
        <v>28783.116666666669</v>
      </c>
      <c r="G14" s="38">
        <v>28546.033333333336</v>
      </c>
      <c r="H14" s="38">
        <v>29355.133333333335</v>
      </c>
      <c r="I14" s="38">
        <v>29592.216666666671</v>
      </c>
      <c r="J14" s="38">
        <v>29759.683333333334</v>
      </c>
      <c r="K14" s="38">
        <v>29424.75</v>
      </c>
      <c r="L14" s="38">
        <v>29020.2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5211.75</v>
      </c>
      <c r="D15" s="38">
        <v>5222.2666666666664</v>
      </c>
      <c r="E15" s="38">
        <v>5197.4833333333327</v>
      </c>
      <c r="F15" s="38">
        <v>5183.2166666666662</v>
      </c>
      <c r="G15" s="38">
        <v>5158.4333333333325</v>
      </c>
      <c r="H15" s="38">
        <v>5236.5333333333328</v>
      </c>
      <c r="I15" s="38">
        <v>5261.3166666666657</v>
      </c>
      <c r="J15" s="38">
        <v>5275.583333333333</v>
      </c>
      <c r="K15" s="38">
        <v>5247.05</v>
      </c>
      <c r="L15" s="38">
        <v>5208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10286</v>
      </c>
      <c r="D16" s="38">
        <v>10278.983333333332</v>
      </c>
      <c r="E16" s="38">
        <v>10251.916666666664</v>
      </c>
      <c r="F16" s="38">
        <v>10217.833333333332</v>
      </c>
      <c r="G16" s="38">
        <v>10190.766666666665</v>
      </c>
      <c r="H16" s="38">
        <v>10313.066666666664</v>
      </c>
      <c r="I16" s="38">
        <v>10340.133333333333</v>
      </c>
      <c r="J16" s="38">
        <v>10374.216666666664</v>
      </c>
      <c r="K16" s="38">
        <v>10306.049999999999</v>
      </c>
      <c r="L16" s="38">
        <v>10244.9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4528.45</v>
      </c>
      <c r="D17" s="38">
        <v>4520.3166666666666</v>
      </c>
      <c r="E17" s="38">
        <v>4485.6333333333332</v>
      </c>
      <c r="F17" s="38">
        <v>4442.8166666666666</v>
      </c>
      <c r="G17" s="38">
        <v>4408.1333333333332</v>
      </c>
      <c r="H17" s="38">
        <v>4563.1333333333332</v>
      </c>
      <c r="I17" s="38">
        <v>4597.8166666666657</v>
      </c>
      <c r="J17" s="38">
        <v>4640.6333333333332</v>
      </c>
      <c r="K17" s="31">
        <v>4555</v>
      </c>
      <c r="L17" s="31">
        <v>4477.5</v>
      </c>
      <c r="M17" s="31">
        <v>2.0436200000000002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23564.5</v>
      </c>
      <c r="D18" s="38">
        <v>23638.7</v>
      </c>
      <c r="E18" s="38">
        <v>23427.4</v>
      </c>
      <c r="F18" s="38">
        <v>23290.3</v>
      </c>
      <c r="G18" s="38">
        <v>23079</v>
      </c>
      <c r="H18" s="38">
        <v>23775.800000000003</v>
      </c>
      <c r="I18" s="38">
        <v>23987.1</v>
      </c>
      <c r="J18" s="38">
        <v>24124.200000000004</v>
      </c>
      <c r="K18" s="31">
        <v>23850</v>
      </c>
      <c r="L18" s="31">
        <v>23501.599999999999</v>
      </c>
      <c r="M18" s="31">
        <v>7.6789999999999997E-2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188.45</v>
      </c>
      <c r="D19" s="38">
        <v>187.25</v>
      </c>
      <c r="E19" s="38">
        <v>185</v>
      </c>
      <c r="F19" s="38">
        <v>181.55</v>
      </c>
      <c r="G19" s="38">
        <v>179.3</v>
      </c>
      <c r="H19" s="38">
        <v>190.7</v>
      </c>
      <c r="I19" s="38">
        <v>192.95</v>
      </c>
      <c r="J19" s="38">
        <v>196.39999999999998</v>
      </c>
      <c r="K19" s="31">
        <v>189.5</v>
      </c>
      <c r="L19" s="31">
        <v>183.8</v>
      </c>
      <c r="M19" s="31">
        <v>61.18036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213.75</v>
      </c>
      <c r="D20" s="38">
        <v>215.45000000000002</v>
      </c>
      <c r="E20" s="38">
        <v>211.40000000000003</v>
      </c>
      <c r="F20" s="38">
        <v>209.05</v>
      </c>
      <c r="G20" s="38">
        <v>205.00000000000003</v>
      </c>
      <c r="H20" s="38">
        <v>217.80000000000004</v>
      </c>
      <c r="I20" s="38">
        <v>221.85000000000005</v>
      </c>
      <c r="J20" s="38">
        <v>224.20000000000005</v>
      </c>
      <c r="K20" s="31">
        <v>219.5</v>
      </c>
      <c r="L20" s="31">
        <v>213.1</v>
      </c>
      <c r="M20" s="31">
        <v>27.65943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1789.65</v>
      </c>
      <c r="D21" s="38">
        <v>1782.9166666666667</v>
      </c>
      <c r="E21" s="38">
        <v>1770.8833333333334</v>
      </c>
      <c r="F21" s="38">
        <v>1752.1166666666668</v>
      </c>
      <c r="G21" s="38">
        <v>1740.0833333333335</v>
      </c>
      <c r="H21" s="38">
        <v>1801.6833333333334</v>
      </c>
      <c r="I21" s="38">
        <v>1813.7166666666667</v>
      </c>
      <c r="J21" s="38">
        <v>1832.4833333333333</v>
      </c>
      <c r="K21" s="31">
        <v>1794.95</v>
      </c>
      <c r="L21" s="31">
        <v>1764.15</v>
      </c>
      <c r="M21" s="31">
        <v>6.4149599999999998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2387.9</v>
      </c>
      <c r="D22" s="38">
        <v>2400.1166666666663</v>
      </c>
      <c r="E22" s="38">
        <v>2368.2333333333327</v>
      </c>
      <c r="F22" s="38">
        <v>2348.5666666666662</v>
      </c>
      <c r="G22" s="38">
        <v>2316.6833333333325</v>
      </c>
      <c r="H22" s="38">
        <v>2419.7833333333328</v>
      </c>
      <c r="I22" s="38">
        <v>2451.666666666667</v>
      </c>
      <c r="J22" s="38">
        <v>2471.333333333333</v>
      </c>
      <c r="K22" s="31">
        <v>2432</v>
      </c>
      <c r="L22" s="31">
        <v>2380.4499999999998</v>
      </c>
      <c r="M22" s="31">
        <v>14.452819999999999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954.55</v>
      </c>
      <c r="D23" s="38">
        <v>958</v>
      </c>
      <c r="E23" s="38">
        <v>946.55</v>
      </c>
      <c r="F23" s="38">
        <v>938.55</v>
      </c>
      <c r="G23" s="38">
        <v>927.09999999999991</v>
      </c>
      <c r="H23" s="38">
        <v>966</v>
      </c>
      <c r="I23" s="38">
        <v>977.45</v>
      </c>
      <c r="J23" s="38">
        <v>985.45</v>
      </c>
      <c r="K23" s="31">
        <v>969.45</v>
      </c>
      <c r="L23" s="31">
        <v>950</v>
      </c>
      <c r="M23" s="31">
        <v>5.5039899999999999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724.2</v>
      </c>
      <c r="D24" s="38">
        <v>726.2166666666667</v>
      </c>
      <c r="E24" s="38">
        <v>719.98333333333335</v>
      </c>
      <c r="F24" s="38">
        <v>715.76666666666665</v>
      </c>
      <c r="G24" s="38">
        <v>709.5333333333333</v>
      </c>
      <c r="H24" s="38">
        <v>730.43333333333339</v>
      </c>
      <c r="I24" s="38">
        <v>736.66666666666674</v>
      </c>
      <c r="J24" s="38">
        <v>740.88333333333344</v>
      </c>
      <c r="K24" s="31">
        <v>732.45</v>
      </c>
      <c r="L24" s="31">
        <v>722</v>
      </c>
      <c r="M24" s="31">
        <v>13.493499999999999</v>
      </c>
      <c r="N24" s="1"/>
      <c r="O24" s="1"/>
    </row>
    <row r="25" spans="1:15" ht="12.75" customHeight="1">
      <c r="A25" s="56">
        <v>16</v>
      </c>
      <c r="B25" s="58" t="s">
        <v>877</v>
      </c>
      <c r="C25" s="31">
        <v>240.85</v>
      </c>
      <c r="D25" s="38">
        <v>241.78333333333333</v>
      </c>
      <c r="E25" s="38">
        <v>238.06666666666666</v>
      </c>
      <c r="F25" s="38">
        <v>235.28333333333333</v>
      </c>
      <c r="G25" s="38">
        <v>231.56666666666666</v>
      </c>
      <c r="H25" s="38">
        <v>244.56666666666666</v>
      </c>
      <c r="I25" s="38">
        <v>248.2833333333333</v>
      </c>
      <c r="J25" s="38">
        <v>251.06666666666666</v>
      </c>
      <c r="K25" s="31">
        <v>245.5</v>
      </c>
      <c r="L25" s="31">
        <v>239</v>
      </c>
      <c r="M25" s="31">
        <v>20.57207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752.65</v>
      </c>
      <c r="D26" s="38">
        <v>752.38333333333333</v>
      </c>
      <c r="E26" s="38">
        <v>744.76666666666665</v>
      </c>
      <c r="F26" s="38">
        <v>736.88333333333333</v>
      </c>
      <c r="G26" s="38">
        <v>729.26666666666665</v>
      </c>
      <c r="H26" s="38">
        <v>760.26666666666665</v>
      </c>
      <c r="I26" s="38">
        <v>767.88333333333321</v>
      </c>
      <c r="J26" s="38">
        <v>775.76666666666665</v>
      </c>
      <c r="K26" s="31">
        <v>760</v>
      </c>
      <c r="L26" s="31">
        <v>744.5</v>
      </c>
      <c r="M26" s="31">
        <v>5.8925200000000002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3529</v>
      </c>
      <c r="D27" s="38">
        <v>3521.35</v>
      </c>
      <c r="E27" s="38">
        <v>3502.7</v>
      </c>
      <c r="F27" s="38">
        <v>3476.4</v>
      </c>
      <c r="G27" s="38">
        <v>3457.75</v>
      </c>
      <c r="H27" s="38">
        <v>3547.6499999999996</v>
      </c>
      <c r="I27" s="38">
        <v>3566.3</v>
      </c>
      <c r="J27" s="38">
        <v>3592.5999999999995</v>
      </c>
      <c r="K27" s="31">
        <v>3540</v>
      </c>
      <c r="L27" s="31">
        <v>3495.05</v>
      </c>
      <c r="M27" s="31">
        <v>1.17624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421.55</v>
      </c>
      <c r="D28" s="38">
        <v>419.84999999999997</v>
      </c>
      <c r="E28" s="38">
        <v>416.69999999999993</v>
      </c>
      <c r="F28" s="38">
        <v>411.84999999999997</v>
      </c>
      <c r="G28" s="38">
        <v>408.69999999999993</v>
      </c>
      <c r="H28" s="38">
        <v>424.69999999999993</v>
      </c>
      <c r="I28" s="38">
        <v>427.84999999999991</v>
      </c>
      <c r="J28" s="38">
        <v>432.69999999999993</v>
      </c>
      <c r="K28" s="31">
        <v>423</v>
      </c>
      <c r="L28" s="31">
        <v>415</v>
      </c>
      <c r="M28" s="31">
        <v>22.317620000000002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5252.05</v>
      </c>
      <c r="D29" s="38">
        <v>5248.7833333333338</v>
      </c>
      <c r="E29" s="38">
        <v>5209.1166666666677</v>
      </c>
      <c r="F29" s="38">
        <v>5166.1833333333343</v>
      </c>
      <c r="G29" s="38">
        <v>5126.5166666666682</v>
      </c>
      <c r="H29" s="38">
        <v>5291.7166666666672</v>
      </c>
      <c r="I29" s="38">
        <v>5331.3833333333332</v>
      </c>
      <c r="J29" s="38">
        <v>5374.3166666666666</v>
      </c>
      <c r="K29" s="31">
        <v>5288.45</v>
      </c>
      <c r="L29" s="31">
        <v>5205.8500000000004</v>
      </c>
      <c r="M29" s="31">
        <v>2.6339100000000002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432.6</v>
      </c>
      <c r="D30" s="38">
        <v>433.36666666666662</v>
      </c>
      <c r="E30" s="38">
        <v>430.23333333333323</v>
      </c>
      <c r="F30" s="38">
        <v>427.86666666666662</v>
      </c>
      <c r="G30" s="38">
        <v>424.73333333333323</v>
      </c>
      <c r="H30" s="38">
        <v>435.73333333333323</v>
      </c>
      <c r="I30" s="38">
        <v>438.86666666666656</v>
      </c>
      <c r="J30" s="38">
        <v>441.23333333333323</v>
      </c>
      <c r="K30" s="31">
        <v>436.5</v>
      </c>
      <c r="L30" s="31">
        <v>431</v>
      </c>
      <c r="M30" s="31">
        <v>16.837219999999999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169.8</v>
      </c>
      <c r="D31" s="38">
        <v>169.86666666666667</v>
      </c>
      <c r="E31" s="38">
        <v>166.98333333333335</v>
      </c>
      <c r="F31" s="38">
        <v>164.16666666666669</v>
      </c>
      <c r="G31" s="38">
        <v>161.28333333333336</v>
      </c>
      <c r="H31" s="38">
        <v>172.68333333333334</v>
      </c>
      <c r="I31" s="38">
        <v>175.56666666666666</v>
      </c>
      <c r="J31" s="38">
        <v>178.38333333333333</v>
      </c>
      <c r="K31" s="31">
        <v>172.75</v>
      </c>
      <c r="L31" s="31">
        <v>167.05</v>
      </c>
      <c r="M31" s="31">
        <v>357.13623000000001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3406.75</v>
      </c>
      <c r="D32" s="38">
        <v>3394.4666666666667</v>
      </c>
      <c r="E32" s="38">
        <v>3374.5333333333333</v>
      </c>
      <c r="F32" s="38">
        <v>3342.3166666666666</v>
      </c>
      <c r="G32" s="38">
        <v>3322.3833333333332</v>
      </c>
      <c r="H32" s="38">
        <v>3426.6833333333334</v>
      </c>
      <c r="I32" s="38">
        <v>3446.6166666666668</v>
      </c>
      <c r="J32" s="38">
        <v>3478.8333333333335</v>
      </c>
      <c r="K32" s="31">
        <v>3414.4</v>
      </c>
      <c r="L32" s="31">
        <v>3362.25</v>
      </c>
      <c r="M32" s="31">
        <v>10.25127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1839.55</v>
      </c>
      <c r="D33" s="38">
        <v>1820.3333333333333</v>
      </c>
      <c r="E33" s="38">
        <v>1794.4666666666665</v>
      </c>
      <c r="F33" s="38">
        <v>1749.3833333333332</v>
      </c>
      <c r="G33" s="38">
        <v>1723.5166666666664</v>
      </c>
      <c r="H33" s="38">
        <v>1865.4166666666665</v>
      </c>
      <c r="I33" s="38">
        <v>1891.2833333333333</v>
      </c>
      <c r="J33" s="38">
        <v>1936.3666666666666</v>
      </c>
      <c r="K33" s="31">
        <v>1846.2</v>
      </c>
      <c r="L33" s="31">
        <v>1775.25</v>
      </c>
      <c r="M33" s="31">
        <v>9.82273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635.70000000000005</v>
      </c>
      <c r="D34" s="38">
        <v>637.66666666666663</v>
      </c>
      <c r="E34" s="38">
        <v>630.33333333333326</v>
      </c>
      <c r="F34" s="38">
        <v>624.96666666666658</v>
      </c>
      <c r="G34" s="38">
        <v>617.63333333333321</v>
      </c>
      <c r="H34" s="38">
        <v>643.0333333333333</v>
      </c>
      <c r="I34" s="38">
        <v>650.36666666666656</v>
      </c>
      <c r="J34" s="38">
        <v>655.73333333333335</v>
      </c>
      <c r="K34" s="31">
        <v>645</v>
      </c>
      <c r="L34" s="31">
        <v>632.29999999999995</v>
      </c>
      <c r="M34" s="31">
        <v>5.7509499999999996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770.75</v>
      </c>
      <c r="D35" s="38">
        <v>765.6</v>
      </c>
      <c r="E35" s="38">
        <v>758.30000000000007</v>
      </c>
      <c r="F35" s="38">
        <v>745.85</v>
      </c>
      <c r="G35" s="38">
        <v>738.55000000000007</v>
      </c>
      <c r="H35" s="38">
        <v>778.05000000000007</v>
      </c>
      <c r="I35" s="38">
        <v>785.35</v>
      </c>
      <c r="J35" s="38">
        <v>797.80000000000007</v>
      </c>
      <c r="K35" s="31">
        <v>772.9</v>
      </c>
      <c r="L35" s="31">
        <v>753.15</v>
      </c>
      <c r="M35" s="31">
        <v>40.255629999999996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735.05</v>
      </c>
      <c r="D36" s="38">
        <v>736.86666666666667</v>
      </c>
      <c r="E36" s="38">
        <v>728.83333333333337</v>
      </c>
      <c r="F36" s="38">
        <v>722.61666666666667</v>
      </c>
      <c r="G36" s="38">
        <v>714.58333333333337</v>
      </c>
      <c r="H36" s="38">
        <v>743.08333333333337</v>
      </c>
      <c r="I36" s="38">
        <v>751.11666666666667</v>
      </c>
      <c r="J36" s="38">
        <v>757.33333333333337</v>
      </c>
      <c r="K36" s="31">
        <v>744.9</v>
      </c>
      <c r="L36" s="31">
        <v>730.65</v>
      </c>
      <c r="M36" s="31">
        <v>14.95051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401.6</v>
      </c>
      <c r="D37" s="38">
        <v>402.35000000000008</v>
      </c>
      <c r="E37" s="38">
        <v>399.35000000000014</v>
      </c>
      <c r="F37" s="38">
        <v>397.10000000000008</v>
      </c>
      <c r="G37" s="38">
        <v>394.10000000000014</v>
      </c>
      <c r="H37" s="38">
        <v>404.60000000000014</v>
      </c>
      <c r="I37" s="38">
        <v>407.6</v>
      </c>
      <c r="J37" s="38">
        <v>409.85000000000014</v>
      </c>
      <c r="K37" s="31">
        <v>405.35</v>
      </c>
      <c r="L37" s="31">
        <v>400.1</v>
      </c>
      <c r="M37" s="31">
        <v>6.7679299999999998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950</v>
      </c>
      <c r="D38" s="38">
        <v>951.51666666666677</v>
      </c>
      <c r="E38" s="38">
        <v>945.48333333333358</v>
      </c>
      <c r="F38" s="38">
        <v>940.96666666666681</v>
      </c>
      <c r="G38" s="38">
        <v>934.93333333333362</v>
      </c>
      <c r="H38" s="38">
        <v>956.03333333333353</v>
      </c>
      <c r="I38" s="38">
        <v>962.06666666666661</v>
      </c>
      <c r="J38" s="38">
        <v>966.58333333333348</v>
      </c>
      <c r="K38" s="31">
        <v>957.55</v>
      </c>
      <c r="L38" s="31">
        <v>947</v>
      </c>
      <c r="M38" s="31">
        <v>101.41257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4878.45</v>
      </c>
      <c r="D39" s="38">
        <v>4897.6500000000005</v>
      </c>
      <c r="E39" s="38">
        <v>4847.8000000000011</v>
      </c>
      <c r="F39" s="38">
        <v>4817.1500000000005</v>
      </c>
      <c r="G39" s="38">
        <v>4767.3000000000011</v>
      </c>
      <c r="H39" s="38">
        <v>4928.3000000000011</v>
      </c>
      <c r="I39" s="38">
        <v>4978.1500000000015</v>
      </c>
      <c r="J39" s="38">
        <v>5008.8000000000011</v>
      </c>
      <c r="K39" s="31">
        <v>4947.5</v>
      </c>
      <c r="L39" s="31">
        <v>4867</v>
      </c>
      <c r="M39" s="31">
        <v>2.9582700000000002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1593.2</v>
      </c>
      <c r="D40" s="38">
        <v>1593.1833333333334</v>
      </c>
      <c r="E40" s="38">
        <v>1581.2666666666669</v>
      </c>
      <c r="F40" s="38">
        <v>1569.3333333333335</v>
      </c>
      <c r="G40" s="38">
        <v>1557.416666666667</v>
      </c>
      <c r="H40" s="38">
        <v>1605.1166666666668</v>
      </c>
      <c r="I40" s="38">
        <v>1617.0333333333333</v>
      </c>
      <c r="J40" s="38">
        <v>1628.9666666666667</v>
      </c>
      <c r="K40" s="31">
        <v>1605.1</v>
      </c>
      <c r="L40" s="31">
        <v>1581.25</v>
      </c>
      <c r="M40" s="31">
        <v>12.812860000000001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7401.25</v>
      </c>
      <c r="D41" s="38">
        <v>7345.5666666666666</v>
      </c>
      <c r="E41" s="38">
        <v>7216.1333333333332</v>
      </c>
      <c r="F41" s="38">
        <v>7031.0166666666664</v>
      </c>
      <c r="G41" s="38">
        <v>6901.583333333333</v>
      </c>
      <c r="H41" s="38">
        <v>7530.6833333333334</v>
      </c>
      <c r="I41" s="38">
        <v>7660.1166666666659</v>
      </c>
      <c r="J41" s="38">
        <v>7845.2333333333336</v>
      </c>
      <c r="K41" s="31">
        <v>7475</v>
      </c>
      <c r="L41" s="31">
        <v>7160.45</v>
      </c>
      <c r="M41" s="31">
        <v>0.61507000000000001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7431.95</v>
      </c>
      <c r="D42" s="38">
        <v>7446.0333333333328</v>
      </c>
      <c r="E42" s="38">
        <v>7384.0666666666657</v>
      </c>
      <c r="F42" s="38">
        <v>7336.1833333333325</v>
      </c>
      <c r="G42" s="38">
        <v>7274.2166666666653</v>
      </c>
      <c r="H42" s="38">
        <v>7493.9166666666661</v>
      </c>
      <c r="I42" s="38">
        <v>7555.8833333333332</v>
      </c>
      <c r="J42" s="38">
        <v>7603.7666666666664</v>
      </c>
      <c r="K42" s="31">
        <v>7508</v>
      </c>
      <c r="L42" s="31">
        <v>7398.15</v>
      </c>
      <c r="M42" s="31">
        <v>11.317550000000001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2399.3000000000002</v>
      </c>
      <c r="D43" s="38">
        <v>2383.7166666666667</v>
      </c>
      <c r="E43" s="38">
        <v>2342.1333333333332</v>
      </c>
      <c r="F43" s="38">
        <v>2284.9666666666667</v>
      </c>
      <c r="G43" s="38">
        <v>2243.3833333333332</v>
      </c>
      <c r="H43" s="38">
        <v>2440.8833333333332</v>
      </c>
      <c r="I43" s="38">
        <v>2482.4666666666662</v>
      </c>
      <c r="J43" s="38">
        <v>2539.6333333333332</v>
      </c>
      <c r="K43" s="31">
        <v>2425.3000000000002</v>
      </c>
      <c r="L43" s="31">
        <v>2326.5500000000002</v>
      </c>
      <c r="M43" s="31">
        <v>5.3746700000000001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221.7</v>
      </c>
      <c r="D44" s="38">
        <v>222.16666666666666</v>
      </c>
      <c r="E44" s="38">
        <v>220.08333333333331</v>
      </c>
      <c r="F44" s="38">
        <v>218.46666666666667</v>
      </c>
      <c r="G44" s="38">
        <v>216.38333333333333</v>
      </c>
      <c r="H44" s="38">
        <v>223.7833333333333</v>
      </c>
      <c r="I44" s="38">
        <v>225.86666666666662</v>
      </c>
      <c r="J44" s="38">
        <v>227.48333333333329</v>
      </c>
      <c r="K44" s="31">
        <v>224.25</v>
      </c>
      <c r="L44" s="31">
        <v>220.55</v>
      </c>
      <c r="M44" s="31">
        <v>102.20825000000001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204.7</v>
      </c>
      <c r="D45" s="38">
        <v>205</v>
      </c>
      <c r="E45" s="38">
        <v>203.4</v>
      </c>
      <c r="F45" s="38">
        <v>202.1</v>
      </c>
      <c r="G45" s="38">
        <v>200.5</v>
      </c>
      <c r="H45" s="38">
        <v>206.3</v>
      </c>
      <c r="I45" s="38">
        <v>207.90000000000003</v>
      </c>
      <c r="J45" s="38">
        <v>209.20000000000002</v>
      </c>
      <c r="K45" s="31">
        <v>206.6</v>
      </c>
      <c r="L45" s="31">
        <v>203.7</v>
      </c>
      <c r="M45" s="31">
        <v>145.52432999999999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79.3</v>
      </c>
      <c r="D46" s="38">
        <v>79.05</v>
      </c>
      <c r="E46" s="38">
        <v>78.149999999999991</v>
      </c>
      <c r="F46" s="38">
        <v>77</v>
      </c>
      <c r="G46" s="38">
        <v>76.099999999999994</v>
      </c>
      <c r="H46" s="38">
        <v>80.199999999999989</v>
      </c>
      <c r="I46" s="38">
        <v>81.099999999999994</v>
      </c>
      <c r="J46" s="38">
        <v>82.249999999999986</v>
      </c>
      <c r="K46" s="31">
        <v>79.95</v>
      </c>
      <c r="L46" s="31">
        <v>77.900000000000006</v>
      </c>
      <c r="M46" s="31">
        <v>103.04142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1667.35</v>
      </c>
      <c r="D47" s="38">
        <v>1661.8</v>
      </c>
      <c r="E47" s="38">
        <v>1628.6</v>
      </c>
      <c r="F47" s="38">
        <v>1589.85</v>
      </c>
      <c r="G47" s="38">
        <v>1556.6499999999999</v>
      </c>
      <c r="H47" s="38">
        <v>1700.55</v>
      </c>
      <c r="I47" s="38">
        <v>1733.7500000000002</v>
      </c>
      <c r="J47" s="38">
        <v>1772.5</v>
      </c>
      <c r="K47" s="31">
        <v>1695</v>
      </c>
      <c r="L47" s="31">
        <v>1623.05</v>
      </c>
      <c r="M47" s="31">
        <v>6.7867199999999999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127.65</v>
      </c>
      <c r="D48" s="38">
        <v>127.56666666666666</v>
      </c>
      <c r="E48" s="38">
        <v>126.63333333333333</v>
      </c>
      <c r="F48" s="38">
        <v>125.61666666666666</v>
      </c>
      <c r="G48" s="38">
        <v>124.68333333333332</v>
      </c>
      <c r="H48" s="38">
        <v>128.58333333333331</v>
      </c>
      <c r="I48" s="38">
        <v>129.51666666666665</v>
      </c>
      <c r="J48" s="38">
        <v>130.53333333333333</v>
      </c>
      <c r="K48" s="31">
        <v>128.5</v>
      </c>
      <c r="L48" s="31">
        <v>126.55</v>
      </c>
      <c r="M48" s="31">
        <v>180.31856999999999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669.2</v>
      </c>
      <c r="D49" s="38">
        <v>666.94999999999993</v>
      </c>
      <c r="E49" s="38">
        <v>662.49999999999989</v>
      </c>
      <c r="F49" s="38">
        <v>655.8</v>
      </c>
      <c r="G49" s="38">
        <v>651.34999999999991</v>
      </c>
      <c r="H49" s="38">
        <v>673.64999999999986</v>
      </c>
      <c r="I49" s="38">
        <v>678.09999999999991</v>
      </c>
      <c r="J49" s="38">
        <v>684.79999999999984</v>
      </c>
      <c r="K49" s="31">
        <v>671.4</v>
      </c>
      <c r="L49" s="31">
        <v>660.25</v>
      </c>
      <c r="M49" s="31">
        <v>8.1195000000000004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854.55</v>
      </c>
      <c r="D50" s="38">
        <v>855.76666666666677</v>
      </c>
      <c r="E50" s="38">
        <v>849.83333333333348</v>
      </c>
      <c r="F50" s="38">
        <v>845.11666666666667</v>
      </c>
      <c r="G50" s="38">
        <v>839.18333333333339</v>
      </c>
      <c r="H50" s="38">
        <v>860.48333333333358</v>
      </c>
      <c r="I50" s="38">
        <v>866.41666666666674</v>
      </c>
      <c r="J50" s="38">
        <v>871.13333333333367</v>
      </c>
      <c r="K50" s="31">
        <v>861.7</v>
      </c>
      <c r="L50" s="31">
        <v>851.05</v>
      </c>
      <c r="M50" s="31">
        <v>7.1509099999999997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889.95</v>
      </c>
      <c r="D51" s="38">
        <v>889.58333333333337</v>
      </c>
      <c r="E51" s="38">
        <v>883.4666666666667</v>
      </c>
      <c r="F51" s="38">
        <v>876.98333333333335</v>
      </c>
      <c r="G51" s="38">
        <v>870.86666666666667</v>
      </c>
      <c r="H51" s="38">
        <v>896.06666666666672</v>
      </c>
      <c r="I51" s="38">
        <v>902.18333333333328</v>
      </c>
      <c r="J51" s="38">
        <v>908.66666666666674</v>
      </c>
      <c r="K51" s="31">
        <v>895.7</v>
      </c>
      <c r="L51" s="31">
        <v>883.1</v>
      </c>
      <c r="M51" s="31">
        <v>30.331859999999999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94.3</v>
      </c>
      <c r="D52" s="38">
        <v>94.616666666666674</v>
      </c>
      <c r="E52" s="38">
        <v>93.483333333333348</v>
      </c>
      <c r="F52" s="38">
        <v>92.666666666666671</v>
      </c>
      <c r="G52" s="38">
        <v>91.533333333333346</v>
      </c>
      <c r="H52" s="38">
        <v>95.433333333333351</v>
      </c>
      <c r="I52" s="38">
        <v>96.566666666666677</v>
      </c>
      <c r="J52" s="38">
        <v>97.383333333333354</v>
      </c>
      <c r="K52" s="31">
        <v>95.75</v>
      </c>
      <c r="L52" s="31">
        <v>93.8</v>
      </c>
      <c r="M52" s="31">
        <v>257.2568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259.14999999999998</v>
      </c>
      <c r="D53" s="38">
        <v>258.59999999999997</v>
      </c>
      <c r="E53" s="38">
        <v>254.84999999999991</v>
      </c>
      <c r="F53" s="38">
        <v>250.54999999999995</v>
      </c>
      <c r="G53" s="38">
        <v>246.7999999999999</v>
      </c>
      <c r="H53" s="38">
        <v>262.89999999999992</v>
      </c>
      <c r="I53" s="38">
        <v>266.65000000000003</v>
      </c>
      <c r="J53" s="38">
        <v>270.94999999999993</v>
      </c>
      <c r="K53" s="31">
        <v>262.35000000000002</v>
      </c>
      <c r="L53" s="31">
        <v>254.3</v>
      </c>
      <c r="M53" s="31">
        <v>45.26585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19515.95</v>
      </c>
      <c r="D54" s="38">
        <v>19442.100000000002</v>
      </c>
      <c r="E54" s="38">
        <v>19334.550000000003</v>
      </c>
      <c r="F54" s="38">
        <v>19153.150000000001</v>
      </c>
      <c r="G54" s="38">
        <v>19045.600000000002</v>
      </c>
      <c r="H54" s="38">
        <v>19623.500000000004</v>
      </c>
      <c r="I54" s="38">
        <v>19731.05</v>
      </c>
      <c r="J54" s="38">
        <v>19912.450000000004</v>
      </c>
      <c r="K54" s="31">
        <v>19549.650000000001</v>
      </c>
      <c r="L54" s="31">
        <v>19260.7</v>
      </c>
      <c r="M54" s="31">
        <v>0.16452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386.2</v>
      </c>
      <c r="D55" s="38">
        <v>388</v>
      </c>
      <c r="E55" s="38">
        <v>383.25</v>
      </c>
      <c r="F55" s="38">
        <v>380.3</v>
      </c>
      <c r="G55" s="38">
        <v>375.55</v>
      </c>
      <c r="H55" s="38">
        <v>390.95</v>
      </c>
      <c r="I55" s="38">
        <v>395.7</v>
      </c>
      <c r="J55" s="38">
        <v>398.65</v>
      </c>
      <c r="K55" s="31">
        <v>392.75</v>
      </c>
      <c r="L55" s="31">
        <v>385.05</v>
      </c>
      <c r="M55" s="31">
        <v>16.898520000000001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5073.8999999999996</v>
      </c>
      <c r="D56" s="38">
        <v>5077.0333333333338</v>
      </c>
      <c r="E56" s="38">
        <v>5039.2166666666672</v>
      </c>
      <c r="F56" s="38">
        <v>5004.5333333333338</v>
      </c>
      <c r="G56" s="38">
        <v>4966.7166666666672</v>
      </c>
      <c r="H56" s="38">
        <v>5111.7166666666672</v>
      </c>
      <c r="I56" s="38">
        <v>5149.5333333333347</v>
      </c>
      <c r="J56" s="38">
        <v>5184.2166666666672</v>
      </c>
      <c r="K56" s="31">
        <v>5114.8500000000004</v>
      </c>
      <c r="L56" s="31">
        <v>5042.3500000000004</v>
      </c>
      <c r="M56" s="31">
        <v>1.8064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331.25</v>
      </c>
      <c r="D57" s="38">
        <v>332.65000000000003</v>
      </c>
      <c r="E57" s="38">
        <v>329.15000000000009</v>
      </c>
      <c r="F57" s="38">
        <v>327.05000000000007</v>
      </c>
      <c r="G57" s="38">
        <v>323.55000000000013</v>
      </c>
      <c r="H57" s="38">
        <v>334.75000000000006</v>
      </c>
      <c r="I57" s="38">
        <v>338.24999999999994</v>
      </c>
      <c r="J57" s="38">
        <v>340.35</v>
      </c>
      <c r="K57" s="31">
        <v>336.15</v>
      </c>
      <c r="L57" s="31">
        <v>330.55</v>
      </c>
      <c r="M57" s="31">
        <v>48.30874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405.85</v>
      </c>
      <c r="D58" s="38">
        <v>405.08333333333331</v>
      </c>
      <c r="E58" s="38">
        <v>402.51666666666665</v>
      </c>
      <c r="F58" s="38">
        <v>399.18333333333334</v>
      </c>
      <c r="G58" s="38">
        <v>396.61666666666667</v>
      </c>
      <c r="H58" s="38">
        <v>408.41666666666663</v>
      </c>
      <c r="I58" s="38">
        <v>410.98333333333335</v>
      </c>
      <c r="J58" s="38">
        <v>414.31666666666661</v>
      </c>
      <c r="K58" s="31">
        <v>407.65</v>
      </c>
      <c r="L58" s="31">
        <v>401.75</v>
      </c>
      <c r="M58" s="31">
        <v>17.858619999999998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1148.55</v>
      </c>
      <c r="D59" s="38">
        <v>1140.5666666666668</v>
      </c>
      <c r="E59" s="38">
        <v>1129.3833333333337</v>
      </c>
      <c r="F59" s="38">
        <v>1110.2166666666669</v>
      </c>
      <c r="G59" s="38">
        <v>1099.0333333333338</v>
      </c>
      <c r="H59" s="38">
        <v>1159.7333333333336</v>
      </c>
      <c r="I59" s="38">
        <v>1170.9166666666665</v>
      </c>
      <c r="J59" s="38">
        <v>1190.0833333333335</v>
      </c>
      <c r="K59" s="31">
        <v>1151.75</v>
      </c>
      <c r="L59" s="31">
        <v>1121.4000000000001</v>
      </c>
      <c r="M59" s="31">
        <v>17.41178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1022.2</v>
      </c>
      <c r="D60" s="38">
        <v>1025.0166666666667</v>
      </c>
      <c r="E60" s="38">
        <v>1017.1333333333332</v>
      </c>
      <c r="F60" s="38">
        <v>1012.0666666666666</v>
      </c>
      <c r="G60" s="38">
        <v>1004.1833333333332</v>
      </c>
      <c r="H60" s="38">
        <v>1030.0833333333333</v>
      </c>
      <c r="I60" s="38">
        <v>1037.9666666666669</v>
      </c>
      <c r="J60" s="38">
        <v>1043.0333333333333</v>
      </c>
      <c r="K60" s="31">
        <v>1032.9000000000001</v>
      </c>
      <c r="L60" s="31">
        <v>1019.95</v>
      </c>
      <c r="M60" s="31">
        <v>11.63653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234.4</v>
      </c>
      <c r="D61" s="38">
        <v>235.11666666666667</v>
      </c>
      <c r="E61" s="38">
        <v>232.93333333333334</v>
      </c>
      <c r="F61" s="38">
        <v>231.46666666666667</v>
      </c>
      <c r="G61" s="38">
        <v>229.28333333333333</v>
      </c>
      <c r="H61" s="38">
        <v>236.58333333333334</v>
      </c>
      <c r="I61" s="38">
        <v>238.76666666666668</v>
      </c>
      <c r="J61" s="38">
        <v>240.23333333333335</v>
      </c>
      <c r="K61" s="31">
        <v>237.3</v>
      </c>
      <c r="L61" s="31">
        <v>233.65</v>
      </c>
      <c r="M61" s="31">
        <v>113.13272000000001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4649.8</v>
      </c>
      <c r="D62" s="38">
        <v>4656.9333333333334</v>
      </c>
      <c r="E62" s="38">
        <v>4593.8666666666668</v>
      </c>
      <c r="F62" s="38">
        <v>4537.9333333333334</v>
      </c>
      <c r="G62" s="38">
        <v>4474.8666666666668</v>
      </c>
      <c r="H62" s="38">
        <v>4712.8666666666668</v>
      </c>
      <c r="I62" s="38">
        <v>4775.9333333333343</v>
      </c>
      <c r="J62" s="38">
        <v>4831.8666666666668</v>
      </c>
      <c r="K62" s="31">
        <v>4720</v>
      </c>
      <c r="L62" s="31">
        <v>4601</v>
      </c>
      <c r="M62" s="31">
        <v>2.8978199999999998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1798.05</v>
      </c>
      <c r="D63" s="38">
        <v>1795.6499999999999</v>
      </c>
      <c r="E63" s="38">
        <v>1782.4999999999998</v>
      </c>
      <c r="F63" s="38">
        <v>1766.9499999999998</v>
      </c>
      <c r="G63" s="38">
        <v>1753.7999999999997</v>
      </c>
      <c r="H63" s="38">
        <v>1811.1999999999998</v>
      </c>
      <c r="I63" s="38">
        <v>1824.35</v>
      </c>
      <c r="J63" s="38">
        <v>1839.8999999999999</v>
      </c>
      <c r="K63" s="31">
        <v>1808.8</v>
      </c>
      <c r="L63" s="31">
        <v>1780.1</v>
      </c>
      <c r="M63" s="31">
        <v>3.3447499999999999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683.15</v>
      </c>
      <c r="D64" s="38">
        <v>679.7166666666667</v>
      </c>
      <c r="E64" s="38">
        <v>675.43333333333339</v>
      </c>
      <c r="F64" s="38">
        <v>667.7166666666667</v>
      </c>
      <c r="G64" s="38">
        <v>663.43333333333339</v>
      </c>
      <c r="H64" s="38">
        <v>687.43333333333339</v>
      </c>
      <c r="I64" s="38">
        <v>691.7166666666667</v>
      </c>
      <c r="J64" s="38">
        <v>699.43333333333339</v>
      </c>
      <c r="K64" s="31">
        <v>684</v>
      </c>
      <c r="L64" s="31">
        <v>672</v>
      </c>
      <c r="M64" s="31">
        <v>8.2823200000000003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959.3</v>
      </c>
      <c r="D65" s="38">
        <v>960.73333333333323</v>
      </c>
      <c r="E65" s="38">
        <v>953.61666666666645</v>
      </c>
      <c r="F65" s="38">
        <v>947.93333333333317</v>
      </c>
      <c r="G65" s="38">
        <v>940.81666666666638</v>
      </c>
      <c r="H65" s="38">
        <v>966.41666666666652</v>
      </c>
      <c r="I65" s="38">
        <v>973.5333333333333</v>
      </c>
      <c r="J65" s="38">
        <v>979.21666666666658</v>
      </c>
      <c r="K65" s="31">
        <v>967.85</v>
      </c>
      <c r="L65" s="31">
        <v>955.05</v>
      </c>
      <c r="M65" s="31">
        <v>1.34151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293.60000000000002</v>
      </c>
      <c r="D66" s="38">
        <v>295.83333333333331</v>
      </c>
      <c r="E66" s="38">
        <v>290.26666666666665</v>
      </c>
      <c r="F66" s="38">
        <v>286.93333333333334</v>
      </c>
      <c r="G66" s="38">
        <v>281.36666666666667</v>
      </c>
      <c r="H66" s="38">
        <v>299.16666666666663</v>
      </c>
      <c r="I66" s="38">
        <v>304.73333333333335</v>
      </c>
      <c r="J66" s="38">
        <v>308.06666666666661</v>
      </c>
      <c r="K66" s="31">
        <v>301.39999999999998</v>
      </c>
      <c r="L66" s="31">
        <v>292.5</v>
      </c>
      <c r="M66" s="31">
        <v>23.144349999999999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1901.4</v>
      </c>
      <c r="D67" s="38">
        <v>1912.0500000000002</v>
      </c>
      <c r="E67" s="38">
        <v>1884.1500000000003</v>
      </c>
      <c r="F67" s="38">
        <v>1866.9</v>
      </c>
      <c r="G67" s="38">
        <v>1839.0000000000002</v>
      </c>
      <c r="H67" s="38">
        <v>1929.3000000000004</v>
      </c>
      <c r="I67" s="38">
        <v>1957.2</v>
      </c>
      <c r="J67" s="38">
        <v>1974.4500000000005</v>
      </c>
      <c r="K67" s="31">
        <v>1939.95</v>
      </c>
      <c r="L67" s="31">
        <v>1894.8</v>
      </c>
      <c r="M67" s="31">
        <v>6.0409100000000002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583.4</v>
      </c>
      <c r="D68" s="38">
        <v>582.69999999999993</v>
      </c>
      <c r="E68" s="38">
        <v>579.54999999999984</v>
      </c>
      <c r="F68" s="38">
        <v>575.69999999999993</v>
      </c>
      <c r="G68" s="38">
        <v>572.54999999999984</v>
      </c>
      <c r="H68" s="38">
        <v>586.54999999999984</v>
      </c>
      <c r="I68" s="38">
        <v>589.69999999999993</v>
      </c>
      <c r="J68" s="38">
        <v>593.54999999999984</v>
      </c>
      <c r="K68" s="31">
        <v>585.85</v>
      </c>
      <c r="L68" s="31">
        <v>578.85</v>
      </c>
      <c r="M68" s="31">
        <v>13.887829999999999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2064.1999999999998</v>
      </c>
      <c r="D69" s="38">
        <v>2064.8833333333337</v>
      </c>
      <c r="E69" s="38">
        <v>2034.8666666666672</v>
      </c>
      <c r="F69" s="38">
        <v>2005.5333333333335</v>
      </c>
      <c r="G69" s="38">
        <v>1975.5166666666671</v>
      </c>
      <c r="H69" s="38">
        <v>2094.2166666666672</v>
      </c>
      <c r="I69" s="38">
        <v>2124.2333333333336</v>
      </c>
      <c r="J69" s="38">
        <v>2153.5666666666675</v>
      </c>
      <c r="K69" s="31">
        <v>2094.9</v>
      </c>
      <c r="L69" s="31">
        <v>2035.55</v>
      </c>
      <c r="M69" s="31">
        <v>2.7614399999999999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1936.15</v>
      </c>
      <c r="D70" s="38">
        <v>1932.7833333333335</v>
      </c>
      <c r="E70" s="38">
        <v>1914.416666666667</v>
      </c>
      <c r="F70" s="38">
        <v>1892.6833333333334</v>
      </c>
      <c r="G70" s="38">
        <v>1874.3166666666668</v>
      </c>
      <c r="H70" s="38">
        <v>1954.5166666666671</v>
      </c>
      <c r="I70" s="38">
        <v>1972.8833333333334</v>
      </c>
      <c r="J70" s="38">
        <v>1994.6166666666672</v>
      </c>
      <c r="K70" s="31">
        <v>1951.15</v>
      </c>
      <c r="L70" s="31">
        <v>1911.05</v>
      </c>
      <c r="M70" s="31">
        <v>6.3883799999999997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393.3</v>
      </c>
      <c r="D71" s="38">
        <v>393.7</v>
      </c>
      <c r="E71" s="38">
        <v>388.7</v>
      </c>
      <c r="F71" s="38">
        <v>384.1</v>
      </c>
      <c r="G71" s="38">
        <v>379.1</v>
      </c>
      <c r="H71" s="38">
        <v>398.29999999999995</v>
      </c>
      <c r="I71" s="38">
        <v>403.29999999999995</v>
      </c>
      <c r="J71" s="38">
        <v>407.89999999999992</v>
      </c>
      <c r="K71" s="31">
        <v>398.7</v>
      </c>
      <c r="L71" s="31">
        <v>389.1</v>
      </c>
      <c r="M71" s="31">
        <v>9.2950599999999994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192</v>
      </c>
      <c r="D72" s="38">
        <v>191.6</v>
      </c>
      <c r="E72" s="38">
        <v>188.39999999999998</v>
      </c>
      <c r="F72" s="38">
        <v>184.79999999999998</v>
      </c>
      <c r="G72" s="38">
        <v>181.59999999999997</v>
      </c>
      <c r="H72" s="38">
        <v>195.2</v>
      </c>
      <c r="I72" s="38">
        <v>198.39999999999998</v>
      </c>
      <c r="J72" s="38">
        <v>202</v>
      </c>
      <c r="K72" s="31">
        <v>194.8</v>
      </c>
      <c r="L72" s="31">
        <v>188</v>
      </c>
      <c r="M72" s="31">
        <v>36.55312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3633.5</v>
      </c>
      <c r="D73" s="38">
        <v>3633.4166666666665</v>
      </c>
      <c r="E73" s="38">
        <v>3596.833333333333</v>
      </c>
      <c r="F73" s="38">
        <v>3560.1666666666665</v>
      </c>
      <c r="G73" s="38">
        <v>3523.583333333333</v>
      </c>
      <c r="H73" s="38">
        <v>3670.083333333333</v>
      </c>
      <c r="I73" s="38">
        <v>3706.6666666666661</v>
      </c>
      <c r="J73" s="38">
        <v>3743.333333333333</v>
      </c>
      <c r="K73" s="31">
        <v>3670</v>
      </c>
      <c r="L73" s="31">
        <v>3596.75</v>
      </c>
      <c r="M73" s="31">
        <v>3.2075999999999998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4336.3</v>
      </c>
      <c r="D74" s="38">
        <v>4357.583333333333</v>
      </c>
      <c r="E74" s="38">
        <v>4300.1666666666661</v>
      </c>
      <c r="F74" s="38">
        <v>4264.0333333333328</v>
      </c>
      <c r="G74" s="38">
        <v>4206.6166666666659</v>
      </c>
      <c r="H74" s="38">
        <v>4393.7166666666662</v>
      </c>
      <c r="I74" s="38">
        <v>4451.1333333333323</v>
      </c>
      <c r="J74" s="38">
        <v>4487.2666666666664</v>
      </c>
      <c r="K74" s="31">
        <v>4415</v>
      </c>
      <c r="L74" s="31">
        <v>4321.45</v>
      </c>
      <c r="M74" s="31">
        <v>2.3368600000000002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492.4</v>
      </c>
      <c r="D75" s="38">
        <v>492.8</v>
      </c>
      <c r="E75" s="38">
        <v>485.20000000000005</v>
      </c>
      <c r="F75" s="38">
        <v>478.00000000000006</v>
      </c>
      <c r="G75" s="38">
        <v>470.40000000000009</v>
      </c>
      <c r="H75" s="38">
        <v>500</v>
      </c>
      <c r="I75" s="38">
        <v>507.6</v>
      </c>
      <c r="J75" s="38">
        <v>514.79999999999995</v>
      </c>
      <c r="K75" s="31">
        <v>500.4</v>
      </c>
      <c r="L75" s="31">
        <v>485.6</v>
      </c>
      <c r="M75" s="31">
        <v>45.304639999999999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3806.35</v>
      </c>
      <c r="D76" s="38">
        <v>3815.4500000000003</v>
      </c>
      <c r="E76" s="38">
        <v>3780.9000000000005</v>
      </c>
      <c r="F76" s="38">
        <v>3755.4500000000003</v>
      </c>
      <c r="G76" s="38">
        <v>3720.9000000000005</v>
      </c>
      <c r="H76" s="38">
        <v>3840.9000000000005</v>
      </c>
      <c r="I76" s="38">
        <v>3875.4500000000007</v>
      </c>
      <c r="J76" s="38">
        <v>3900.9000000000005</v>
      </c>
      <c r="K76" s="31">
        <v>3850</v>
      </c>
      <c r="L76" s="31">
        <v>3790</v>
      </c>
      <c r="M76" s="31">
        <v>3.6206800000000001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5189</v>
      </c>
      <c r="D77" s="38">
        <v>5172.6500000000005</v>
      </c>
      <c r="E77" s="38">
        <v>5146.3500000000013</v>
      </c>
      <c r="F77" s="38">
        <v>5103.7000000000007</v>
      </c>
      <c r="G77" s="38">
        <v>5077.4000000000015</v>
      </c>
      <c r="H77" s="38">
        <v>5215.3000000000011</v>
      </c>
      <c r="I77" s="38">
        <v>5241.6000000000004</v>
      </c>
      <c r="J77" s="38">
        <v>5284.2500000000009</v>
      </c>
      <c r="K77" s="31">
        <v>5198.95</v>
      </c>
      <c r="L77" s="31">
        <v>5130</v>
      </c>
      <c r="M77" s="31">
        <v>2.4071799999999999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3291.65</v>
      </c>
      <c r="D78" s="38">
        <v>3277.8833333333332</v>
      </c>
      <c r="E78" s="38">
        <v>3248.7666666666664</v>
      </c>
      <c r="F78" s="38">
        <v>3205.8833333333332</v>
      </c>
      <c r="G78" s="38">
        <v>3176.7666666666664</v>
      </c>
      <c r="H78" s="38">
        <v>3320.7666666666664</v>
      </c>
      <c r="I78" s="38">
        <v>3349.8833333333332</v>
      </c>
      <c r="J78" s="38">
        <v>3392.7666666666664</v>
      </c>
      <c r="K78" s="31">
        <v>3307</v>
      </c>
      <c r="L78" s="31">
        <v>3235</v>
      </c>
      <c r="M78" s="31">
        <v>15.737450000000001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2317.65</v>
      </c>
      <c r="D79" s="38">
        <v>2317.0166666666669</v>
      </c>
      <c r="E79" s="38">
        <v>2296.8833333333337</v>
      </c>
      <c r="F79" s="38">
        <v>2276.1166666666668</v>
      </c>
      <c r="G79" s="38">
        <v>2255.9833333333336</v>
      </c>
      <c r="H79" s="38">
        <v>2337.7833333333338</v>
      </c>
      <c r="I79" s="38">
        <v>2357.916666666667</v>
      </c>
      <c r="J79" s="38">
        <v>2378.6833333333338</v>
      </c>
      <c r="K79" s="31">
        <v>2337.15</v>
      </c>
      <c r="L79" s="31">
        <v>2296.25</v>
      </c>
      <c r="M79" s="31">
        <v>2.9611900000000002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134.25</v>
      </c>
      <c r="D80" s="38">
        <v>134.85</v>
      </c>
      <c r="E80" s="38">
        <v>133.29999999999998</v>
      </c>
      <c r="F80" s="38">
        <v>132.35</v>
      </c>
      <c r="G80" s="38">
        <v>130.79999999999998</v>
      </c>
      <c r="H80" s="38">
        <v>135.79999999999998</v>
      </c>
      <c r="I80" s="38">
        <v>137.35</v>
      </c>
      <c r="J80" s="38">
        <v>138.29999999999998</v>
      </c>
      <c r="K80" s="31">
        <v>136.4</v>
      </c>
      <c r="L80" s="31">
        <v>133.9</v>
      </c>
      <c r="M80" s="31">
        <v>154.85813999999999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2695.55</v>
      </c>
      <c r="D81" s="38">
        <v>2712.65</v>
      </c>
      <c r="E81" s="38">
        <v>2659.1000000000004</v>
      </c>
      <c r="F81" s="38">
        <v>2622.65</v>
      </c>
      <c r="G81" s="38">
        <v>2569.1000000000004</v>
      </c>
      <c r="H81" s="38">
        <v>2749.1000000000004</v>
      </c>
      <c r="I81" s="38">
        <v>2802.6500000000005</v>
      </c>
      <c r="J81" s="38">
        <v>2839.1000000000004</v>
      </c>
      <c r="K81" s="31">
        <v>2766.2</v>
      </c>
      <c r="L81" s="31">
        <v>2676.2</v>
      </c>
      <c r="M81" s="31">
        <v>2.0070600000000001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331.3</v>
      </c>
      <c r="D82" s="38">
        <v>330.2</v>
      </c>
      <c r="E82" s="38">
        <v>327.39999999999998</v>
      </c>
      <c r="F82" s="38">
        <v>323.5</v>
      </c>
      <c r="G82" s="38">
        <v>320.7</v>
      </c>
      <c r="H82" s="38">
        <v>334.09999999999997</v>
      </c>
      <c r="I82" s="38">
        <v>336.90000000000003</v>
      </c>
      <c r="J82" s="38">
        <v>340.79999999999995</v>
      </c>
      <c r="K82" s="31">
        <v>333</v>
      </c>
      <c r="L82" s="31">
        <v>326.3</v>
      </c>
      <c r="M82" s="31">
        <v>29.196449999999999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110.6</v>
      </c>
      <c r="D83" s="38">
        <v>110.23333333333333</v>
      </c>
      <c r="E83" s="38">
        <v>109.31666666666666</v>
      </c>
      <c r="F83" s="38">
        <v>108.03333333333333</v>
      </c>
      <c r="G83" s="38">
        <v>107.11666666666666</v>
      </c>
      <c r="H83" s="38">
        <v>111.51666666666667</v>
      </c>
      <c r="I83" s="38">
        <v>112.43333333333332</v>
      </c>
      <c r="J83" s="38">
        <v>113.71666666666667</v>
      </c>
      <c r="K83" s="31">
        <v>111.15</v>
      </c>
      <c r="L83" s="31">
        <v>108.95</v>
      </c>
      <c r="M83" s="31">
        <v>98.511300000000006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1092.7</v>
      </c>
      <c r="D84" s="38">
        <v>1095.7333333333333</v>
      </c>
      <c r="E84" s="38">
        <v>1081.4666666666667</v>
      </c>
      <c r="F84" s="38">
        <v>1070.2333333333333</v>
      </c>
      <c r="G84" s="38">
        <v>1055.9666666666667</v>
      </c>
      <c r="H84" s="38">
        <v>1106.9666666666667</v>
      </c>
      <c r="I84" s="38">
        <v>1121.2333333333336</v>
      </c>
      <c r="J84" s="38">
        <v>1132.4666666666667</v>
      </c>
      <c r="K84" s="31">
        <v>1110</v>
      </c>
      <c r="L84" s="31">
        <v>1084.5</v>
      </c>
      <c r="M84" s="31">
        <v>5.2692300000000003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1068.3499999999999</v>
      </c>
      <c r="D85" s="38">
        <v>1064.6833333333334</v>
      </c>
      <c r="E85" s="38">
        <v>1059.3666666666668</v>
      </c>
      <c r="F85" s="38">
        <v>1050.3833333333334</v>
      </c>
      <c r="G85" s="38">
        <v>1045.0666666666668</v>
      </c>
      <c r="H85" s="38">
        <v>1073.6666666666667</v>
      </c>
      <c r="I85" s="38">
        <v>1078.9833333333333</v>
      </c>
      <c r="J85" s="38">
        <v>1087.9666666666667</v>
      </c>
      <c r="K85" s="31">
        <v>1070</v>
      </c>
      <c r="L85" s="31">
        <v>1055.7</v>
      </c>
      <c r="M85" s="31">
        <v>6.30952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1598.75</v>
      </c>
      <c r="D86" s="38">
        <v>1597.6833333333332</v>
      </c>
      <c r="E86" s="38">
        <v>1583.6666666666663</v>
      </c>
      <c r="F86" s="38">
        <v>1568.583333333333</v>
      </c>
      <c r="G86" s="38">
        <v>1554.5666666666662</v>
      </c>
      <c r="H86" s="38">
        <v>1612.7666666666664</v>
      </c>
      <c r="I86" s="38">
        <v>1626.7833333333333</v>
      </c>
      <c r="J86" s="38">
        <v>1641.8666666666666</v>
      </c>
      <c r="K86" s="31">
        <v>1611.7</v>
      </c>
      <c r="L86" s="31">
        <v>1582.6</v>
      </c>
      <c r="M86" s="31">
        <v>5.2400099999999998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1777.85</v>
      </c>
      <c r="D87" s="38">
        <v>1773.1000000000001</v>
      </c>
      <c r="E87" s="38">
        <v>1761.8000000000002</v>
      </c>
      <c r="F87" s="38">
        <v>1745.75</v>
      </c>
      <c r="G87" s="38">
        <v>1734.45</v>
      </c>
      <c r="H87" s="38">
        <v>1789.1500000000003</v>
      </c>
      <c r="I87" s="38">
        <v>1800.45</v>
      </c>
      <c r="J87" s="38">
        <v>1816.5000000000005</v>
      </c>
      <c r="K87" s="31">
        <v>1784.4</v>
      </c>
      <c r="L87" s="31">
        <v>1757.05</v>
      </c>
      <c r="M87" s="31">
        <v>7.8815299999999997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470.4</v>
      </c>
      <c r="D88" s="38">
        <v>473.88333333333338</v>
      </c>
      <c r="E88" s="38">
        <v>464.76666666666677</v>
      </c>
      <c r="F88" s="38">
        <v>459.13333333333338</v>
      </c>
      <c r="G88" s="38">
        <v>450.01666666666677</v>
      </c>
      <c r="H88" s="38">
        <v>479.51666666666677</v>
      </c>
      <c r="I88" s="38">
        <v>488.63333333333344</v>
      </c>
      <c r="J88" s="38">
        <v>494.26666666666677</v>
      </c>
      <c r="K88" s="31">
        <v>483</v>
      </c>
      <c r="L88" s="31">
        <v>468.25</v>
      </c>
      <c r="M88" s="31">
        <v>21.576029999999999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3843.85</v>
      </c>
      <c r="D89" s="38">
        <v>3864.35</v>
      </c>
      <c r="E89" s="38">
        <v>3794.75</v>
      </c>
      <c r="F89" s="38">
        <v>3745.65</v>
      </c>
      <c r="G89" s="38">
        <v>3676.05</v>
      </c>
      <c r="H89" s="38">
        <v>3913.45</v>
      </c>
      <c r="I89" s="38">
        <v>3983.0499999999993</v>
      </c>
      <c r="J89" s="38">
        <v>4032.1499999999996</v>
      </c>
      <c r="K89" s="31">
        <v>3933.95</v>
      </c>
      <c r="L89" s="31">
        <v>3815.25</v>
      </c>
      <c r="M89" s="31">
        <v>15.441929999999999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1290.7</v>
      </c>
      <c r="D90" s="38">
        <v>1299.8666666666668</v>
      </c>
      <c r="E90" s="38">
        <v>1275.8333333333335</v>
      </c>
      <c r="F90" s="38">
        <v>1260.9666666666667</v>
      </c>
      <c r="G90" s="38">
        <v>1236.9333333333334</v>
      </c>
      <c r="H90" s="38">
        <v>1314.7333333333336</v>
      </c>
      <c r="I90" s="38">
        <v>1338.7666666666669</v>
      </c>
      <c r="J90" s="38">
        <v>1353.6333333333337</v>
      </c>
      <c r="K90" s="31">
        <v>1323.9</v>
      </c>
      <c r="L90" s="31">
        <v>1285</v>
      </c>
      <c r="M90" s="31">
        <v>8.7590000000000003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1110.55</v>
      </c>
      <c r="D91" s="38">
        <v>1112.5</v>
      </c>
      <c r="E91" s="38">
        <v>1100.5</v>
      </c>
      <c r="F91" s="38">
        <v>1090.45</v>
      </c>
      <c r="G91" s="38">
        <v>1078.45</v>
      </c>
      <c r="H91" s="38">
        <v>1122.55</v>
      </c>
      <c r="I91" s="38">
        <v>1134.55</v>
      </c>
      <c r="J91" s="38">
        <v>1144.5999999999999</v>
      </c>
      <c r="K91" s="31">
        <v>1124.5</v>
      </c>
      <c r="L91" s="31">
        <v>1102.45</v>
      </c>
      <c r="M91" s="31">
        <v>38.240270000000002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2724.3</v>
      </c>
      <c r="D92" s="38">
        <v>2737.5166666666669</v>
      </c>
      <c r="E92" s="38">
        <v>2697.3833333333337</v>
      </c>
      <c r="F92" s="38">
        <v>2670.4666666666667</v>
      </c>
      <c r="G92" s="38">
        <v>2630.3333333333335</v>
      </c>
      <c r="H92" s="38">
        <v>2764.4333333333338</v>
      </c>
      <c r="I92" s="38">
        <v>2804.5666666666671</v>
      </c>
      <c r="J92" s="38">
        <v>2831.483333333334</v>
      </c>
      <c r="K92" s="31">
        <v>2777.65</v>
      </c>
      <c r="L92" s="31">
        <v>2710.6</v>
      </c>
      <c r="M92" s="31">
        <v>423.67376000000002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2325.75</v>
      </c>
      <c r="D93" s="38">
        <v>2321.4166666666665</v>
      </c>
      <c r="E93" s="38">
        <v>2292.833333333333</v>
      </c>
      <c r="F93" s="38">
        <v>2259.9166666666665</v>
      </c>
      <c r="G93" s="38">
        <v>2231.333333333333</v>
      </c>
      <c r="H93" s="38">
        <v>2354.333333333333</v>
      </c>
      <c r="I93" s="38">
        <v>2382.9166666666661</v>
      </c>
      <c r="J93" s="38">
        <v>2415.833333333333</v>
      </c>
      <c r="K93" s="31">
        <v>2350</v>
      </c>
      <c r="L93" s="31">
        <v>2288.5</v>
      </c>
      <c r="M93" s="31">
        <v>8.1067199999999993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1632.95</v>
      </c>
      <c r="D94" s="38">
        <v>1642.1333333333332</v>
      </c>
      <c r="E94" s="38">
        <v>1617.9666666666665</v>
      </c>
      <c r="F94" s="38">
        <v>1602.9833333333333</v>
      </c>
      <c r="G94" s="38">
        <v>1578.8166666666666</v>
      </c>
      <c r="H94" s="38">
        <v>1657.1166666666663</v>
      </c>
      <c r="I94" s="38">
        <v>1681.2833333333333</v>
      </c>
      <c r="J94" s="38">
        <v>1696.2666666666662</v>
      </c>
      <c r="K94" s="31">
        <v>1666.3</v>
      </c>
      <c r="L94" s="31">
        <v>1627.15</v>
      </c>
      <c r="M94" s="31">
        <v>354.79178999999999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671.7</v>
      </c>
      <c r="D95" s="38">
        <v>672.98333333333335</v>
      </c>
      <c r="E95" s="38">
        <v>668.4666666666667</v>
      </c>
      <c r="F95" s="38">
        <v>665.23333333333335</v>
      </c>
      <c r="G95" s="38">
        <v>660.7166666666667</v>
      </c>
      <c r="H95" s="38">
        <v>676.2166666666667</v>
      </c>
      <c r="I95" s="38">
        <v>680.73333333333335</v>
      </c>
      <c r="J95" s="38">
        <v>683.9666666666667</v>
      </c>
      <c r="K95" s="31">
        <v>677.5</v>
      </c>
      <c r="L95" s="31">
        <v>669.75</v>
      </c>
      <c r="M95" s="31">
        <v>29.122399999999999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3078.85</v>
      </c>
      <c r="D96" s="38">
        <v>3083.1999999999994</v>
      </c>
      <c r="E96" s="38">
        <v>3053.0999999999985</v>
      </c>
      <c r="F96" s="38">
        <v>3027.349999999999</v>
      </c>
      <c r="G96" s="38">
        <v>2997.2499999999982</v>
      </c>
      <c r="H96" s="38">
        <v>3108.9499999999989</v>
      </c>
      <c r="I96" s="38">
        <v>3139.05</v>
      </c>
      <c r="J96" s="38">
        <v>3164.7999999999993</v>
      </c>
      <c r="K96" s="31">
        <v>3113.3</v>
      </c>
      <c r="L96" s="31">
        <v>3057.45</v>
      </c>
      <c r="M96" s="31">
        <v>7.3903800000000004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424.85</v>
      </c>
      <c r="D97" s="38">
        <v>425.06666666666666</v>
      </c>
      <c r="E97" s="38">
        <v>422.0333333333333</v>
      </c>
      <c r="F97" s="38">
        <v>419.21666666666664</v>
      </c>
      <c r="G97" s="38">
        <v>416.18333333333328</v>
      </c>
      <c r="H97" s="38">
        <v>427.88333333333333</v>
      </c>
      <c r="I97" s="38">
        <v>430.91666666666674</v>
      </c>
      <c r="J97" s="38">
        <v>433.73333333333335</v>
      </c>
      <c r="K97" s="31">
        <v>428.1</v>
      </c>
      <c r="L97" s="31">
        <v>422.25</v>
      </c>
      <c r="M97" s="31">
        <v>28.549949999999999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291.39999999999998</v>
      </c>
      <c r="D98" s="38">
        <v>293.24999999999994</v>
      </c>
      <c r="E98" s="38">
        <v>288.7999999999999</v>
      </c>
      <c r="F98" s="38">
        <v>286.19999999999993</v>
      </c>
      <c r="G98" s="38">
        <v>281.74999999999989</v>
      </c>
      <c r="H98" s="38">
        <v>295.84999999999991</v>
      </c>
      <c r="I98" s="38">
        <v>300.29999999999995</v>
      </c>
      <c r="J98" s="38">
        <v>302.89999999999992</v>
      </c>
      <c r="K98" s="31">
        <v>297.7</v>
      </c>
      <c r="L98" s="31">
        <v>290.64999999999998</v>
      </c>
      <c r="M98" s="31">
        <v>34.863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2673.65</v>
      </c>
      <c r="D99" s="38">
        <v>2673.7000000000003</v>
      </c>
      <c r="E99" s="38">
        <v>2642.4500000000007</v>
      </c>
      <c r="F99" s="38">
        <v>2611.2500000000005</v>
      </c>
      <c r="G99" s="38">
        <v>2580.0000000000009</v>
      </c>
      <c r="H99" s="38">
        <v>2704.9000000000005</v>
      </c>
      <c r="I99" s="38">
        <v>2736.1499999999996</v>
      </c>
      <c r="J99" s="38">
        <v>2767.3500000000004</v>
      </c>
      <c r="K99" s="31">
        <v>2704.95</v>
      </c>
      <c r="L99" s="31">
        <v>2642.5</v>
      </c>
      <c r="M99" s="31">
        <v>23.958259999999999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332.65</v>
      </c>
      <c r="D100" s="38">
        <v>332.41666666666669</v>
      </c>
      <c r="E100" s="38">
        <v>331.83333333333337</v>
      </c>
      <c r="F100" s="38">
        <v>331.01666666666671</v>
      </c>
      <c r="G100" s="38">
        <v>330.43333333333339</v>
      </c>
      <c r="H100" s="38">
        <v>333.23333333333335</v>
      </c>
      <c r="I100" s="38">
        <v>333.81666666666672</v>
      </c>
      <c r="J100" s="38">
        <v>334.63333333333333</v>
      </c>
      <c r="K100" s="31">
        <v>333</v>
      </c>
      <c r="L100" s="31">
        <v>331.6</v>
      </c>
      <c r="M100" s="31">
        <v>6.2458400000000003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43595.9</v>
      </c>
      <c r="D101" s="38">
        <v>43682.333333333336</v>
      </c>
      <c r="E101" s="38">
        <v>43214.666666666672</v>
      </c>
      <c r="F101" s="38">
        <v>42833.433333333334</v>
      </c>
      <c r="G101" s="38">
        <v>42365.76666666667</v>
      </c>
      <c r="H101" s="38">
        <v>44063.566666666673</v>
      </c>
      <c r="I101" s="38">
        <v>44531.233333333344</v>
      </c>
      <c r="J101" s="38">
        <v>44912.466666666674</v>
      </c>
      <c r="K101" s="31">
        <v>44150</v>
      </c>
      <c r="L101" s="31">
        <v>43301.1</v>
      </c>
      <c r="M101" s="31">
        <v>1.6160000000000001E-2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944.4</v>
      </c>
      <c r="D102" s="38">
        <v>945.6</v>
      </c>
      <c r="E102" s="38">
        <v>940.05000000000007</v>
      </c>
      <c r="F102" s="38">
        <v>935.7</v>
      </c>
      <c r="G102" s="38">
        <v>930.15000000000009</v>
      </c>
      <c r="H102" s="38">
        <v>949.95</v>
      </c>
      <c r="I102" s="38">
        <v>955.5</v>
      </c>
      <c r="J102" s="38">
        <v>959.85</v>
      </c>
      <c r="K102" s="31">
        <v>951.15</v>
      </c>
      <c r="L102" s="31">
        <v>941.25</v>
      </c>
      <c r="M102" s="31">
        <v>215.11161000000001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1362.3</v>
      </c>
      <c r="D103" s="38">
        <v>1354.3999999999999</v>
      </c>
      <c r="E103" s="38">
        <v>1342.0999999999997</v>
      </c>
      <c r="F103" s="38">
        <v>1321.8999999999999</v>
      </c>
      <c r="G103" s="38">
        <v>1309.5999999999997</v>
      </c>
      <c r="H103" s="38">
        <v>1374.5999999999997</v>
      </c>
      <c r="I103" s="38">
        <v>1386.8999999999999</v>
      </c>
      <c r="J103" s="38">
        <v>1407.0999999999997</v>
      </c>
      <c r="K103" s="31">
        <v>1366.7</v>
      </c>
      <c r="L103" s="31">
        <v>1334.2</v>
      </c>
      <c r="M103" s="31">
        <v>4.9971899999999998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597.1</v>
      </c>
      <c r="D104" s="38">
        <v>597.85</v>
      </c>
      <c r="E104" s="38">
        <v>593.75</v>
      </c>
      <c r="F104" s="38">
        <v>590.4</v>
      </c>
      <c r="G104" s="38">
        <v>586.29999999999995</v>
      </c>
      <c r="H104" s="38">
        <v>601.20000000000005</v>
      </c>
      <c r="I104" s="38">
        <v>605.30000000000018</v>
      </c>
      <c r="J104" s="38">
        <v>608.65000000000009</v>
      </c>
      <c r="K104" s="31">
        <v>601.95000000000005</v>
      </c>
      <c r="L104" s="31">
        <v>594.5</v>
      </c>
      <c r="M104" s="31">
        <v>17.69333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7.35</v>
      </c>
      <c r="D105" s="38">
        <v>7.3666666666666671</v>
      </c>
      <c r="E105" s="38">
        <v>7.2833333333333341</v>
      </c>
      <c r="F105" s="38">
        <v>7.2166666666666668</v>
      </c>
      <c r="G105" s="38">
        <v>7.1333333333333337</v>
      </c>
      <c r="H105" s="38">
        <v>7.4333333333333345</v>
      </c>
      <c r="I105" s="38">
        <v>7.5166666666666666</v>
      </c>
      <c r="J105" s="38">
        <v>7.5833333333333348</v>
      </c>
      <c r="K105" s="31">
        <v>7.45</v>
      </c>
      <c r="L105" s="31">
        <v>7.3</v>
      </c>
      <c r="M105" s="31">
        <v>367.18376000000001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83.1</v>
      </c>
      <c r="D106" s="38">
        <v>83.45</v>
      </c>
      <c r="E106" s="38">
        <v>82.5</v>
      </c>
      <c r="F106" s="38">
        <v>81.899999999999991</v>
      </c>
      <c r="G106" s="38">
        <v>80.949999999999989</v>
      </c>
      <c r="H106" s="38">
        <v>84.050000000000011</v>
      </c>
      <c r="I106" s="38">
        <v>85.000000000000028</v>
      </c>
      <c r="J106" s="38">
        <v>85.600000000000023</v>
      </c>
      <c r="K106" s="31">
        <v>84.4</v>
      </c>
      <c r="L106" s="31">
        <v>82.85</v>
      </c>
      <c r="M106" s="31">
        <v>446.00443000000001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492.65</v>
      </c>
      <c r="D107" s="38">
        <v>492.8</v>
      </c>
      <c r="E107" s="38">
        <v>487.85</v>
      </c>
      <c r="F107" s="38">
        <v>483.05</v>
      </c>
      <c r="G107" s="38">
        <v>478.1</v>
      </c>
      <c r="H107" s="38">
        <v>497.6</v>
      </c>
      <c r="I107" s="38">
        <v>502.54999999999995</v>
      </c>
      <c r="J107" s="38">
        <v>507.35</v>
      </c>
      <c r="K107" s="31">
        <v>497.75</v>
      </c>
      <c r="L107" s="31">
        <v>488</v>
      </c>
      <c r="M107" s="31">
        <v>10.5441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392.3</v>
      </c>
      <c r="D108" s="38">
        <v>393.56666666666666</v>
      </c>
      <c r="E108" s="38">
        <v>389.2833333333333</v>
      </c>
      <c r="F108" s="38">
        <v>386.26666666666665</v>
      </c>
      <c r="G108" s="38">
        <v>381.98333333333329</v>
      </c>
      <c r="H108" s="38">
        <v>396.58333333333331</v>
      </c>
      <c r="I108" s="38">
        <v>400.86666666666673</v>
      </c>
      <c r="J108" s="38">
        <v>403.88333333333333</v>
      </c>
      <c r="K108" s="31">
        <v>397.85</v>
      </c>
      <c r="L108" s="31">
        <v>390.55</v>
      </c>
      <c r="M108" s="31">
        <v>47.040570000000002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324.3</v>
      </c>
      <c r="D109" s="38">
        <v>320.34999999999997</v>
      </c>
      <c r="E109" s="38">
        <v>313.94999999999993</v>
      </c>
      <c r="F109" s="38">
        <v>303.59999999999997</v>
      </c>
      <c r="G109" s="38">
        <v>297.19999999999993</v>
      </c>
      <c r="H109" s="38">
        <v>330.69999999999993</v>
      </c>
      <c r="I109" s="38">
        <v>337.09999999999991</v>
      </c>
      <c r="J109" s="38">
        <v>347.44999999999993</v>
      </c>
      <c r="K109" s="31">
        <v>326.75</v>
      </c>
      <c r="L109" s="31">
        <v>310</v>
      </c>
      <c r="M109" s="31">
        <v>49.700980000000001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2725.55</v>
      </c>
      <c r="D110" s="38">
        <v>2725.2666666666664</v>
      </c>
      <c r="E110" s="38">
        <v>2705.4333333333329</v>
      </c>
      <c r="F110" s="38">
        <v>2685.3166666666666</v>
      </c>
      <c r="G110" s="38">
        <v>2665.4833333333331</v>
      </c>
      <c r="H110" s="38">
        <v>2745.3833333333328</v>
      </c>
      <c r="I110" s="38">
        <v>2765.2166666666667</v>
      </c>
      <c r="J110" s="38">
        <v>2785.3333333333326</v>
      </c>
      <c r="K110" s="31">
        <v>2745.1</v>
      </c>
      <c r="L110" s="31">
        <v>2705.15</v>
      </c>
      <c r="M110" s="31">
        <v>7.2555399999999999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1371.45</v>
      </c>
      <c r="D111" s="38">
        <v>1369.0833333333333</v>
      </c>
      <c r="E111" s="38">
        <v>1353.3666666666666</v>
      </c>
      <c r="F111" s="38">
        <v>1335.2833333333333</v>
      </c>
      <c r="G111" s="38">
        <v>1319.5666666666666</v>
      </c>
      <c r="H111" s="38">
        <v>1387.1666666666665</v>
      </c>
      <c r="I111" s="38">
        <v>1402.8833333333332</v>
      </c>
      <c r="J111" s="38">
        <v>1420.9666666666665</v>
      </c>
      <c r="K111" s="31">
        <v>1384.8</v>
      </c>
      <c r="L111" s="31">
        <v>1351</v>
      </c>
      <c r="M111" s="31">
        <v>49.212240000000001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164.1</v>
      </c>
      <c r="D112" s="38">
        <v>164.61666666666665</v>
      </c>
      <c r="E112" s="38">
        <v>162.7833333333333</v>
      </c>
      <c r="F112" s="38">
        <v>161.46666666666667</v>
      </c>
      <c r="G112" s="38">
        <v>159.63333333333333</v>
      </c>
      <c r="H112" s="38">
        <v>165.93333333333328</v>
      </c>
      <c r="I112" s="38">
        <v>167.76666666666659</v>
      </c>
      <c r="J112" s="38">
        <v>169.08333333333326</v>
      </c>
      <c r="K112" s="31">
        <v>166.45</v>
      </c>
      <c r="L112" s="31">
        <v>163.30000000000001</v>
      </c>
      <c r="M112" s="31">
        <v>58.23583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1333.3</v>
      </c>
      <c r="D113" s="38">
        <v>1337.3999999999999</v>
      </c>
      <c r="E113" s="38">
        <v>1322.8999999999996</v>
      </c>
      <c r="F113" s="38">
        <v>1312.4999999999998</v>
      </c>
      <c r="G113" s="38">
        <v>1297.9999999999995</v>
      </c>
      <c r="H113" s="38">
        <v>1347.7999999999997</v>
      </c>
      <c r="I113" s="38">
        <v>1362.3000000000002</v>
      </c>
      <c r="J113" s="38">
        <v>1372.6999999999998</v>
      </c>
      <c r="K113" s="31">
        <v>1351.9</v>
      </c>
      <c r="L113" s="31">
        <v>1327</v>
      </c>
      <c r="M113" s="31">
        <v>81.027699999999996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97.9</v>
      </c>
      <c r="D114" s="38">
        <v>98.316666666666663</v>
      </c>
      <c r="E114" s="38">
        <v>97.283333333333331</v>
      </c>
      <c r="F114" s="38">
        <v>96.666666666666671</v>
      </c>
      <c r="G114" s="38">
        <v>95.63333333333334</v>
      </c>
      <c r="H114" s="38">
        <v>98.933333333333323</v>
      </c>
      <c r="I114" s="38">
        <v>99.966666666666654</v>
      </c>
      <c r="J114" s="38">
        <v>100.58333333333331</v>
      </c>
      <c r="K114" s="31">
        <v>99.35</v>
      </c>
      <c r="L114" s="31">
        <v>97.7</v>
      </c>
      <c r="M114" s="31">
        <v>149.79586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764.9</v>
      </c>
      <c r="D115" s="38">
        <v>765.1</v>
      </c>
      <c r="E115" s="38">
        <v>758.2</v>
      </c>
      <c r="F115" s="38">
        <v>751.5</v>
      </c>
      <c r="G115" s="38">
        <v>744.6</v>
      </c>
      <c r="H115" s="38">
        <v>771.80000000000007</v>
      </c>
      <c r="I115" s="38">
        <v>778.69999999999993</v>
      </c>
      <c r="J115" s="38">
        <v>785.40000000000009</v>
      </c>
      <c r="K115" s="31">
        <v>772</v>
      </c>
      <c r="L115" s="31">
        <v>758.4</v>
      </c>
      <c r="M115" s="31">
        <v>1.67625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620.70000000000005</v>
      </c>
      <c r="D116" s="38">
        <v>619.41666666666663</v>
      </c>
      <c r="E116" s="38">
        <v>616.38333333333321</v>
      </c>
      <c r="F116" s="38">
        <v>612.06666666666661</v>
      </c>
      <c r="G116" s="38">
        <v>609.03333333333319</v>
      </c>
      <c r="H116" s="38">
        <v>623.73333333333323</v>
      </c>
      <c r="I116" s="38">
        <v>626.76666666666677</v>
      </c>
      <c r="J116" s="38">
        <v>631.08333333333326</v>
      </c>
      <c r="K116" s="31">
        <v>622.45000000000005</v>
      </c>
      <c r="L116" s="31">
        <v>615.1</v>
      </c>
      <c r="M116" s="31">
        <v>9.5701999999999998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32.950000000000003</v>
      </c>
      <c r="D117" s="38">
        <v>32.949999999999996</v>
      </c>
      <c r="E117" s="38">
        <v>32.749999999999993</v>
      </c>
      <c r="F117" s="38">
        <v>32.549999999999997</v>
      </c>
      <c r="G117" s="38">
        <v>32.349999999999994</v>
      </c>
      <c r="H117" s="38">
        <v>33.149999999999991</v>
      </c>
      <c r="I117" s="38">
        <v>33.349999999999994</v>
      </c>
      <c r="J117" s="38">
        <v>33.54999999999999</v>
      </c>
      <c r="K117" s="31">
        <v>33.15</v>
      </c>
      <c r="L117" s="31">
        <v>32.75</v>
      </c>
      <c r="M117" s="31">
        <v>182.76560000000001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472.3</v>
      </c>
      <c r="D118" s="38">
        <v>473.5</v>
      </c>
      <c r="E118" s="38">
        <v>469.25</v>
      </c>
      <c r="F118" s="38">
        <v>466.2</v>
      </c>
      <c r="G118" s="38">
        <v>461.95</v>
      </c>
      <c r="H118" s="38">
        <v>476.55</v>
      </c>
      <c r="I118" s="38">
        <v>480.8</v>
      </c>
      <c r="J118" s="38">
        <v>483.85</v>
      </c>
      <c r="K118" s="31">
        <v>477.75</v>
      </c>
      <c r="L118" s="31">
        <v>470.45</v>
      </c>
      <c r="M118" s="31">
        <v>123.40934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621.70000000000005</v>
      </c>
      <c r="D119" s="38">
        <v>624.23333333333335</v>
      </c>
      <c r="E119" s="38">
        <v>614.4666666666667</v>
      </c>
      <c r="F119" s="38">
        <v>607.23333333333335</v>
      </c>
      <c r="G119" s="38">
        <v>597.4666666666667</v>
      </c>
      <c r="H119" s="38">
        <v>631.4666666666667</v>
      </c>
      <c r="I119" s="38">
        <v>641.23333333333335</v>
      </c>
      <c r="J119" s="38">
        <v>648.4666666666667</v>
      </c>
      <c r="K119" s="31">
        <v>634</v>
      </c>
      <c r="L119" s="31">
        <v>617</v>
      </c>
      <c r="M119" s="31">
        <v>81.068359999999998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312.95</v>
      </c>
      <c r="D120" s="38">
        <v>312.16666666666669</v>
      </c>
      <c r="E120" s="38">
        <v>308.28333333333336</v>
      </c>
      <c r="F120" s="38">
        <v>303.61666666666667</v>
      </c>
      <c r="G120" s="38">
        <v>299.73333333333335</v>
      </c>
      <c r="H120" s="38">
        <v>316.83333333333337</v>
      </c>
      <c r="I120" s="38">
        <v>320.7166666666667</v>
      </c>
      <c r="J120" s="38">
        <v>325.38333333333338</v>
      </c>
      <c r="K120" s="31">
        <v>316.05</v>
      </c>
      <c r="L120" s="31">
        <v>307.5</v>
      </c>
      <c r="M120" s="31">
        <v>27.667449999999999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805.7</v>
      </c>
      <c r="D121" s="38">
        <v>803.05000000000007</v>
      </c>
      <c r="E121" s="38">
        <v>791.30000000000018</v>
      </c>
      <c r="F121" s="38">
        <v>776.90000000000009</v>
      </c>
      <c r="G121" s="38">
        <v>765.1500000000002</v>
      </c>
      <c r="H121" s="38">
        <v>817.45000000000016</v>
      </c>
      <c r="I121" s="38">
        <v>829.19999999999993</v>
      </c>
      <c r="J121" s="38">
        <v>843.60000000000014</v>
      </c>
      <c r="K121" s="31">
        <v>814.8</v>
      </c>
      <c r="L121" s="31">
        <v>788.65</v>
      </c>
      <c r="M121" s="31">
        <v>259.29716000000002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479.8</v>
      </c>
      <c r="D122" s="38">
        <v>481.25</v>
      </c>
      <c r="E122" s="38">
        <v>477.55</v>
      </c>
      <c r="F122" s="38">
        <v>475.3</v>
      </c>
      <c r="G122" s="38">
        <v>471.6</v>
      </c>
      <c r="H122" s="38">
        <v>483.5</v>
      </c>
      <c r="I122" s="38">
        <v>487.20000000000005</v>
      </c>
      <c r="J122" s="38">
        <v>489.45</v>
      </c>
      <c r="K122" s="31">
        <v>484.95</v>
      </c>
      <c r="L122" s="31">
        <v>479</v>
      </c>
      <c r="M122" s="31">
        <v>10.520060000000001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1878.1</v>
      </c>
      <c r="D123" s="38">
        <v>1878.9666666666665</v>
      </c>
      <c r="E123" s="38">
        <v>1867.0333333333328</v>
      </c>
      <c r="F123" s="38">
        <v>1855.9666666666665</v>
      </c>
      <c r="G123" s="38">
        <v>1844.0333333333328</v>
      </c>
      <c r="H123" s="38">
        <v>1890.0333333333328</v>
      </c>
      <c r="I123" s="38">
        <v>1901.9666666666667</v>
      </c>
      <c r="J123" s="38">
        <v>1913.0333333333328</v>
      </c>
      <c r="K123" s="31">
        <v>1890.9</v>
      </c>
      <c r="L123" s="31">
        <v>1867.9</v>
      </c>
      <c r="M123" s="31">
        <v>43.550829999999998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134.94999999999999</v>
      </c>
      <c r="D124" s="38">
        <v>134.20000000000002</v>
      </c>
      <c r="E124" s="38">
        <v>132.90000000000003</v>
      </c>
      <c r="F124" s="38">
        <v>130.85000000000002</v>
      </c>
      <c r="G124" s="38">
        <v>129.55000000000004</v>
      </c>
      <c r="H124" s="38">
        <v>136.25000000000003</v>
      </c>
      <c r="I124" s="38">
        <v>137.55000000000004</v>
      </c>
      <c r="J124" s="38">
        <v>139.60000000000002</v>
      </c>
      <c r="K124" s="31">
        <v>135.5</v>
      </c>
      <c r="L124" s="31">
        <v>132.15</v>
      </c>
      <c r="M124" s="31">
        <v>80.593980000000002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2381.0500000000002</v>
      </c>
      <c r="D125" s="38">
        <v>2400.2333333333331</v>
      </c>
      <c r="E125" s="38">
        <v>2346.3666666666663</v>
      </c>
      <c r="F125" s="38">
        <v>2311.6833333333334</v>
      </c>
      <c r="G125" s="38">
        <v>2257.8166666666666</v>
      </c>
      <c r="H125" s="38">
        <v>2434.9166666666661</v>
      </c>
      <c r="I125" s="38">
        <v>2488.7833333333328</v>
      </c>
      <c r="J125" s="38">
        <v>2523.4666666666658</v>
      </c>
      <c r="K125" s="31">
        <v>2454.1</v>
      </c>
      <c r="L125" s="31">
        <v>2365.5500000000002</v>
      </c>
      <c r="M125" s="31">
        <v>1.9380999999999999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352.75</v>
      </c>
      <c r="D126" s="38">
        <v>355.59999999999997</v>
      </c>
      <c r="E126" s="38">
        <v>349.19999999999993</v>
      </c>
      <c r="F126" s="38">
        <v>345.65</v>
      </c>
      <c r="G126" s="38">
        <v>339.24999999999994</v>
      </c>
      <c r="H126" s="38">
        <v>359.14999999999992</v>
      </c>
      <c r="I126" s="38">
        <v>365.5499999999999</v>
      </c>
      <c r="J126" s="38">
        <v>369.09999999999991</v>
      </c>
      <c r="K126" s="31">
        <v>362</v>
      </c>
      <c r="L126" s="31">
        <v>352.05</v>
      </c>
      <c r="M126" s="31">
        <v>18.724789999999999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392.75</v>
      </c>
      <c r="D127" s="38">
        <v>393.60000000000008</v>
      </c>
      <c r="E127" s="38">
        <v>390.25000000000017</v>
      </c>
      <c r="F127" s="38">
        <v>387.75000000000011</v>
      </c>
      <c r="G127" s="38">
        <v>384.4000000000002</v>
      </c>
      <c r="H127" s="38">
        <v>396.10000000000014</v>
      </c>
      <c r="I127" s="38">
        <v>399.45000000000005</v>
      </c>
      <c r="J127" s="38">
        <v>401.9500000000001</v>
      </c>
      <c r="K127" s="31">
        <v>396.95</v>
      </c>
      <c r="L127" s="31">
        <v>391.1</v>
      </c>
      <c r="M127" s="31">
        <v>15.204700000000001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620.45000000000005</v>
      </c>
      <c r="D128" s="38">
        <v>620.81666666666672</v>
      </c>
      <c r="E128" s="38">
        <v>617.63333333333344</v>
      </c>
      <c r="F128" s="38">
        <v>614.81666666666672</v>
      </c>
      <c r="G128" s="38">
        <v>611.63333333333344</v>
      </c>
      <c r="H128" s="38">
        <v>623.63333333333344</v>
      </c>
      <c r="I128" s="38">
        <v>626.81666666666661</v>
      </c>
      <c r="J128" s="38">
        <v>629.63333333333344</v>
      </c>
      <c r="K128" s="31">
        <v>624</v>
      </c>
      <c r="L128" s="31">
        <v>618</v>
      </c>
      <c r="M128" s="31">
        <v>5.2327199999999996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2454.9499999999998</v>
      </c>
      <c r="D129" s="38">
        <v>2462.9</v>
      </c>
      <c r="E129" s="38">
        <v>2439.8500000000004</v>
      </c>
      <c r="F129" s="38">
        <v>2424.7500000000005</v>
      </c>
      <c r="G129" s="38">
        <v>2401.7000000000007</v>
      </c>
      <c r="H129" s="38">
        <v>2478</v>
      </c>
      <c r="I129" s="38">
        <v>2501.0500000000002</v>
      </c>
      <c r="J129" s="38">
        <v>2516.1499999999996</v>
      </c>
      <c r="K129" s="31">
        <v>2485.9499999999998</v>
      </c>
      <c r="L129" s="31">
        <v>2447.8000000000002</v>
      </c>
      <c r="M129" s="31">
        <v>18.224350000000001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4816.2</v>
      </c>
      <c r="D130" s="38">
        <v>4860.2166666666672</v>
      </c>
      <c r="E130" s="38">
        <v>4732.1833333333343</v>
      </c>
      <c r="F130" s="38">
        <v>4648.166666666667</v>
      </c>
      <c r="G130" s="38">
        <v>4520.1333333333341</v>
      </c>
      <c r="H130" s="38">
        <v>4944.2333333333345</v>
      </c>
      <c r="I130" s="38">
        <v>5072.2666666666673</v>
      </c>
      <c r="J130" s="38">
        <v>5156.2833333333347</v>
      </c>
      <c r="K130" s="31">
        <v>4988.25</v>
      </c>
      <c r="L130" s="31">
        <v>4776.2</v>
      </c>
      <c r="M130" s="31">
        <v>50.553019999999997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3850.95</v>
      </c>
      <c r="D131" s="38">
        <v>3868.2333333333336</v>
      </c>
      <c r="E131" s="38">
        <v>3817.7166666666672</v>
      </c>
      <c r="F131" s="38">
        <v>3784.4833333333336</v>
      </c>
      <c r="G131" s="38">
        <v>3733.9666666666672</v>
      </c>
      <c r="H131" s="38">
        <v>3901.4666666666672</v>
      </c>
      <c r="I131" s="38">
        <v>3951.9833333333336</v>
      </c>
      <c r="J131" s="38">
        <v>3985.2166666666672</v>
      </c>
      <c r="K131" s="31">
        <v>3918.75</v>
      </c>
      <c r="L131" s="31">
        <v>3835</v>
      </c>
      <c r="M131" s="31">
        <v>2.1696300000000002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940.5</v>
      </c>
      <c r="D132" s="38">
        <v>932.83333333333337</v>
      </c>
      <c r="E132" s="38">
        <v>922.7166666666667</v>
      </c>
      <c r="F132" s="38">
        <v>904.93333333333328</v>
      </c>
      <c r="G132" s="38">
        <v>894.81666666666661</v>
      </c>
      <c r="H132" s="38">
        <v>950.61666666666679</v>
      </c>
      <c r="I132" s="38">
        <v>960.73333333333335</v>
      </c>
      <c r="J132" s="38">
        <v>978.51666666666688</v>
      </c>
      <c r="K132" s="31">
        <v>942.95</v>
      </c>
      <c r="L132" s="31">
        <v>915.05</v>
      </c>
      <c r="M132" s="31">
        <v>22.869399999999999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1570.85</v>
      </c>
      <c r="D133" s="38">
        <v>1564.05</v>
      </c>
      <c r="E133" s="38">
        <v>1548.4499999999998</v>
      </c>
      <c r="F133" s="38">
        <v>1526.05</v>
      </c>
      <c r="G133" s="38">
        <v>1510.4499999999998</v>
      </c>
      <c r="H133" s="38">
        <v>1586.4499999999998</v>
      </c>
      <c r="I133" s="38">
        <v>1602.0499999999997</v>
      </c>
      <c r="J133" s="38">
        <v>1624.4499999999998</v>
      </c>
      <c r="K133" s="31">
        <v>1579.65</v>
      </c>
      <c r="L133" s="31">
        <v>1541.65</v>
      </c>
      <c r="M133" s="31">
        <v>26.584569999999999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324.3</v>
      </c>
      <c r="D134" s="38">
        <v>325.53333333333336</v>
      </c>
      <c r="E134" s="38">
        <v>321.76666666666671</v>
      </c>
      <c r="F134" s="38">
        <v>319.23333333333335</v>
      </c>
      <c r="G134" s="38">
        <v>315.4666666666667</v>
      </c>
      <c r="H134" s="38">
        <v>328.06666666666672</v>
      </c>
      <c r="I134" s="38">
        <v>331.83333333333337</v>
      </c>
      <c r="J134" s="38">
        <v>334.36666666666673</v>
      </c>
      <c r="K134" s="31">
        <v>329.3</v>
      </c>
      <c r="L134" s="31">
        <v>323</v>
      </c>
      <c r="M134" s="31">
        <v>29.48518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537.75</v>
      </c>
      <c r="D135" s="38">
        <v>536.08333333333337</v>
      </c>
      <c r="E135" s="38">
        <v>533.16666666666674</v>
      </c>
      <c r="F135" s="38">
        <v>528.58333333333337</v>
      </c>
      <c r="G135" s="38">
        <v>525.66666666666674</v>
      </c>
      <c r="H135" s="38">
        <v>540.66666666666674</v>
      </c>
      <c r="I135" s="38">
        <v>543.58333333333348</v>
      </c>
      <c r="J135" s="38">
        <v>548.16666666666674</v>
      </c>
      <c r="K135" s="31">
        <v>539</v>
      </c>
      <c r="L135" s="31">
        <v>531.5</v>
      </c>
      <c r="M135" s="31">
        <v>13.89645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9835.7999999999993</v>
      </c>
      <c r="D136" s="38">
        <v>9863.6</v>
      </c>
      <c r="E136" s="38">
        <v>9777.2000000000007</v>
      </c>
      <c r="F136" s="38">
        <v>9718.6</v>
      </c>
      <c r="G136" s="38">
        <v>9632.2000000000007</v>
      </c>
      <c r="H136" s="38">
        <v>9922.2000000000007</v>
      </c>
      <c r="I136" s="38">
        <v>10008.599999999999</v>
      </c>
      <c r="J136" s="38">
        <v>10067.200000000001</v>
      </c>
      <c r="K136" s="31">
        <v>9950</v>
      </c>
      <c r="L136" s="31">
        <v>9805</v>
      </c>
      <c r="M136" s="31">
        <v>5.5296700000000003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615.20000000000005</v>
      </c>
      <c r="D137" s="38">
        <v>616.01666666666665</v>
      </c>
      <c r="E137" s="38">
        <v>610.63333333333333</v>
      </c>
      <c r="F137" s="38">
        <v>606.06666666666672</v>
      </c>
      <c r="G137" s="38">
        <v>600.68333333333339</v>
      </c>
      <c r="H137" s="38">
        <v>620.58333333333326</v>
      </c>
      <c r="I137" s="38">
        <v>625.96666666666647</v>
      </c>
      <c r="J137" s="38">
        <v>630.53333333333319</v>
      </c>
      <c r="K137" s="31">
        <v>621.4</v>
      </c>
      <c r="L137" s="31">
        <v>611.45000000000005</v>
      </c>
      <c r="M137" s="31">
        <v>11.31249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929.15</v>
      </c>
      <c r="D138" s="38">
        <v>929.13333333333333</v>
      </c>
      <c r="E138" s="38">
        <v>918.76666666666665</v>
      </c>
      <c r="F138" s="38">
        <v>908.38333333333333</v>
      </c>
      <c r="G138" s="38">
        <v>898.01666666666665</v>
      </c>
      <c r="H138" s="38">
        <v>939.51666666666665</v>
      </c>
      <c r="I138" s="38">
        <v>949.88333333333321</v>
      </c>
      <c r="J138" s="38">
        <v>960.26666666666665</v>
      </c>
      <c r="K138" s="31">
        <v>939.5</v>
      </c>
      <c r="L138" s="31">
        <v>918.75</v>
      </c>
      <c r="M138" s="31">
        <v>11.606730000000001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828.75</v>
      </c>
      <c r="D139" s="38">
        <v>825.9</v>
      </c>
      <c r="E139" s="38">
        <v>819.94999999999993</v>
      </c>
      <c r="F139" s="38">
        <v>811.15</v>
      </c>
      <c r="G139" s="38">
        <v>805.19999999999993</v>
      </c>
      <c r="H139" s="38">
        <v>834.69999999999993</v>
      </c>
      <c r="I139" s="38">
        <v>840.65</v>
      </c>
      <c r="J139" s="38">
        <v>849.44999999999993</v>
      </c>
      <c r="K139" s="31">
        <v>831.85</v>
      </c>
      <c r="L139" s="31">
        <v>817.1</v>
      </c>
      <c r="M139" s="31">
        <v>6.36578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93.15</v>
      </c>
      <c r="D140" s="38">
        <v>93.34999999999998</v>
      </c>
      <c r="E140" s="38">
        <v>92.399999999999963</v>
      </c>
      <c r="F140" s="38">
        <v>91.649999999999977</v>
      </c>
      <c r="G140" s="38">
        <v>90.69999999999996</v>
      </c>
      <c r="H140" s="38">
        <v>94.099999999999966</v>
      </c>
      <c r="I140" s="38">
        <v>95.049999999999983</v>
      </c>
      <c r="J140" s="38">
        <v>95.799999999999969</v>
      </c>
      <c r="K140" s="31">
        <v>94.3</v>
      </c>
      <c r="L140" s="31">
        <v>92.6</v>
      </c>
      <c r="M140" s="31">
        <v>140.07470000000001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1904</v>
      </c>
      <c r="D141" s="38">
        <v>1904.2</v>
      </c>
      <c r="E141" s="38">
        <v>1889.3000000000002</v>
      </c>
      <c r="F141" s="38">
        <v>1874.6000000000001</v>
      </c>
      <c r="G141" s="38">
        <v>1859.7000000000003</v>
      </c>
      <c r="H141" s="38">
        <v>1918.9</v>
      </c>
      <c r="I141" s="38">
        <v>1933.8000000000002</v>
      </c>
      <c r="J141" s="38">
        <v>1948.5</v>
      </c>
      <c r="K141" s="31">
        <v>1919.1</v>
      </c>
      <c r="L141" s="31">
        <v>1889.5</v>
      </c>
      <c r="M141" s="31">
        <v>3.1979199999999999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102231.4</v>
      </c>
      <c r="D142" s="38">
        <v>102126.34999999999</v>
      </c>
      <c r="E142" s="38">
        <v>101757.74999999999</v>
      </c>
      <c r="F142" s="38">
        <v>101284.09999999999</v>
      </c>
      <c r="G142" s="38">
        <v>100915.49999999999</v>
      </c>
      <c r="H142" s="38">
        <v>102599.99999999999</v>
      </c>
      <c r="I142" s="38">
        <v>102968.59999999999</v>
      </c>
      <c r="J142" s="38">
        <v>103442.24999999999</v>
      </c>
      <c r="K142" s="31">
        <v>102494.95</v>
      </c>
      <c r="L142" s="31">
        <v>101652.7</v>
      </c>
      <c r="M142" s="31">
        <v>6.6909999999999997E-2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58.15</v>
      </c>
      <c r="D143" s="38">
        <v>58.333333333333336</v>
      </c>
      <c r="E143" s="38">
        <v>57.81666666666667</v>
      </c>
      <c r="F143" s="38">
        <v>57.483333333333334</v>
      </c>
      <c r="G143" s="38">
        <v>56.966666666666669</v>
      </c>
      <c r="H143" s="38">
        <v>58.666666666666671</v>
      </c>
      <c r="I143" s="38">
        <v>59.183333333333337</v>
      </c>
      <c r="J143" s="38">
        <v>59.516666666666673</v>
      </c>
      <c r="K143" s="31">
        <v>58.85</v>
      </c>
      <c r="L143" s="31">
        <v>58</v>
      </c>
      <c r="M143" s="31">
        <v>29.072040000000001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1285.6500000000001</v>
      </c>
      <c r="D144" s="38">
        <v>1279.2</v>
      </c>
      <c r="E144" s="38">
        <v>1267.6500000000001</v>
      </c>
      <c r="F144" s="38">
        <v>1249.6500000000001</v>
      </c>
      <c r="G144" s="38">
        <v>1238.1000000000001</v>
      </c>
      <c r="H144" s="38">
        <v>1297.2</v>
      </c>
      <c r="I144" s="38">
        <v>1308.7499999999998</v>
      </c>
      <c r="J144" s="38">
        <v>1326.75</v>
      </c>
      <c r="K144" s="31">
        <v>1290.75</v>
      </c>
      <c r="L144" s="31">
        <v>1261.2</v>
      </c>
      <c r="M144" s="31">
        <v>3.3371300000000002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4460.7</v>
      </c>
      <c r="D145" s="38">
        <v>4433.4333333333334</v>
      </c>
      <c r="E145" s="38">
        <v>4393.416666666667</v>
      </c>
      <c r="F145" s="38">
        <v>4326.1333333333332</v>
      </c>
      <c r="G145" s="38">
        <v>4286.1166666666668</v>
      </c>
      <c r="H145" s="38">
        <v>4500.7166666666672</v>
      </c>
      <c r="I145" s="38">
        <v>4540.7333333333336</v>
      </c>
      <c r="J145" s="38">
        <v>4608.0166666666673</v>
      </c>
      <c r="K145" s="31">
        <v>4473.45</v>
      </c>
      <c r="L145" s="31">
        <v>4366.1499999999996</v>
      </c>
      <c r="M145" s="31">
        <v>2.5221499999999999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4293.05</v>
      </c>
      <c r="D146" s="38">
        <v>4268.1166666666659</v>
      </c>
      <c r="E146" s="38">
        <v>4231.2333333333318</v>
      </c>
      <c r="F146" s="38">
        <v>4169.4166666666661</v>
      </c>
      <c r="G146" s="38">
        <v>4132.5333333333319</v>
      </c>
      <c r="H146" s="38">
        <v>4329.9333333333316</v>
      </c>
      <c r="I146" s="38">
        <v>4366.8166666666648</v>
      </c>
      <c r="J146" s="38">
        <v>4428.6333333333314</v>
      </c>
      <c r="K146" s="31">
        <v>4305</v>
      </c>
      <c r="L146" s="31">
        <v>4206.3</v>
      </c>
      <c r="M146" s="31">
        <v>2.5855100000000002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23060.05</v>
      </c>
      <c r="D147" s="38">
        <v>22992.350000000002</v>
      </c>
      <c r="E147" s="38">
        <v>22884.700000000004</v>
      </c>
      <c r="F147" s="38">
        <v>22709.350000000002</v>
      </c>
      <c r="G147" s="38">
        <v>22601.700000000004</v>
      </c>
      <c r="H147" s="38">
        <v>23167.700000000004</v>
      </c>
      <c r="I147" s="38">
        <v>23275.350000000006</v>
      </c>
      <c r="J147" s="38">
        <v>23450.700000000004</v>
      </c>
      <c r="K147" s="31">
        <v>23100</v>
      </c>
      <c r="L147" s="31">
        <v>22817</v>
      </c>
      <c r="M147" s="31">
        <v>0.48089999999999999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47.2</v>
      </c>
      <c r="D148" s="38">
        <v>47.733333333333327</v>
      </c>
      <c r="E148" s="38">
        <v>46.316666666666656</v>
      </c>
      <c r="F148" s="38">
        <v>45.43333333333333</v>
      </c>
      <c r="G148" s="38">
        <v>44.016666666666659</v>
      </c>
      <c r="H148" s="38">
        <v>48.616666666666653</v>
      </c>
      <c r="I148" s="38">
        <v>50.033333333333324</v>
      </c>
      <c r="J148" s="38">
        <v>50.91666666666665</v>
      </c>
      <c r="K148" s="31">
        <v>49.15</v>
      </c>
      <c r="L148" s="31">
        <v>46.85</v>
      </c>
      <c r="M148" s="31">
        <v>396.02113000000003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111.6</v>
      </c>
      <c r="D149" s="38">
        <v>110.61666666666667</v>
      </c>
      <c r="E149" s="38">
        <v>109.08333333333334</v>
      </c>
      <c r="F149" s="38">
        <v>106.56666666666666</v>
      </c>
      <c r="G149" s="38">
        <v>105.03333333333333</v>
      </c>
      <c r="H149" s="38">
        <v>113.13333333333335</v>
      </c>
      <c r="I149" s="38">
        <v>114.66666666666669</v>
      </c>
      <c r="J149" s="38">
        <v>117.18333333333337</v>
      </c>
      <c r="K149" s="31">
        <v>112.15</v>
      </c>
      <c r="L149" s="31">
        <v>108.1</v>
      </c>
      <c r="M149" s="31">
        <v>232.22077999999999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190.8</v>
      </c>
      <c r="D150" s="38">
        <v>191.93333333333331</v>
      </c>
      <c r="E150" s="38">
        <v>189.11666666666662</v>
      </c>
      <c r="F150" s="38">
        <v>187.43333333333331</v>
      </c>
      <c r="G150" s="38">
        <v>184.61666666666662</v>
      </c>
      <c r="H150" s="38">
        <v>193.61666666666662</v>
      </c>
      <c r="I150" s="38">
        <v>196.43333333333328</v>
      </c>
      <c r="J150" s="38">
        <v>198.11666666666662</v>
      </c>
      <c r="K150" s="31">
        <v>194.75</v>
      </c>
      <c r="L150" s="31">
        <v>190.25</v>
      </c>
      <c r="M150" s="31">
        <v>91.915589999999995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144.05000000000001</v>
      </c>
      <c r="D151" s="38">
        <v>145.76666666666668</v>
      </c>
      <c r="E151" s="38">
        <v>141.63333333333335</v>
      </c>
      <c r="F151" s="38">
        <v>139.21666666666667</v>
      </c>
      <c r="G151" s="38">
        <v>135.08333333333334</v>
      </c>
      <c r="H151" s="38">
        <v>148.18333333333337</v>
      </c>
      <c r="I151" s="38">
        <v>152.31666666666669</v>
      </c>
      <c r="J151" s="38">
        <v>154.73333333333338</v>
      </c>
      <c r="K151" s="31">
        <v>149.9</v>
      </c>
      <c r="L151" s="31">
        <v>143.35</v>
      </c>
      <c r="M151" s="31">
        <v>50.537869999999998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1033.5999999999999</v>
      </c>
      <c r="D152" s="38">
        <v>1031.8999999999999</v>
      </c>
      <c r="E152" s="38">
        <v>1022.7999999999997</v>
      </c>
      <c r="F152" s="38">
        <v>1011.9999999999999</v>
      </c>
      <c r="G152" s="38">
        <v>1002.8999999999997</v>
      </c>
      <c r="H152" s="38">
        <v>1042.6999999999998</v>
      </c>
      <c r="I152" s="38">
        <v>1051.7999999999997</v>
      </c>
      <c r="J152" s="38">
        <v>1062.5999999999997</v>
      </c>
      <c r="K152" s="31">
        <v>1041</v>
      </c>
      <c r="L152" s="31">
        <v>1021.1</v>
      </c>
      <c r="M152" s="31">
        <v>2.8261699999999998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3809.25</v>
      </c>
      <c r="D153" s="38">
        <v>3810.0666666666671</v>
      </c>
      <c r="E153" s="38">
        <v>3770.1833333333343</v>
      </c>
      <c r="F153" s="38">
        <v>3731.1166666666672</v>
      </c>
      <c r="G153" s="38">
        <v>3691.2333333333345</v>
      </c>
      <c r="H153" s="38">
        <v>3849.1333333333341</v>
      </c>
      <c r="I153" s="38">
        <v>3889.0166666666664</v>
      </c>
      <c r="J153" s="38">
        <v>3928.0833333333339</v>
      </c>
      <c r="K153" s="31">
        <v>3849.95</v>
      </c>
      <c r="L153" s="31">
        <v>3771</v>
      </c>
      <c r="M153" s="31">
        <v>0.41532999999999998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255.45</v>
      </c>
      <c r="D154" s="38">
        <v>255.35</v>
      </c>
      <c r="E154" s="38">
        <v>254.25</v>
      </c>
      <c r="F154" s="38">
        <v>253.05</v>
      </c>
      <c r="G154" s="38">
        <v>251.95000000000002</v>
      </c>
      <c r="H154" s="38">
        <v>256.54999999999995</v>
      </c>
      <c r="I154" s="38">
        <v>257.64999999999998</v>
      </c>
      <c r="J154" s="38">
        <v>258.84999999999997</v>
      </c>
      <c r="K154" s="31">
        <v>256.45</v>
      </c>
      <c r="L154" s="31">
        <v>254.15</v>
      </c>
      <c r="M154" s="31">
        <v>8.21495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167.65</v>
      </c>
      <c r="D155" s="38">
        <v>167.29999999999998</v>
      </c>
      <c r="E155" s="38">
        <v>165.59999999999997</v>
      </c>
      <c r="F155" s="38">
        <v>163.54999999999998</v>
      </c>
      <c r="G155" s="38">
        <v>161.84999999999997</v>
      </c>
      <c r="H155" s="38">
        <v>169.34999999999997</v>
      </c>
      <c r="I155" s="38">
        <v>171.04999999999995</v>
      </c>
      <c r="J155" s="38">
        <v>173.09999999999997</v>
      </c>
      <c r="K155" s="31">
        <v>169</v>
      </c>
      <c r="L155" s="31">
        <v>165.25</v>
      </c>
      <c r="M155" s="31">
        <v>156.14026000000001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36005</v>
      </c>
      <c r="D156" s="38">
        <v>36149.316666666666</v>
      </c>
      <c r="E156" s="38">
        <v>35815.683333333334</v>
      </c>
      <c r="F156" s="38">
        <v>35626.366666666669</v>
      </c>
      <c r="G156" s="38">
        <v>35292.733333333337</v>
      </c>
      <c r="H156" s="38">
        <v>36338.633333333331</v>
      </c>
      <c r="I156" s="38">
        <v>36672.266666666663</v>
      </c>
      <c r="J156" s="38">
        <v>36861.583333333328</v>
      </c>
      <c r="K156" s="31">
        <v>36482.949999999997</v>
      </c>
      <c r="L156" s="31">
        <v>35960</v>
      </c>
      <c r="M156" s="31">
        <v>0.33767000000000003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1226.4000000000001</v>
      </c>
      <c r="D157" s="38">
        <v>1225.5666666666666</v>
      </c>
      <c r="E157" s="38">
        <v>1209.0833333333333</v>
      </c>
      <c r="F157" s="38">
        <v>1191.7666666666667</v>
      </c>
      <c r="G157" s="38">
        <v>1175.2833333333333</v>
      </c>
      <c r="H157" s="38">
        <v>1242.8833333333332</v>
      </c>
      <c r="I157" s="38">
        <v>1259.3666666666668</v>
      </c>
      <c r="J157" s="38">
        <v>1276.6833333333332</v>
      </c>
      <c r="K157" s="31">
        <v>1242.05</v>
      </c>
      <c r="L157" s="31">
        <v>1208.25</v>
      </c>
      <c r="M157" s="31">
        <v>19.114540000000002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854.75</v>
      </c>
      <c r="D158" s="38">
        <v>843.38333333333333</v>
      </c>
      <c r="E158" s="38">
        <v>820.36666666666667</v>
      </c>
      <c r="F158" s="38">
        <v>785.98333333333335</v>
      </c>
      <c r="G158" s="38">
        <v>762.9666666666667</v>
      </c>
      <c r="H158" s="38">
        <v>877.76666666666665</v>
      </c>
      <c r="I158" s="38">
        <v>900.7833333333333</v>
      </c>
      <c r="J158" s="38">
        <v>935.16666666666663</v>
      </c>
      <c r="K158" s="31">
        <v>866.4</v>
      </c>
      <c r="L158" s="31">
        <v>809</v>
      </c>
      <c r="M158" s="31">
        <v>75.607420000000005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969.15</v>
      </c>
      <c r="D159" s="38">
        <v>961.0333333333333</v>
      </c>
      <c r="E159" s="38">
        <v>944.16666666666663</v>
      </c>
      <c r="F159" s="38">
        <v>919.18333333333328</v>
      </c>
      <c r="G159" s="38">
        <v>902.31666666666661</v>
      </c>
      <c r="H159" s="38">
        <v>986.01666666666665</v>
      </c>
      <c r="I159" s="38">
        <v>1002.8833333333334</v>
      </c>
      <c r="J159" s="38">
        <v>1027.8666666666668</v>
      </c>
      <c r="K159" s="31">
        <v>977.9</v>
      </c>
      <c r="L159" s="31">
        <v>936.05</v>
      </c>
      <c r="M159" s="31">
        <v>35.08314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4694.8500000000004</v>
      </c>
      <c r="D160" s="38">
        <v>4693.7666666666664</v>
      </c>
      <c r="E160" s="38">
        <v>4647.5333333333328</v>
      </c>
      <c r="F160" s="38">
        <v>4600.2166666666662</v>
      </c>
      <c r="G160" s="38">
        <v>4553.9833333333327</v>
      </c>
      <c r="H160" s="38">
        <v>4741.083333333333</v>
      </c>
      <c r="I160" s="38">
        <v>4787.3166666666666</v>
      </c>
      <c r="J160" s="38">
        <v>4834.6333333333332</v>
      </c>
      <c r="K160" s="31">
        <v>4740</v>
      </c>
      <c r="L160" s="31">
        <v>4646.45</v>
      </c>
      <c r="M160" s="31">
        <v>4.0014000000000003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229.6</v>
      </c>
      <c r="D161" s="38">
        <v>230</v>
      </c>
      <c r="E161" s="38">
        <v>228.1</v>
      </c>
      <c r="F161" s="38">
        <v>226.6</v>
      </c>
      <c r="G161" s="38">
        <v>224.7</v>
      </c>
      <c r="H161" s="38">
        <v>231.5</v>
      </c>
      <c r="I161" s="38">
        <v>233.39999999999998</v>
      </c>
      <c r="J161" s="38">
        <v>234.9</v>
      </c>
      <c r="K161" s="31">
        <v>231.9</v>
      </c>
      <c r="L161" s="31">
        <v>228.5</v>
      </c>
      <c r="M161" s="31">
        <v>13.385960000000001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227.25</v>
      </c>
      <c r="D162" s="38">
        <v>227.63333333333333</v>
      </c>
      <c r="E162" s="38">
        <v>225.21666666666664</v>
      </c>
      <c r="F162" s="38">
        <v>223.18333333333331</v>
      </c>
      <c r="G162" s="38">
        <v>220.76666666666662</v>
      </c>
      <c r="H162" s="38">
        <v>229.66666666666666</v>
      </c>
      <c r="I162" s="38">
        <v>232.08333333333334</v>
      </c>
      <c r="J162" s="38">
        <v>234.11666666666667</v>
      </c>
      <c r="K162" s="31">
        <v>230.05</v>
      </c>
      <c r="L162" s="31">
        <v>225.6</v>
      </c>
      <c r="M162" s="31">
        <v>95.007279999999994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14902.05</v>
      </c>
      <c r="D163" s="38">
        <v>14861.966666666667</v>
      </c>
      <c r="E163" s="38">
        <v>14740.083333333334</v>
      </c>
      <c r="F163" s="38">
        <v>14578.116666666667</v>
      </c>
      <c r="G163" s="38">
        <v>14456.233333333334</v>
      </c>
      <c r="H163" s="38">
        <v>15023.933333333334</v>
      </c>
      <c r="I163" s="38">
        <v>15145.816666666666</v>
      </c>
      <c r="J163" s="38">
        <v>15307.783333333335</v>
      </c>
      <c r="K163" s="31">
        <v>14983.85</v>
      </c>
      <c r="L163" s="31">
        <v>14700</v>
      </c>
      <c r="M163" s="31">
        <v>7.0980000000000001E-2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2622.45</v>
      </c>
      <c r="D164" s="38">
        <v>2600.5499999999997</v>
      </c>
      <c r="E164" s="38">
        <v>2573.3999999999996</v>
      </c>
      <c r="F164" s="38">
        <v>2524.35</v>
      </c>
      <c r="G164" s="38">
        <v>2497.1999999999998</v>
      </c>
      <c r="H164" s="38">
        <v>2649.5999999999995</v>
      </c>
      <c r="I164" s="38">
        <v>2676.75</v>
      </c>
      <c r="J164" s="38">
        <v>2725.7999999999993</v>
      </c>
      <c r="K164" s="31">
        <v>2627.7</v>
      </c>
      <c r="L164" s="31">
        <v>2551.5</v>
      </c>
      <c r="M164" s="31">
        <v>8.1216100000000004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3659.45</v>
      </c>
      <c r="D165" s="38">
        <v>3642.4166666666665</v>
      </c>
      <c r="E165" s="38">
        <v>3609.833333333333</v>
      </c>
      <c r="F165" s="38">
        <v>3560.2166666666667</v>
      </c>
      <c r="G165" s="38">
        <v>3527.6333333333332</v>
      </c>
      <c r="H165" s="38">
        <v>3692.0333333333328</v>
      </c>
      <c r="I165" s="38">
        <v>3724.6166666666659</v>
      </c>
      <c r="J165" s="38">
        <v>3774.2333333333327</v>
      </c>
      <c r="K165" s="31">
        <v>3675</v>
      </c>
      <c r="L165" s="31">
        <v>3592.8</v>
      </c>
      <c r="M165" s="31">
        <v>8.0761000000000003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61.4</v>
      </c>
      <c r="D166" s="38">
        <v>61.183333333333337</v>
      </c>
      <c r="E166" s="38">
        <v>60.666666666666671</v>
      </c>
      <c r="F166" s="38">
        <v>59.933333333333337</v>
      </c>
      <c r="G166" s="38">
        <v>59.416666666666671</v>
      </c>
      <c r="H166" s="38">
        <v>61.916666666666671</v>
      </c>
      <c r="I166" s="38">
        <v>62.433333333333337</v>
      </c>
      <c r="J166" s="38">
        <v>63.166666666666671</v>
      </c>
      <c r="K166" s="31">
        <v>61.7</v>
      </c>
      <c r="L166" s="31">
        <v>60.45</v>
      </c>
      <c r="M166" s="31">
        <v>517.55516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734.4</v>
      </c>
      <c r="D167" s="38">
        <v>724.46666666666658</v>
      </c>
      <c r="E167" s="38">
        <v>706.48333333333312</v>
      </c>
      <c r="F167" s="38">
        <v>678.56666666666649</v>
      </c>
      <c r="G167" s="38">
        <v>660.58333333333303</v>
      </c>
      <c r="H167" s="38">
        <v>752.38333333333321</v>
      </c>
      <c r="I167" s="38">
        <v>770.36666666666656</v>
      </c>
      <c r="J167" s="38">
        <v>798.2833333333333</v>
      </c>
      <c r="K167" s="31">
        <v>742.45</v>
      </c>
      <c r="L167" s="31">
        <v>696.55</v>
      </c>
      <c r="M167" s="31">
        <v>21.043500000000002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3800.5</v>
      </c>
      <c r="D168" s="38">
        <v>3790.1</v>
      </c>
      <c r="E168" s="38">
        <v>3755.5</v>
      </c>
      <c r="F168" s="38">
        <v>3710.5</v>
      </c>
      <c r="G168" s="38">
        <v>3675.9</v>
      </c>
      <c r="H168" s="38">
        <v>3835.1</v>
      </c>
      <c r="I168" s="38">
        <v>3869.6999999999994</v>
      </c>
      <c r="J168" s="38">
        <v>3914.7</v>
      </c>
      <c r="K168" s="31">
        <v>3824.7</v>
      </c>
      <c r="L168" s="31">
        <v>3745.1</v>
      </c>
      <c r="M168" s="31">
        <v>5.3524200000000004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368.2</v>
      </c>
      <c r="D169" s="38">
        <v>367.41666666666669</v>
      </c>
      <c r="E169" s="38">
        <v>362.88333333333338</v>
      </c>
      <c r="F169" s="38">
        <v>357.56666666666672</v>
      </c>
      <c r="G169" s="38">
        <v>353.03333333333342</v>
      </c>
      <c r="H169" s="38">
        <v>372.73333333333335</v>
      </c>
      <c r="I169" s="38">
        <v>377.26666666666665</v>
      </c>
      <c r="J169" s="38">
        <v>382.58333333333331</v>
      </c>
      <c r="K169" s="31">
        <v>371.95</v>
      </c>
      <c r="L169" s="31">
        <v>362.1</v>
      </c>
      <c r="M169" s="31">
        <v>21.822949999999999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252.05</v>
      </c>
      <c r="D170" s="38">
        <v>252.65</v>
      </c>
      <c r="E170" s="38">
        <v>250.55</v>
      </c>
      <c r="F170" s="38">
        <v>249.05</v>
      </c>
      <c r="G170" s="38">
        <v>246.95000000000002</v>
      </c>
      <c r="H170" s="38">
        <v>254.15</v>
      </c>
      <c r="I170" s="38">
        <v>256.25</v>
      </c>
      <c r="J170" s="38">
        <v>257.75</v>
      </c>
      <c r="K170" s="31">
        <v>254.75</v>
      </c>
      <c r="L170" s="31">
        <v>251.15</v>
      </c>
      <c r="M170" s="31">
        <v>70.431579999999997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585.15</v>
      </c>
      <c r="D171" s="38">
        <v>587.01666666666677</v>
      </c>
      <c r="E171" s="38">
        <v>580.03333333333353</v>
      </c>
      <c r="F171" s="38">
        <v>574.91666666666674</v>
      </c>
      <c r="G171" s="38">
        <v>567.93333333333351</v>
      </c>
      <c r="H171" s="38">
        <v>592.13333333333355</v>
      </c>
      <c r="I171" s="38">
        <v>599.1166666666669</v>
      </c>
      <c r="J171" s="38">
        <v>604.23333333333358</v>
      </c>
      <c r="K171" s="31">
        <v>594</v>
      </c>
      <c r="L171" s="31">
        <v>581.9</v>
      </c>
      <c r="M171" s="31">
        <v>3.9329499999999999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925.35</v>
      </c>
      <c r="D172" s="38">
        <v>928.43333333333339</v>
      </c>
      <c r="E172" s="38">
        <v>917.46666666666681</v>
      </c>
      <c r="F172" s="38">
        <v>909.58333333333337</v>
      </c>
      <c r="G172" s="38">
        <v>898.61666666666679</v>
      </c>
      <c r="H172" s="38">
        <v>936.31666666666683</v>
      </c>
      <c r="I172" s="38">
        <v>947.28333333333353</v>
      </c>
      <c r="J172" s="38">
        <v>955.16666666666686</v>
      </c>
      <c r="K172" s="31">
        <v>939.4</v>
      </c>
      <c r="L172" s="31">
        <v>920.55</v>
      </c>
      <c r="M172" s="31">
        <v>4.42706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169</v>
      </c>
      <c r="D173" s="38">
        <v>169.15</v>
      </c>
      <c r="E173" s="38">
        <v>167.85000000000002</v>
      </c>
      <c r="F173" s="38">
        <v>166.70000000000002</v>
      </c>
      <c r="G173" s="38">
        <v>165.40000000000003</v>
      </c>
      <c r="H173" s="38">
        <v>170.3</v>
      </c>
      <c r="I173" s="38">
        <v>171.60000000000002</v>
      </c>
      <c r="J173" s="38">
        <v>172.75</v>
      </c>
      <c r="K173" s="31">
        <v>170.45</v>
      </c>
      <c r="L173" s="31">
        <v>168</v>
      </c>
      <c r="M173" s="31">
        <v>69.289720000000003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2767.75</v>
      </c>
      <c r="D174" s="38">
        <v>2777.1333333333332</v>
      </c>
      <c r="E174" s="38">
        <v>2752.2666666666664</v>
      </c>
      <c r="F174" s="38">
        <v>2736.7833333333333</v>
      </c>
      <c r="G174" s="38">
        <v>2711.9166666666665</v>
      </c>
      <c r="H174" s="38">
        <v>2792.6166666666663</v>
      </c>
      <c r="I174" s="38">
        <v>2817.4833333333331</v>
      </c>
      <c r="J174" s="38">
        <v>2832.9666666666662</v>
      </c>
      <c r="K174" s="31">
        <v>2802</v>
      </c>
      <c r="L174" s="31">
        <v>2761.65</v>
      </c>
      <c r="M174" s="31">
        <v>86.456620000000001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89.6</v>
      </c>
      <c r="D175" s="38">
        <v>89.866666666666674</v>
      </c>
      <c r="E175" s="38">
        <v>88.983333333333348</v>
      </c>
      <c r="F175" s="38">
        <v>88.366666666666674</v>
      </c>
      <c r="G175" s="38">
        <v>87.483333333333348</v>
      </c>
      <c r="H175" s="38">
        <v>90.483333333333348</v>
      </c>
      <c r="I175" s="38">
        <v>91.366666666666674</v>
      </c>
      <c r="J175" s="38">
        <v>91.983333333333348</v>
      </c>
      <c r="K175" s="31">
        <v>90.75</v>
      </c>
      <c r="L175" s="31">
        <v>89.25</v>
      </c>
      <c r="M175" s="31">
        <v>104.21729000000001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837.85</v>
      </c>
      <c r="D176" s="38">
        <v>835.6</v>
      </c>
      <c r="E176" s="38">
        <v>826.25</v>
      </c>
      <c r="F176" s="38">
        <v>814.65</v>
      </c>
      <c r="G176" s="38">
        <v>805.3</v>
      </c>
      <c r="H176" s="38">
        <v>847.2</v>
      </c>
      <c r="I176" s="38">
        <v>856.55000000000018</v>
      </c>
      <c r="J176" s="38">
        <v>868.15000000000009</v>
      </c>
      <c r="K176" s="31">
        <v>844.95</v>
      </c>
      <c r="L176" s="31">
        <v>824</v>
      </c>
      <c r="M176" s="31">
        <v>14.86327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1300.5999999999999</v>
      </c>
      <c r="D177" s="38">
        <v>1299.3999999999999</v>
      </c>
      <c r="E177" s="38">
        <v>1292.1999999999998</v>
      </c>
      <c r="F177" s="38">
        <v>1283.8</v>
      </c>
      <c r="G177" s="38">
        <v>1276.5999999999999</v>
      </c>
      <c r="H177" s="38">
        <v>1307.7999999999997</v>
      </c>
      <c r="I177" s="38">
        <v>1315</v>
      </c>
      <c r="J177" s="38">
        <v>1323.3999999999996</v>
      </c>
      <c r="K177" s="31">
        <v>1306.5999999999999</v>
      </c>
      <c r="L177" s="31">
        <v>1291</v>
      </c>
      <c r="M177" s="31">
        <v>9.05809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589.25</v>
      </c>
      <c r="D178" s="38">
        <v>590.65</v>
      </c>
      <c r="E178" s="38">
        <v>586.79999999999995</v>
      </c>
      <c r="F178" s="38">
        <v>584.35</v>
      </c>
      <c r="G178" s="38">
        <v>580.5</v>
      </c>
      <c r="H178" s="38">
        <v>593.09999999999991</v>
      </c>
      <c r="I178" s="38">
        <v>596.95000000000005</v>
      </c>
      <c r="J178" s="38">
        <v>599.39999999999986</v>
      </c>
      <c r="K178" s="31">
        <v>594.5</v>
      </c>
      <c r="L178" s="31">
        <v>588.20000000000005</v>
      </c>
      <c r="M178" s="31">
        <v>160.29715999999999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24261.4</v>
      </c>
      <c r="D179" s="38">
        <v>24109.3</v>
      </c>
      <c r="E179" s="38">
        <v>23878.1</v>
      </c>
      <c r="F179" s="38">
        <v>23494.799999999999</v>
      </c>
      <c r="G179" s="38">
        <v>23263.599999999999</v>
      </c>
      <c r="H179" s="38">
        <v>24492.6</v>
      </c>
      <c r="I179" s="38">
        <v>24723.800000000003</v>
      </c>
      <c r="J179" s="38">
        <v>25107.1</v>
      </c>
      <c r="K179" s="31">
        <v>24340.5</v>
      </c>
      <c r="L179" s="31">
        <v>23726</v>
      </c>
      <c r="M179" s="31">
        <v>0.62988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1805.5</v>
      </c>
      <c r="D180" s="38">
        <v>1794.3833333333332</v>
      </c>
      <c r="E180" s="38">
        <v>1770.8166666666664</v>
      </c>
      <c r="F180" s="38">
        <v>1736.1333333333332</v>
      </c>
      <c r="G180" s="38">
        <v>1712.5666666666664</v>
      </c>
      <c r="H180" s="38">
        <v>1829.0666666666664</v>
      </c>
      <c r="I180" s="38">
        <v>1852.633333333333</v>
      </c>
      <c r="J180" s="38">
        <v>1887.3166666666664</v>
      </c>
      <c r="K180" s="31">
        <v>1817.95</v>
      </c>
      <c r="L180" s="31">
        <v>1759.7</v>
      </c>
      <c r="M180" s="31">
        <v>13.0746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3828.85</v>
      </c>
      <c r="D181" s="38">
        <v>3833.25</v>
      </c>
      <c r="E181" s="38">
        <v>3790.35</v>
      </c>
      <c r="F181" s="38">
        <v>3751.85</v>
      </c>
      <c r="G181" s="38">
        <v>3708.95</v>
      </c>
      <c r="H181" s="38">
        <v>3871.75</v>
      </c>
      <c r="I181" s="38">
        <v>3914.6499999999996</v>
      </c>
      <c r="J181" s="38">
        <v>3953.15</v>
      </c>
      <c r="K181" s="31">
        <v>3876.15</v>
      </c>
      <c r="L181" s="31">
        <v>3794.75</v>
      </c>
      <c r="M181" s="31">
        <v>9.1597600000000003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542.85</v>
      </c>
      <c r="D182" s="38">
        <v>544.38333333333333</v>
      </c>
      <c r="E182" s="38">
        <v>539.36666666666667</v>
      </c>
      <c r="F182" s="38">
        <v>535.88333333333333</v>
      </c>
      <c r="G182" s="38">
        <v>530.86666666666667</v>
      </c>
      <c r="H182" s="38">
        <v>547.86666666666667</v>
      </c>
      <c r="I182" s="38">
        <v>552.88333333333333</v>
      </c>
      <c r="J182" s="38">
        <v>556.36666666666667</v>
      </c>
      <c r="K182" s="31">
        <v>549.4</v>
      </c>
      <c r="L182" s="31">
        <v>540.9</v>
      </c>
      <c r="M182" s="31">
        <v>18.476839999999999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2210.1999999999998</v>
      </c>
      <c r="D183" s="38">
        <v>2193.1999999999998</v>
      </c>
      <c r="E183" s="38">
        <v>2171.5499999999997</v>
      </c>
      <c r="F183" s="38">
        <v>2132.9</v>
      </c>
      <c r="G183" s="38">
        <v>2111.25</v>
      </c>
      <c r="H183" s="38">
        <v>2231.8499999999995</v>
      </c>
      <c r="I183" s="38">
        <v>2253.4999999999991</v>
      </c>
      <c r="J183" s="38">
        <v>2292.1499999999992</v>
      </c>
      <c r="K183" s="31">
        <v>2214.85</v>
      </c>
      <c r="L183" s="31">
        <v>2154.5500000000002</v>
      </c>
      <c r="M183" s="31">
        <v>10.151289999999999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1078.75</v>
      </c>
      <c r="D184" s="38">
        <v>1077.5</v>
      </c>
      <c r="E184" s="38">
        <v>1071.25</v>
      </c>
      <c r="F184" s="38">
        <v>1063.75</v>
      </c>
      <c r="G184" s="38">
        <v>1057.5</v>
      </c>
      <c r="H184" s="38">
        <v>1085</v>
      </c>
      <c r="I184" s="38">
        <v>1091.25</v>
      </c>
      <c r="J184" s="38">
        <v>1098.75</v>
      </c>
      <c r="K184" s="31">
        <v>1083.75</v>
      </c>
      <c r="L184" s="31">
        <v>1070</v>
      </c>
      <c r="M184" s="31">
        <v>50.884729999999998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488.9</v>
      </c>
      <c r="D185" s="38">
        <v>484.08333333333331</v>
      </c>
      <c r="E185" s="38">
        <v>476.16666666666663</v>
      </c>
      <c r="F185" s="38">
        <v>463.43333333333334</v>
      </c>
      <c r="G185" s="38">
        <v>455.51666666666665</v>
      </c>
      <c r="H185" s="38">
        <v>496.81666666666661</v>
      </c>
      <c r="I185" s="38">
        <v>504.73333333333323</v>
      </c>
      <c r="J185" s="38">
        <v>517.46666666666658</v>
      </c>
      <c r="K185" s="31">
        <v>492</v>
      </c>
      <c r="L185" s="31">
        <v>471.35</v>
      </c>
      <c r="M185" s="31">
        <v>26.858630000000002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780.45</v>
      </c>
      <c r="D186" s="38">
        <v>773.94999999999993</v>
      </c>
      <c r="E186" s="38">
        <v>765.89999999999986</v>
      </c>
      <c r="F186" s="38">
        <v>751.34999999999991</v>
      </c>
      <c r="G186" s="38">
        <v>743.29999999999984</v>
      </c>
      <c r="H186" s="38">
        <v>788.49999999999989</v>
      </c>
      <c r="I186" s="38">
        <v>796.54999999999984</v>
      </c>
      <c r="J186" s="38">
        <v>811.09999999999991</v>
      </c>
      <c r="K186" s="31">
        <v>782</v>
      </c>
      <c r="L186" s="31">
        <v>759.4</v>
      </c>
      <c r="M186" s="31">
        <v>8.2754899999999996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983.45</v>
      </c>
      <c r="D187" s="38">
        <v>987.88333333333333</v>
      </c>
      <c r="E187" s="38">
        <v>977.56666666666661</v>
      </c>
      <c r="F187" s="38">
        <v>971.68333333333328</v>
      </c>
      <c r="G187" s="38">
        <v>961.36666666666656</v>
      </c>
      <c r="H187" s="38">
        <v>993.76666666666665</v>
      </c>
      <c r="I187" s="38">
        <v>1004.0833333333335</v>
      </c>
      <c r="J187" s="38">
        <v>1009.9666666666667</v>
      </c>
      <c r="K187" s="31">
        <v>998.2</v>
      </c>
      <c r="L187" s="31">
        <v>982</v>
      </c>
      <c r="M187" s="31">
        <v>8.2753999999999994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1609.15</v>
      </c>
      <c r="D188" s="38">
        <v>1624.7</v>
      </c>
      <c r="E188" s="38">
        <v>1589.45</v>
      </c>
      <c r="F188" s="38">
        <v>1569.75</v>
      </c>
      <c r="G188" s="38">
        <v>1534.5</v>
      </c>
      <c r="H188" s="38">
        <v>1644.4</v>
      </c>
      <c r="I188" s="38">
        <v>1679.65</v>
      </c>
      <c r="J188" s="38">
        <v>1699.3500000000001</v>
      </c>
      <c r="K188" s="31">
        <v>1659.95</v>
      </c>
      <c r="L188" s="31">
        <v>1605</v>
      </c>
      <c r="M188" s="31">
        <v>9.7934599999999996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843.25</v>
      </c>
      <c r="D189" s="38">
        <v>843.2833333333333</v>
      </c>
      <c r="E189" s="38">
        <v>838.76666666666665</v>
      </c>
      <c r="F189" s="38">
        <v>834.2833333333333</v>
      </c>
      <c r="G189" s="38">
        <v>829.76666666666665</v>
      </c>
      <c r="H189" s="38">
        <v>847.76666666666665</v>
      </c>
      <c r="I189" s="38">
        <v>852.2833333333333</v>
      </c>
      <c r="J189" s="38">
        <v>856.76666666666665</v>
      </c>
      <c r="K189" s="31">
        <v>847.8</v>
      </c>
      <c r="L189" s="31">
        <v>838.8</v>
      </c>
      <c r="M189" s="31">
        <v>14.35731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7431.25</v>
      </c>
      <c r="D190" s="38">
        <v>7451.083333333333</v>
      </c>
      <c r="E190" s="38">
        <v>7390.1666666666661</v>
      </c>
      <c r="F190" s="38">
        <v>7349.083333333333</v>
      </c>
      <c r="G190" s="38">
        <v>7288.1666666666661</v>
      </c>
      <c r="H190" s="38">
        <v>7492.1666666666661</v>
      </c>
      <c r="I190" s="38">
        <v>7553.0833333333321</v>
      </c>
      <c r="J190" s="38">
        <v>7594.1666666666661</v>
      </c>
      <c r="K190" s="31">
        <v>7512</v>
      </c>
      <c r="L190" s="31">
        <v>7410</v>
      </c>
      <c r="M190" s="31">
        <v>0.86187000000000002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621.45000000000005</v>
      </c>
      <c r="D191" s="38">
        <v>623.86666666666667</v>
      </c>
      <c r="E191" s="38">
        <v>616.93333333333339</v>
      </c>
      <c r="F191" s="38">
        <v>612.41666666666674</v>
      </c>
      <c r="G191" s="38">
        <v>605.48333333333346</v>
      </c>
      <c r="H191" s="38">
        <v>628.38333333333333</v>
      </c>
      <c r="I191" s="38">
        <v>635.31666666666649</v>
      </c>
      <c r="J191" s="38">
        <v>639.83333333333326</v>
      </c>
      <c r="K191" s="31">
        <v>630.79999999999995</v>
      </c>
      <c r="L191" s="31">
        <v>619.35</v>
      </c>
      <c r="M191" s="31">
        <v>107.85502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226.3</v>
      </c>
      <c r="D192" s="38">
        <v>226.25</v>
      </c>
      <c r="E192" s="38">
        <v>225.25</v>
      </c>
      <c r="F192" s="38">
        <v>224.2</v>
      </c>
      <c r="G192" s="38">
        <v>223.2</v>
      </c>
      <c r="H192" s="38">
        <v>227.3</v>
      </c>
      <c r="I192" s="38">
        <v>228.3</v>
      </c>
      <c r="J192" s="38">
        <v>229.35000000000002</v>
      </c>
      <c r="K192" s="31">
        <v>227.25</v>
      </c>
      <c r="L192" s="31">
        <v>225.2</v>
      </c>
      <c r="M192" s="31">
        <v>73.669920000000005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114.7</v>
      </c>
      <c r="D193" s="38">
        <v>114.91666666666667</v>
      </c>
      <c r="E193" s="38">
        <v>113.78333333333335</v>
      </c>
      <c r="F193" s="38">
        <v>112.86666666666667</v>
      </c>
      <c r="G193" s="38">
        <v>111.73333333333335</v>
      </c>
      <c r="H193" s="38">
        <v>115.83333333333334</v>
      </c>
      <c r="I193" s="38">
        <v>116.96666666666667</v>
      </c>
      <c r="J193" s="38">
        <v>117.88333333333334</v>
      </c>
      <c r="K193" s="31">
        <v>116.05</v>
      </c>
      <c r="L193" s="31">
        <v>114</v>
      </c>
      <c r="M193" s="31">
        <v>327.71204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3259.9</v>
      </c>
      <c r="D194" s="38">
        <v>3266.3833333333332</v>
      </c>
      <c r="E194" s="38">
        <v>3243.6166666666663</v>
      </c>
      <c r="F194" s="38">
        <v>3227.333333333333</v>
      </c>
      <c r="G194" s="38">
        <v>3204.5666666666662</v>
      </c>
      <c r="H194" s="38">
        <v>3282.6666666666665</v>
      </c>
      <c r="I194" s="38">
        <v>3305.4333333333329</v>
      </c>
      <c r="J194" s="38">
        <v>3321.7166666666667</v>
      </c>
      <c r="K194" s="31">
        <v>3289.15</v>
      </c>
      <c r="L194" s="31">
        <v>3250.1</v>
      </c>
      <c r="M194" s="31">
        <v>15.1524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1159.4000000000001</v>
      </c>
      <c r="D195" s="38">
        <v>1160.6166666666668</v>
      </c>
      <c r="E195" s="38">
        <v>1152.2333333333336</v>
      </c>
      <c r="F195" s="38">
        <v>1145.0666666666668</v>
      </c>
      <c r="G195" s="38">
        <v>1136.6833333333336</v>
      </c>
      <c r="H195" s="38">
        <v>1167.7833333333335</v>
      </c>
      <c r="I195" s="38">
        <v>1176.1666666666667</v>
      </c>
      <c r="J195" s="38">
        <v>1183.3333333333335</v>
      </c>
      <c r="K195" s="31">
        <v>1169</v>
      </c>
      <c r="L195" s="31">
        <v>1153.45</v>
      </c>
      <c r="M195" s="31">
        <v>12.74203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3282.5</v>
      </c>
      <c r="D196" s="38">
        <v>3251.3166666666671</v>
      </c>
      <c r="E196" s="38">
        <v>3205.6333333333341</v>
      </c>
      <c r="F196" s="38">
        <v>3128.7666666666669</v>
      </c>
      <c r="G196" s="38">
        <v>3083.0833333333339</v>
      </c>
      <c r="H196" s="38">
        <v>3328.1833333333343</v>
      </c>
      <c r="I196" s="38">
        <v>3373.8666666666677</v>
      </c>
      <c r="J196" s="38">
        <v>3450.7333333333345</v>
      </c>
      <c r="K196" s="31">
        <v>3297</v>
      </c>
      <c r="L196" s="31">
        <v>3174.45</v>
      </c>
      <c r="M196" s="31">
        <v>1.54671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3096.5</v>
      </c>
      <c r="D197" s="38">
        <v>3102.7166666666667</v>
      </c>
      <c r="E197" s="38">
        <v>3081.4333333333334</v>
      </c>
      <c r="F197" s="38">
        <v>3066.3666666666668</v>
      </c>
      <c r="G197" s="38">
        <v>3045.0833333333335</v>
      </c>
      <c r="H197" s="38">
        <v>3117.7833333333333</v>
      </c>
      <c r="I197" s="38">
        <v>3139.0666666666671</v>
      </c>
      <c r="J197" s="38">
        <v>3154.1333333333332</v>
      </c>
      <c r="K197" s="31">
        <v>3124</v>
      </c>
      <c r="L197" s="31">
        <v>3087.65</v>
      </c>
      <c r="M197" s="31">
        <v>13.00168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1930</v>
      </c>
      <c r="D198" s="38">
        <v>1932.4666666666665</v>
      </c>
      <c r="E198" s="38">
        <v>1914.5333333333328</v>
      </c>
      <c r="F198" s="38">
        <v>1899.0666666666664</v>
      </c>
      <c r="G198" s="38">
        <v>1881.1333333333328</v>
      </c>
      <c r="H198" s="38">
        <v>1947.9333333333329</v>
      </c>
      <c r="I198" s="38">
        <v>1965.8666666666668</v>
      </c>
      <c r="J198" s="38">
        <v>1981.333333333333</v>
      </c>
      <c r="K198" s="31">
        <v>1950.4</v>
      </c>
      <c r="L198" s="31">
        <v>1917</v>
      </c>
      <c r="M198" s="31">
        <v>1.9161900000000001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625.85</v>
      </c>
      <c r="D199" s="38">
        <v>627.4666666666667</v>
      </c>
      <c r="E199" s="38">
        <v>620.03333333333342</v>
      </c>
      <c r="F199" s="38">
        <v>614.2166666666667</v>
      </c>
      <c r="G199" s="38">
        <v>606.78333333333342</v>
      </c>
      <c r="H199" s="38">
        <v>633.28333333333342</v>
      </c>
      <c r="I199" s="38">
        <v>640.71666666666681</v>
      </c>
      <c r="J199" s="38">
        <v>646.53333333333342</v>
      </c>
      <c r="K199" s="31">
        <v>634.9</v>
      </c>
      <c r="L199" s="31">
        <v>621.65</v>
      </c>
      <c r="M199" s="31">
        <v>3.33785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1687.95</v>
      </c>
      <c r="D200" s="38">
        <v>1685.3</v>
      </c>
      <c r="E200" s="38">
        <v>1670.6</v>
      </c>
      <c r="F200" s="38">
        <v>1653.25</v>
      </c>
      <c r="G200" s="38">
        <v>1638.55</v>
      </c>
      <c r="H200" s="38">
        <v>1702.6499999999999</v>
      </c>
      <c r="I200" s="38">
        <v>1717.3500000000001</v>
      </c>
      <c r="J200" s="38">
        <v>1734.6999999999998</v>
      </c>
      <c r="K200" s="31">
        <v>1700</v>
      </c>
      <c r="L200" s="31">
        <v>1667.95</v>
      </c>
      <c r="M200" s="31">
        <v>5.0265300000000002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33.25</v>
      </c>
      <c r="D201" s="38">
        <v>33.316666666666663</v>
      </c>
      <c r="E201" s="38">
        <v>33.083333333333329</v>
      </c>
      <c r="F201" s="38">
        <v>32.916666666666664</v>
      </c>
      <c r="G201" s="38">
        <v>32.68333333333333</v>
      </c>
      <c r="H201" s="38">
        <v>33.483333333333327</v>
      </c>
      <c r="I201" s="38">
        <v>33.716666666666661</v>
      </c>
      <c r="J201" s="38">
        <v>33.883333333333326</v>
      </c>
      <c r="K201" s="31">
        <v>33.549999999999997</v>
      </c>
      <c r="L201" s="31">
        <v>33.15</v>
      </c>
      <c r="M201" s="31">
        <v>53.095149999999997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74.099999999999994</v>
      </c>
      <c r="D202" s="38">
        <v>74.149999999999991</v>
      </c>
      <c r="E202" s="38">
        <v>73.449999999999989</v>
      </c>
      <c r="F202" s="38">
        <v>72.8</v>
      </c>
      <c r="G202" s="38">
        <v>72.099999999999994</v>
      </c>
      <c r="H202" s="38">
        <v>74.799999999999983</v>
      </c>
      <c r="I202" s="38">
        <v>75.5</v>
      </c>
      <c r="J202" s="38">
        <v>76.149999999999977</v>
      </c>
      <c r="K202" s="31">
        <v>74.849999999999994</v>
      </c>
      <c r="L202" s="31">
        <v>73.5</v>
      </c>
      <c r="M202" s="31">
        <v>17.7484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1338.65</v>
      </c>
      <c r="D203" s="38">
        <v>1341.4166666666667</v>
      </c>
      <c r="E203" s="38">
        <v>1328.4333333333334</v>
      </c>
      <c r="F203" s="38">
        <v>1318.2166666666667</v>
      </c>
      <c r="G203" s="38">
        <v>1305.2333333333333</v>
      </c>
      <c r="H203" s="38">
        <v>1351.6333333333334</v>
      </c>
      <c r="I203" s="38">
        <v>1364.6166666666666</v>
      </c>
      <c r="J203" s="38">
        <v>1374.8333333333335</v>
      </c>
      <c r="K203" s="31">
        <v>1354.4</v>
      </c>
      <c r="L203" s="31">
        <v>1331.2</v>
      </c>
      <c r="M203" s="31">
        <v>8.3170800000000007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1485.7</v>
      </c>
      <c r="D204" s="38">
        <v>1486.05</v>
      </c>
      <c r="E204" s="38">
        <v>1472.8</v>
      </c>
      <c r="F204" s="38">
        <v>1459.9</v>
      </c>
      <c r="G204" s="38">
        <v>1446.65</v>
      </c>
      <c r="H204" s="38">
        <v>1498.9499999999998</v>
      </c>
      <c r="I204" s="38">
        <v>1512.1999999999998</v>
      </c>
      <c r="J204" s="38">
        <v>1525.0999999999997</v>
      </c>
      <c r="K204" s="31">
        <v>1499.3</v>
      </c>
      <c r="L204" s="31">
        <v>1473.15</v>
      </c>
      <c r="M204" s="31">
        <v>1.52345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8220.5</v>
      </c>
      <c r="D205" s="38">
        <v>8248.7833333333328</v>
      </c>
      <c r="E205" s="38">
        <v>8124.2166666666653</v>
      </c>
      <c r="F205" s="38">
        <v>8027.9333333333325</v>
      </c>
      <c r="G205" s="38">
        <v>7903.366666666665</v>
      </c>
      <c r="H205" s="38">
        <v>8345.0666666666657</v>
      </c>
      <c r="I205" s="38">
        <v>8469.6333333333314</v>
      </c>
      <c r="J205" s="38">
        <v>8565.9166666666661</v>
      </c>
      <c r="K205" s="31">
        <v>8373.35</v>
      </c>
      <c r="L205" s="31">
        <v>8152.5</v>
      </c>
      <c r="M205" s="31">
        <v>5.0896699999999999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82.3</v>
      </c>
      <c r="D206" s="38">
        <v>82.233333333333334</v>
      </c>
      <c r="E206" s="38">
        <v>81.266666666666666</v>
      </c>
      <c r="F206" s="38">
        <v>80.233333333333334</v>
      </c>
      <c r="G206" s="38">
        <v>79.266666666666666</v>
      </c>
      <c r="H206" s="38">
        <v>83.266666666666666</v>
      </c>
      <c r="I206" s="38">
        <v>84.233333333333334</v>
      </c>
      <c r="J206" s="38">
        <v>85.266666666666666</v>
      </c>
      <c r="K206" s="31">
        <v>83.2</v>
      </c>
      <c r="L206" s="31">
        <v>81.2</v>
      </c>
      <c r="M206" s="31">
        <v>174.19443000000001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643.85</v>
      </c>
      <c r="D207" s="38">
        <v>645.85</v>
      </c>
      <c r="E207" s="38">
        <v>640.5</v>
      </c>
      <c r="F207" s="38">
        <v>637.15</v>
      </c>
      <c r="G207" s="38">
        <v>631.79999999999995</v>
      </c>
      <c r="H207" s="38">
        <v>649.20000000000005</v>
      </c>
      <c r="I207" s="38">
        <v>654.55000000000018</v>
      </c>
      <c r="J207" s="38">
        <v>657.90000000000009</v>
      </c>
      <c r="K207" s="31">
        <v>651.20000000000005</v>
      </c>
      <c r="L207" s="31">
        <v>642.5</v>
      </c>
      <c r="M207" s="31">
        <v>23.552589999999999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841.75</v>
      </c>
      <c r="D208" s="38">
        <v>839.6</v>
      </c>
      <c r="E208" s="38">
        <v>830.2</v>
      </c>
      <c r="F208" s="38">
        <v>818.65</v>
      </c>
      <c r="G208" s="38">
        <v>809.25</v>
      </c>
      <c r="H208" s="38">
        <v>851.15000000000009</v>
      </c>
      <c r="I208" s="38">
        <v>860.55</v>
      </c>
      <c r="J208" s="38">
        <v>872.10000000000014</v>
      </c>
      <c r="K208" s="31">
        <v>849</v>
      </c>
      <c r="L208" s="31">
        <v>828.05</v>
      </c>
      <c r="M208" s="31">
        <v>21.083639999999999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277.64999999999998</v>
      </c>
      <c r="D209" s="38">
        <v>277.26666666666665</v>
      </c>
      <c r="E209" s="38">
        <v>276.43333333333328</v>
      </c>
      <c r="F209" s="38">
        <v>275.21666666666664</v>
      </c>
      <c r="G209" s="38">
        <v>274.38333333333327</v>
      </c>
      <c r="H209" s="38">
        <v>278.48333333333329</v>
      </c>
      <c r="I209" s="38">
        <v>279.31666666666666</v>
      </c>
      <c r="J209" s="38">
        <v>280.5333333333333</v>
      </c>
      <c r="K209" s="31">
        <v>278.10000000000002</v>
      </c>
      <c r="L209" s="31">
        <v>276.05</v>
      </c>
      <c r="M209" s="31">
        <v>57.829470000000001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762.35</v>
      </c>
      <c r="D210" s="38">
        <v>762</v>
      </c>
      <c r="E210" s="38">
        <v>759.35</v>
      </c>
      <c r="F210" s="38">
        <v>756.35</v>
      </c>
      <c r="G210" s="38">
        <v>753.7</v>
      </c>
      <c r="H210" s="38">
        <v>765</v>
      </c>
      <c r="I210" s="38">
        <v>767.65000000000009</v>
      </c>
      <c r="J210" s="38">
        <v>770.65</v>
      </c>
      <c r="K210" s="31">
        <v>764.65</v>
      </c>
      <c r="L210" s="31">
        <v>759</v>
      </c>
      <c r="M210" s="31">
        <v>5.0883500000000002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1455.05</v>
      </c>
      <c r="D211" s="38">
        <v>1455.6333333333332</v>
      </c>
      <c r="E211" s="38">
        <v>1448.0666666666664</v>
      </c>
      <c r="F211" s="38">
        <v>1441.0833333333333</v>
      </c>
      <c r="G211" s="38">
        <v>1433.5166666666664</v>
      </c>
      <c r="H211" s="38">
        <v>1462.6166666666663</v>
      </c>
      <c r="I211" s="38">
        <v>1470.1833333333329</v>
      </c>
      <c r="J211" s="38">
        <v>1477.1666666666663</v>
      </c>
      <c r="K211" s="31">
        <v>1463.2</v>
      </c>
      <c r="L211" s="31">
        <v>1448.65</v>
      </c>
      <c r="M211" s="31">
        <v>0.22095999999999999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391.85</v>
      </c>
      <c r="D212" s="38">
        <v>392.05</v>
      </c>
      <c r="E212" s="38">
        <v>390.15000000000003</v>
      </c>
      <c r="F212" s="38">
        <v>388.45000000000005</v>
      </c>
      <c r="G212" s="38">
        <v>386.55000000000007</v>
      </c>
      <c r="H212" s="38">
        <v>393.75</v>
      </c>
      <c r="I212" s="38">
        <v>395.65</v>
      </c>
      <c r="J212" s="38">
        <v>397.34999999999997</v>
      </c>
      <c r="K212" s="31">
        <v>393.95</v>
      </c>
      <c r="L212" s="31">
        <v>390.35</v>
      </c>
      <c r="M212" s="31">
        <v>34.241100000000003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17.3</v>
      </c>
      <c r="D213" s="38">
        <v>17.366666666666667</v>
      </c>
      <c r="E213" s="38">
        <v>17.083333333333336</v>
      </c>
      <c r="F213" s="38">
        <v>16.866666666666667</v>
      </c>
      <c r="G213" s="38">
        <v>16.583333333333336</v>
      </c>
      <c r="H213" s="38">
        <v>17.583333333333336</v>
      </c>
      <c r="I213" s="38">
        <v>17.866666666666667</v>
      </c>
      <c r="J213" s="38">
        <v>18.083333333333336</v>
      </c>
      <c r="K213" s="31">
        <v>17.649999999999999</v>
      </c>
      <c r="L213" s="31">
        <v>17.149999999999999</v>
      </c>
      <c r="M213" s="31">
        <v>1312.3775499999999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201.95</v>
      </c>
      <c r="D214" s="38">
        <v>202.19999999999996</v>
      </c>
      <c r="E214" s="38">
        <v>200.29999999999993</v>
      </c>
      <c r="F214" s="38">
        <v>198.64999999999998</v>
      </c>
      <c r="G214" s="38">
        <v>196.74999999999994</v>
      </c>
      <c r="H214" s="38">
        <v>203.84999999999991</v>
      </c>
      <c r="I214" s="38">
        <v>205.74999999999994</v>
      </c>
      <c r="J214" s="38">
        <v>207.39999999999989</v>
      </c>
      <c r="K214" s="31">
        <v>204.1</v>
      </c>
      <c r="L214" s="31">
        <v>200.55</v>
      </c>
      <c r="M214" s="31">
        <v>54.88223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77.5</v>
      </c>
      <c r="D215" s="38">
        <v>77.816666666666677</v>
      </c>
      <c r="E215" s="38">
        <v>76.833333333333357</v>
      </c>
      <c r="F215" s="38">
        <v>76.166666666666686</v>
      </c>
      <c r="G215" s="38">
        <v>75.183333333333366</v>
      </c>
      <c r="H215" s="38">
        <v>78.483333333333348</v>
      </c>
      <c r="I215" s="38">
        <v>79.466666666666669</v>
      </c>
      <c r="J215" s="38">
        <v>80.13333333333334</v>
      </c>
      <c r="K215" s="31">
        <v>78.8</v>
      </c>
      <c r="L215" s="31">
        <v>77.150000000000006</v>
      </c>
      <c r="M215" s="31">
        <v>642.12629000000004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593.4</v>
      </c>
      <c r="D216" s="38">
        <v>590.69999999999993</v>
      </c>
      <c r="E216" s="38">
        <v>585.99999999999989</v>
      </c>
      <c r="F216" s="38">
        <v>578.59999999999991</v>
      </c>
      <c r="G216" s="38">
        <v>573.89999999999986</v>
      </c>
      <c r="H216" s="38">
        <v>598.09999999999991</v>
      </c>
      <c r="I216" s="38">
        <v>602.79999999999995</v>
      </c>
      <c r="J216" s="38">
        <v>610.19999999999993</v>
      </c>
      <c r="K216" s="31">
        <v>595.4</v>
      </c>
      <c r="L216" s="31">
        <v>583.29999999999995</v>
      </c>
      <c r="M216" s="31">
        <v>10.73272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C23" sqref="C23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1"/>
      <c r="B1" s="402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45120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4" t="s">
        <v>16</v>
      </c>
      <c r="B9" s="396" t="s">
        <v>18</v>
      </c>
      <c r="C9" s="400" t="s">
        <v>20</v>
      </c>
      <c r="D9" s="400" t="s">
        <v>21</v>
      </c>
      <c r="E9" s="391" t="s">
        <v>22</v>
      </c>
      <c r="F9" s="392"/>
      <c r="G9" s="393"/>
      <c r="H9" s="391" t="s">
        <v>23</v>
      </c>
      <c r="I9" s="392"/>
      <c r="J9" s="393"/>
      <c r="K9" s="26"/>
      <c r="L9" s="27"/>
      <c r="M9" s="53"/>
      <c r="N9" s="1"/>
      <c r="O9" s="1"/>
    </row>
    <row r="10" spans="1:15" ht="42.75" customHeight="1">
      <c r="A10" s="398"/>
      <c r="B10" s="399"/>
      <c r="C10" s="399"/>
      <c r="D10" s="39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502.45</v>
      </c>
      <c r="D11" s="38">
        <v>499.31666666666666</v>
      </c>
      <c r="E11" s="38">
        <v>493.63333333333333</v>
      </c>
      <c r="F11" s="38">
        <v>484.81666666666666</v>
      </c>
      <c r="G11" s="38">
        <v>479.13333333333333</v>
      </c>
      <c r="H11" s="38">
        <v>508.13333333333333</v>
      </c>
      <c r="I11" s="38">
        <v>513.81666666666661</v>
      </c>
      <c r="J11" s="38">
        <v>522.63333333333333</v>
      </c>
      <c r="K11" s="31">
        <v>505</v>
      </c>
      <c r="L11" s="31">
        <v>490.5</v>
      </c>
      <c r="M11" s="31">
        <v>7.6582100000000004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28454.9</v>
      </c>
      <c r="D12" s="38">
        <v>28312.616666666669</v>
      </c>
      <c r="E12" s="38">
        <v>28047.533333333336</v>
      </c>
      <c r="F12" s="38">
        <v>27640.166666666668</v>
      </c>
      <c r="G12" s="38">
        <v>27375.083333333336</v>
      </c>
      <c r="H12" s="38">
        <v>28719.983333333337</v>
      </c>
      <c r="I12" s="38">
        <v>28985.066666666666</v>
      </c>
      <c r="J12" s="38">
        <v>29392.433333333338</v>
      </c>
      <c r="K12" s="31">
        <v>28577.7</v>
      </c>
      <c r="L12" s="31">
        <v>27905.25</v>
      </c>
      <c r="M12" s="31">
        <v>2.6169999999999999E-2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492.65</v>
      </c>
      <c r="D13" s="38">
        <v>490.76666666666665</v>
      </c>
      <c r="E13" s="38">
        <v>471.7833333333333</v>
      </c>
      <c r="F13" s="38">
        <v>450.91666666666663</v>
      </c>
      <c r="G13" s="38">
        <v>431.93333333333328</v>
      </c>
      <c r="H13" s="38">
        <v>511.63333333333333</v>
      </c>
      <c r="I13" s="38">
        <v>530.61666666666667</v>
      </c>
      <c r="J13" s="38">
        <v>551.48333333333335</v>
      </c>
      <c r="K13" s="31">
        <v>509.75</v>
      </c>
      <c r="L13" s="31">
        <v>469.9</v>
      </c>
      <c r="M13" s="31">
        <v>32.093319999999999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455.5</v>
      </c>
      <c r="D14" s="38">
        <v>453.83333333333331</v>
      </c>
      <c r="E14" s="38">
        <v>450.16666666666663</v>
      </c>
      <c r="F14" s="38">
        <v>444.83333333333331</v>
      </c>
      <c r="G14" s="38">
        <v>441.16666666666663</v>
      </c>
      <c r="H14" s="38">
        <v>459.16666666666663</v>
      </c>
      <c r="I14" s="38">
        <v>462.83333333333326</v>
      </c>
      <c r="J14" s="38">
        <v>468.16666666666663</v>
      </c>
      <c r="K14" s="31">
        <v>457.5</v>
      </c>
      <c r="L14" s="31">
        <v>448.5</v>
      </c>
      <c r="M14" s="31">
        <v>18.000509999999998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1548.95</v>
      </c>
      <c r="D15" s="38">
        <v>1553.3833333333332</v>
      </c>
      <c r="E15" s="38">
        <v>1532.0666666666664</v>
      </c>
      <c r="F15" s="38">
        <v>1515.1833333333332</v>
      </c>
      <c r="G15" s="38">
        <v>1493.8666666666663</v>
      </c>
      <c r="H15" s="38">
        <v>1570.2666666666664</v>
      </c>
      <c r="I15" s="38">
        <v>1591.583333333333</v>
      </c>
      <c r="J15" s="38">
        <v>1608.4666666666665</v>
      </c>
      <c r="K15" s="31">
        <v>1574.7</v>
      </c>
      <c r="L15" s="31">
        <v>1536.5</v>
      </c>
      <c r="M15" s="31">
        <v>1.41414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4528.45</v>
      </c>
      <c r="D16" s="38">
        <v>4520.3166666666666</v>
      </c>
      <c r="E16" s="38">
        <v>4485.6333333333332</v>
      </c>
      <c r="F16" s="38">
        <v>4442.8166666666666</v>
      </c>
      <c r="G16" s="38">
        <v>4408.1333333333332</v>
      </c>
      <c r="H16" s="38">
        <v>4563.1333333333332</v>
      </c>
      <c r="I16" s="38">
        <v>4597.8166666666657</v>
      </c>
      <c r="J16" s="38">
        <v>4640.6333333333332</v>
      </c>
      <c r="K16" s="31">
        <v>4555</v>
      </c>
      <c r="L16" s="31">
        <v>4477.5</v>
      </c>
      <c r="M16" s="31">
        <v>2.0436200000000002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23564.5</v>
      </c>
      <c r="D17" s="38">
        <v>23638.7</v>
      </c>
      <c r="E17" s="38">
        <v>23427.4</v>
      </c>
      <c r="F17" s="38">
        <v>23290.3</v>
      </c>
      <c r="G17" s="38">
        <v>23079</v>
      </c>
      <c r="H17" s="38">
        <v>23775.800000000003</v>
      </c>
      <c r="I17" s="38">
        <v>23987.1</v>
      </c>
      <c r="J17" s="38">
        <v>24124.200000000004</v>
      </c>
      <c r="K17" s="31">
        <v>23850</v>
      </c>
      <c r="L17" s="31">
        <v>23501.599999999999</v>
      </c>
      <c r="M17" s="31">
        <v>7.6789999999999997E-2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188.45</v>
      </c>
      <c r="D18" s="38">
        <v>187.25</v>
      </c>
      <c r="E18" s="38">
        <v>185</v>
      </c>
      <c r="F18" s="38">
        <v>181.55</v>
      </c>
      <c r="G18" s="38">
        <v>179.3</v>
      </c>
      <c r="H18" s="38">
        <v>190.7</v>
      </c>
      <c r="I18" s="38">
        <v>192.95</v>
      </c>
      <c r="J18" s="38">
        <v>196.39999999999998</v>
      </c>
      <c r="K18" s="31">
        <v>189.5</v>
      </c>
      <c r="L18" s="31">
        <v>183.8</v>
      </c>
      <c r="M18" s="31">
        <v>61.18036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213.75</v>
      </c>
      <c r="D19" s="38">
        <v>215.45000000000002</v>
      </c>
      <c r="E19" s="38">
        <v>211.40000000000003</v>
      </c>
      <c r="F19" s="38">
        <v>209.05</v>
      </c>
      <c r="G19" s="38">
        <v>205.00000000000003</v>
      </c>
      <c r="H19" s="38">
        <v>217.80000000000004</v>
      </c>
      <c r="I19" s="38">
        <v>221.85000000000005</v>
      </c>
      <c r="J19" s="38">
        <v>224.20000000000005</v>
      </c>
      <c r="K19" s="31">
        <v>219.5</v>
      </c>
      <c r="L19" s="31">
        <v>213.1</v>
      </c>
      <c r="M19" s="31">
        <v>27.65943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1789.65</v>
      </c>
      <c r="D20" s="38">
        <v>1782.9166666666667</v>
      </c>
      <c r="E20" s="38">
        <v>1770.8833333333334</v>
      </c>
      <c r="F20" s="38">
        <v>1752.1166666666668</v>
      </c>
      <c r="G20" s="38">
        <v>1740.0833333333335</v>
      </c>
      <c r="H20" s="38">
        <v>1801.6833333333334</v>
      </c>
      <c r="I20" s="38">
        <v>1813.7166666666667</v>
      </c>
      <c r="J20" s="38">
        <v>1832.4833333333333</v>
      </c>
      <c r="K20" s="31">
        <v>1794.95</v>
      </c>
      <c r="L20" s="31">
        <v>1764.15</v>
      </c>
      <c r="M20" s="31">
        <v>6.4149599999999998</v>
      </c>
      <c r="N20" s="1"/>
      <c r="O20" s="1"/>
    </row>
    <row r="21" spans="1:15" ht="12" customHeight="1">
      <c r="A21" s="33">
        <v>11</v>
      </c>
      <c r="B21" s="58" t="s">
        <v>878</v>
      </c>
      <c r="C21" s="31">
        <v>538.85</v>
      </c>
      <c r="D21" s="38">
        <v>537.98333333333323</v>
      </c>
      <c r="E21" s="38">
        <v>530.96666666666647</v>
      </c>
      <c r="F21" s="38">
        <v>523.08333333333326</v>
      </c>
      <c r="G21" s="38">
        <v>516.06666666666649</v>
      </c>
      <c r="H21" s="38">
        <v>545.86666666666645</v>
      </c>
      <c r="I21" s="38">
        <v>552.8833333333331</v>
      </c>
      <c r="J21" s="38">
        <v>560.76666666666642</v>
      </c>
      <c r="K21" s="31">
        <v>545</v>
      </c>
      <c r="L21" s="31">
        <v>530.1</v>
      </c>
      <c r="M21" s="31">
        <v>1.9126399999999999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2387.9</v>
      </c>
      <c r="D22" s="38">
        <v>2400.1166666666663</v>
      </c>
      <c r="E22" s="38">
        <v>2368.2333333333327</v>
      </c>
      <c r="F22" s="38">
        <v>2348.5666666666662</v>
      </c>
      <c r="G22" s="38">
        <v>2316.6833333333325</v>
      </c>
      <c r="H22" s="38">
        <v>2419.7833333333328</v>
      </c>
      <c r="I22" s="38">
        <v>2451.666666666667</v>
      </c>
      <c r="J22" s="38">
        <v>2471.333333333333</v>
      </c>
      <c r="K22" s="31">
        <v>2432</v>
      </c>
      <c r="L22" s="31">
        <v>2380.4499999999998</v>
      </c>
      <c r="M22" s="31">
        <v>14.452819999999999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954.55</v>
      </c>
      <c r="D23" s="38">
        <v>958</v>
      </c>
      <c r="E23" s="38">
        <v>946.55</v>
      </c>
      <c r="F23" s="38">
        <v>938.55</v>
      </c>
      <c r="G23" s="38">
        <v>927.09999999999991</v>
      </c>
      <c r="H23" s="38">
        <v>966</v>
      </c>
      <c r="I23" s="38">
        <v>977.45</v>
      </c>
      <c r="J23" s="38">
        <v>985.45</v>
      </c>
      <c r="K23" s="31">
        <v>969.45</v>
      </c>
      <c r="L23" s="31">
        <v>950</v>
      </c>
      <c r="M23" s="31">
        <v>5.5039899999999999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724.2</v>
      </c>
      <c r="D24" s="38">
        <v>726.2166666666667</v>
      </c>
      <c r="E24" s="38">
        <v>719.98333333333335</v>
      </c>
      <c r="F24" s="38">
        <v>715.76666666666665</v>
      </c>
      <c r="G24" s="38">
        <v>709.5333333333333</v>
      </c>
      <c r="H24" s="38">
        <v>730.43333333333339</v>
      </c>
      <c r="I24" s="38">
        <v>736.66666666666674</v>
      </c>
      <c r="J24" s="38">
        <v>740.88333333333344</v>
      </c>
      <c r="K24" s="31">
        <v>732.45</v>
      </c>
      <c r="L24" s="31">
        <v>722</v>
      </c>
      <c r="M24" s="31">
        <v>13.493499999999999</v>
      </c>
      <c r="N24" s="1"/>
      <c r="O24" s="1"/>
    </row>
    <row r="25" spans="1:15" ht="12.75" customHeight="1">
      <c r="A25" s="33">
        <v>15</v>
      </c>
      <c r="B25" s="58" t="s">
        <v>877</v>
      </c>
      <c r="C25" s="31">
        <v>240.85</v>
      </c>
      <c r="D25" s="38">
        <v>241.78333333333333</v>
      </c>
      <c r="E25" s="38">
        <v>238.06666666666666</v>
      </c>
      <c r="F25" s="38">
        <v>235.28333333333333</v>
      </c>
      <c r="G25" s="38">
        <v>231.56666666666666</v>
      </c>
      <c r="H25" s="38">
        <v>244.56666666666666</v>
      </c>
      <c r="I25" s="38">
        <v>248.2833333333333</v>
      </c>
      <c r="J25" s="38">
        <v>251.06666666666666</v>
      </c>
      <c r="K25" s="31">
        <v>245.5</v>
      </c>
      <c r="L25" s="31">
        <v>239</v>
      </c>
      <c r="M25" s="31">
        <v>20.57207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752.65</v>
      </c>
      <c r="D26" s="38">
        <v>752.38333333333333</v>
      </c>
      <c r="E26" s="38">
        <v>744.76666666666665</v>
      </c>
      <c r="F26" s="38">
        <v>736.88333333333333</v>
      </c>
      <c r="G26" s="38">
        <v>729.26666666666665</v>
      </c>
      <c r="H26" s="38">
        <v>760.26666666666665</v>
      </c>
      <c r="I26" s="38">
        <v>767.88333333333321</v>
      </c>
      <c r="J26" s="38">
        <v>775.76666666666665</v>
      </c>
      <c r="K26" s="31">
        <v>760</v>
      </c>
      <c r="L26" s="31">
        <v>744.5</v>
      </c>
      <c r="M26" s="31">
        <v>5.8925200000000002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356.95</v>
      </c>
      <c r="D27" s="38">
        <v>358.36666666666662</v>
      </c>
      <c r="E27" s="38">
        <v>352.78333333333325</v>
      </c>
      <c r="F27" s="38">
        <v>348.61666666666662</v>
      </c>
      <c r="G27" s="38">
        <v>343.03333333333325</v>
      </c>
      <c r="H27" s="38">
        <v>362.53333333333325</v>
      </c>
      <c r="I27" s="38">
        <v>368.11666666666662</v>
      </c>
      <c r="J27" s="38">
        <v>372.28333333333325</v>
      </c>
      <c r="K27" s="31">
        <v>363.95</v>
      </c>
      <c r="L27" s="31">
        <v>354.2</v>
      </c>
      <c r="M27" s="31">
        <v>4.0760300000000003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1074.9000000000001</v>
      </c>
      <c r="D28" s="38">
        <v>1073.9333333333334</v>
      </c>
      <c r="E28" s="38">
        <v>1050.9666666666667</v>
      </c>
      <c r="F28" s="38">
        <v>1027.0333333333333</v>
      </c>
      <c r="G28" s="38">
        <v>1004.0666666666666</v>
      </c>
      <c r="H28" s="38">
        <v>1097.8666666666668</v>
      </c>
      <c r="I28" s="38">
        <v>1120.8333333333335</v>
      </c>
      <c r="J28" s="38">
        <v>1144.7666666666669</v>
      </c>
      <c r="K28" s="31">
        <v>1096.9000000000001</v>
      </c>
      <c r="L28" s="31">
        <v>1050</v>
      </c>
      <c r="M28" s="31">
        <v>2.2229100000000002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1057.25</v>
      </c>
      <c r="D29" s="38">
        <v>1063.8833333333334</v>
      </c>
      <c r="E29" s="38">
        <v>1048.3666666666668</v>
      </c>
      <c r="F29" s="38">
        <v>1039.4833333333333</v>
      </c>
      <c r="G29" s="38">
        <v>1023.9666666666667</v>
      </c>
      <c r="H29" s="38">
        <v>1072.7666666666669</v>
      </c>
      <c r="I29" s="38">
        <v>1088.2833333333338</v>
      </c>
      <c r="J29" s="38">
        <v>1097.166666666667</v>
      </c>
      <c r="K29" s="31">
        <v>1079.4000000000001</v>
      </c>
      <c r="L29" s="31">
        <v>1055</v>
      </c>
      <c r="M29" s="31">
        <v>1.2780800000000001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3328.45</v>
      </c>
      <c r="D30" s="38">
        <v>3329.5166666666664</v>
      </c>
      <c r="E30" s="38">
        <v>3286.0333333333328</v>
      </c>
      <c r="F30" s="38">
        <v>3243.6166666666663</v>
      </c>
      <c r="G30" s="38">
        <v>3200.1333333333328</v>
      </c>
      <c r="H30" s="38">
        <v>3371.9333333333329</v>
      </c>
      <c r="I30" s="38">
        <v>3415.4166666666665</v>
      </c>
      <c r="J30" s="38">
        <v>3457.833333333333</v>
      </c>
      <c r="K30" s="31">
        <v>3373</v>
      </c>
      <c r="L30" s="31">
        <v>3287.1</v>
      </c>
      <c r="M30" s="31">
        <v>0.34516999999999998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1423.8</v>
      </c>
      <c r="D31" s="38">
        <v>1429.3333333333333</v>
      </c>
      <c r="E31" s="38">
        <v>1397.6666666666665</v>
      </c>
      <c r="F31" s="38">
        <v>1371.5333333333333</v>
      </c>
      <c r="G31" s="38">
        <v>1339.8666666666666</v>
      </c>
      <c r="H31" s="38">
        <v>1455.4666666666665</v>
      </c>
      <c r="I31" s="38">
        <v>1487.133333333333</v>
      </c>
      <c r="J31" s="38">
        <v>1513.2666666666664</v>
      </c>
      <c r="K31" s="31">
        <v>1461</v>
      </c>
      <c r="L31" s="31">
        <v>1403.2</v>
      </c>
      <c r="M31" s="31">
        <v>2.08528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3529</v>
      </c>
      <c r="D32" s="38">
        <v>3521.35</v>
      </c>
      <c r="E32" s="38">
        <v>3502.7</v>
      </c>
      <c r="F32" s="38">
        <v>3476.4</v>
      </c>
      <c r="G32" s="38">
        <v>3457.75</v>
      </c>
      <c r="H32" s="38">
        <v>3547.6499999999996</v>
      </c>
      <c r="I32" s="38">
        <v>3566.3</v>
      </c>
      <c r="J32" s="38">
        <v>3592.5999999999995</v>
      </c>
      <c r="K32" s="31">
        <v>3540</v>
      </c>
      <c r="L32" s="31">
        <v>3495.05</v>
      </c>
      <c r="M32" s="31">
        <v>1.17624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2475.6999999999998</v>
      </c>
      <c r="D33" s="38">
        <v>2489.4</v>
      </c>
      <c r="E33" s="38">
        <v>2454.3500000000004</v>
      </c>
      <c r="F33" s="38">
        <v>2433.0000000000005</v>
      </c>
      <c r="G33" s="38">
        <v>2397.9500000000007</v>
      </c>
      <c r="H33" s="38">
        <v>2510.75</v>
      </c>
      <c r="I33" s="38">
        <v>2545.8000000000002</v>
      </c>
      <c r="J33" s="38">
        <v>2567.1499999999996</v>
      </c>
      <c r="K33" s="31">
        <v>2524.4499999999998</v>
      </c>
      <c r="L33" s="31">
        <v>2468.0500000000002</v>
      </c>
      <c r="M33" s="31">
        <v>0.36904999999999999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699.75</v>
      </c>
      <c r="D34" s="38">
        <v>694.58333333333337</v>
      </c>
      <c r="E34" s="38">
        <v>686.16666666666674</v>
      </c>
      <c r="F34" s="38">
        <v>672.58333333333337</v>
      </c>
      <c r="G34" s="38">
        <v>664.16666666666674</v>
      </c>
      <c r="H34" s="38">
        <v>708.16666666666674</v>
      </c>
      <c r="I34" s="38">
        <v>716.58333333333348</v>
      </c>
      <c r="J34" s="38">
        <v>730.16666666666674</v>
      </c>
      <c r="K34" s="31">
        <v>703</v>
      </c>
      <c r="L34" s="31">
        <v>681</v>
      </c>
      <c r="M34" s="31">
        <v>6.6274800000000003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2230.9</v>
      </c>
      <c r="D35" s="38">
        <v>2231.0333333333333</v>
      </c>
      <c r="E35" s="38">
        <v>2213.0666666666666</v>
      </c>
      <c r="F35" s="38">
        <v>2195.2333333333331</v>
      </c>
      <c r="G35" s="38">
        <v>2177.2666666666664</v>
      </c>
      <c r="H35" s="38">
        <v>2248.8666666666668</v>
      </c>
      <c r="I35" s="38">
        <v>2266.833333333333</v>
      </c>
      <c r="J35" s="38">
        <v>2284.666666666667</v>
      </c>
      <c r="K35" s="31">
        <v>2249</v>
      </c>
      <c r="L35" s="31">
        <v>2213.1999999999998</v>
      </c>
      <c r="M35" s="31">
        <v>0.70752999999999999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421.55</v>
      </c>
      <c r="D36" s="38">
        <v>419.84999999999997</v>
      </c>
      <c r="E36" s="38">
        <v>416.69999999999993</v>
      </c>
      <c r="F36" s="38">
        <v>411.84999999999997</v>
      </c>
      <c r="G36" s="38">
        <v>408.69999999999993</v>
      </c>
      <c r="H36" s="38">
        <v>424.69999999999993</v>
      </c>
      <c r="I36" s="38">
        <v>427.84999999999991</v>
      </c>
      <c r="J36" s="38">
        <v>432.69999999999993</v>
      </c>
      <c r="K36" s="31">
        <v>423</v>
      </c>
      <c r="L36" s="31">
        <v>415</v>
      </c>
      <c r="M36" s="31">
        <v>22.317620000000002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1747.55</v>
      </c>
      <c r="D37" s="38">
        <v>1752.4833333333333</v>
      </c>
      <c r="E37" s="38">
        <v>1735.1166666666668</v>
      </c>
      <c r="F37" s="38">
        <v>1722.6833333333334</v>
      </c>
      <c r="G37" s="38">
        <v>1705.3166666666668</v>
      </c>
      <c r="H37" s="38">
        <v>1764.9166666666667</v>
      </c>
      <c r="I37" s="38">
        <v>1782.2833333333331</v>
      </c>
      <c r="J37" s="38">
        <v>1794.7166666666667</v>
      </c>
      <c r="K37" s="31">
        <v>1769.85</v>
      </c>
      <c r="L37" s="31">
        <v>1740.05</v>
      </c>
      <c r="M37" s="31">
        <v>2.9239999999999999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1035.4000000000001</v>
      </c>
      <c r="D38" s="38">
        <v>1024.2333333333333</v>
      </c>
      <c r="E38" s="38">
        <v>997.4666666666667</v>
      </c>
      <c r="F38" s="38">
        <v>959.5333333333333</v>
      </c>
      <c r="G38" s="38">
        <v>932.76666666666665</v>
      </c>
      <c r="H38" s="38">
        <v>1062.1666666666667</v>
      </c>
      <c r="I38" s="38">
        <v>1088.9333333333336</v>
      </c>
      <c r="J38" s="38">
        <v>1126.8666666666668</v>
      </c>
      <c r="K38" s="31">
        <v>1051</v>
      </c>
      <c r="L38" s="31">
        <v>986.3</v>
      </c>
      <c r="M38" s="31">
        <v>4.2704800000000001</v>
      </c>
      <c r="N38" s="1"/>
      <c r="O38" s="1"/>
    </row>
    <row r="39" spans="1:15" ht="12.75" customHeight="1">
      <c r="A39" s="33">
        <v>29</v>
      </c>
      <c r="B39" s="58" t="s">
        <v>879</v>
      </c>
      <c r="C39" s="31">
        <v>3484</v>
      </c>
      <c r="D39" s="38">
        <v>3459.3166666666671</v>
      </c>
      <c r="E39" s="38">
        <v>3419.6833333333343</v>
      </c>
      <c r="F39" s="38">
        <v>3355.3666666666672</v>
      </c>
      <c r="G39" s="38">
        <v>3315.7333333333345</v>
      </c>
      <c r="H39" s="38">
        <v>3523.6333333333341</v>
      </c>
      <c r="I39" s="38">
        <v>3563.2666666666664</v>
      </c>
      <c r="J39" s="38">
        <v>3627.5833333333339</v>
      </c>
      <c r="K39" s="31">
        <v>3498.95</v>
      </c>
      <c r="L39" s="31">
        <v>3395</v>
      </c>
      <c r="M39" s="31">
        <v>0.35769000000000001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1310.75</v>
      </c>
      <c r="D40" s="38">
        <v>1315.6166666666666</v>
      </c>
      <c r="E40" s="38">
        <v>1301.2333333333331</v>
      </c>
      <c r="F40" s="38">
        <v>1291.7166666666665</v>
      </c>
      <c r="G40" s="38">
        <v>1277.333333333333</v>
      </c>
      <c r="H40" s="38">
        <v>1325.1333333333332</v>
      </c>
      <c r="I40" s="38">
        <v>1339.5166666666669</v>
      </c>
      <c r="J40" s="38">
        <v>1349.0333333333333</v>
      </c>
      <c r="K40" s="31">
        <v>1330</v>
      </c>
      <c r="L40" s="31">
        <v>1306.0999999999999</v>
      </c>
      <c r="M40" s="31">
        <v>2.9116300000000002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657.2</v>
      </c>
      <c r="D41" s="38">
        <v>658.4</v>
      </c>
      <c r="E41" s="38">
        <v>649.84999999999991</v>
      </c>
      <c r="F41" s="38">
        <v>642.49999999999989</v>
      </c>
      <c r="G41" s="38">
        <v>633.94999999999982</v>
      </c>
      <c r="H41" s="38">
        <v>665.75</v>
      </c>
      <c r="I41" s="38">
        <v>674.3</v>
      </c>
      <c r="J41" s="38">
        <v>681.65000000000009</v>
      </c>
      <c r="K41" s="31">
        <v>666.95</v>
      </c>
      <c r="L41" s="31">
        <v>651.04999999999995</v>
      </c>
      <c r="M41" s="31">
        <v>1.01254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5252.05</v>
      </c>
      <c r="D42" s="38">
        <v>5248.7833333333338</v>
      </c>
      <c r="E42" s="38">
        <v>5209.1166666666677</v>
      </c>
      <c r="F42" s="38">
        <v>5166.1833333333343</v>
      </c>
      <c r="G42" s="38">
        <v>5126.5166666666682</v>
      </c>
      <c r="H42" s="38">
        <v>5291.7166666666672</v>
      </c>
      <c r="I42" s="38">
        <v>5331.3833333333332</v>
      </c>
      <c r="J42" s="38">
        <v>5374.3166666666666</v>
      </c>
      <c r="K42" s="31">
        <v>5288.45</v>
      </c>
      <c r="L42" s="31">
        <v>5205.8500000000004</v>
      </c>
      <c r="M42" s="31">
        <v>2.6339100000000002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432.6</v>
      </c>
      <c r="D43" s="38">
        <v>433.36666666666662</v>
      </c>
      <c r="E43" s="38">
        <v>430.23333333333323</v>
      </c>
      <c r="F43" s="38">
        <v>427.86666666666662</v>
      </c>
      <c r="G43" s="38">
        <v>424.73333333333323</v>
      </c>
      <c r="H43" s="38">
        <v>435.73333333333323</v>
      </c>
      <c r="I43" s="38">
        <v>438.86666666666656</v>
      </c>
      <c r="J43" s="38">
        <v>441.23333333333323</v>
      </c>
      <c r="K43" s="31">
        <v>436.5</v>
      </c>
      <c r="L43" s="31">
        <v>431</v>
      </c>
      <c r="M43" s="31">
        <v>16.837219999999999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260</v>
      </c>
      <c r="D44" s="38">
        <v>260.7166666666667</v>
      </c>
      <c r="E44" s="38">
        <v>256.73333333333341</v>
      </c>
      <c r="F44" s="38">
        <v>253.4666666666667</v>
      </c>
      <c r="G44" s="38">
        <v>249.48333333333341</v>
      </c>
      <c r="H44" s="38">
        <v>263.98333333333341</v>
      </c>
      <c r="I44" s="38">
        <v>267.96666666666675</v>
      </c>
      <c r="J44" s="38">
        <v>271.23333333333341</v>
      </c>
      <c r="K44" s="31">
        <v>264.7</v>
      </c>
      <c r="L44" s="31">
        <v>257.45</v>
      </c>
      <c r="M44" s="31">
        <v>15.300689999999999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534.6</v>
      </c>
      <c r="D45" s="38">
        <v>531.91666666666663</v>
      </c>
      <c r="E45" s="38">
        <v>527.73333333333323</v>
      </c>
      <c r="F45" s="38">
        <v>520.86666666666656</v>
      </c>
      <c r="G45" s="38">
        <v>516.68333333333317</v>
      </c>
      <c r="H45" s="38">
        <v>538.7833333333333</v>
      </c>
      <c r="I45" s="38">
        <v>542.9666666666667</v>
      </c>
      <c r="J45" s="38">
        <v>549.83333333333337</v>
      </c>
      <c r="K45" s="31">
        <v>536.1</v>
      </c>
      <c r="L45" s="31">
        <v>525.04999999999995</v>
      </c>
      <c r="M45" s="31">
        <v>1.82979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169.8</v>
      </c>
      <c r="D46" s="38">
        <v>169.86666666666667</v>
      </c>
      <c r="E46" s="38">
        <v>166.98333333333335</v>
      </c>
      <c r="F46" s="38">
        <v>164.16666666666669</v>
      </c>
      <c r="G46" s="38">
        <v>161.28333333333336</v>
      </c>
      <c r="H46" s="38">
        <v>172.68333333333334</v>
      </c>
      <c r="I46" s="38">
        <v>175.56666666666666</v>
      </c>
      <c r="J46" s="38">
        <v>178.38333333333333</v>
      </c>
      <c r="K46" s="31">
        <v>172.75</v>
      </c>
      <c r="L46" s="31">
        <v>167.05</v>
      </c>
      <c r="M46" s="31">
        <v>357.13623000000001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3406.75</v>
      </c>
      <c r="D47" s="38">
        <v>3394.4666666666667</v>
      </c>
      <c r="E47" s="38">
        <v>3374.5333333333333</v>
      </c>
      <c r="F47" s="38">
        <v>3342.3166666666666</v>
      </c>
      <c r="G47" s="38">
        <v>3322.3833333333332</v>
      </c>
      <c r="H47" s="38">
        <v>3426.6833333333334</v>
      </c>
      <c r="I47" s="38">
        <v>3446.6166666666668</v>
      </c>
      <c r="J47" s="38">
        <v>3478.8333333333335</v>
      </c>
      <c r="K47" s="31">
        <v>3414.4</v>
      </c>
      <c r="L47" s="31">
        <v>3362.25</v>
      </c>
      <c r="M47" s="31">
        <v>10.25127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310.05</v>
      </c>
      <c r="D48" s="38">
        <v>311.51666666666665</v>
      </c>
      <c r="E48" s="38">
        <v>307.33333333333331</v>
      </c>
      <c r="F48" s="38">
        <v>304.61666666666667</v>
      </c>
      <c r="G48" s="38">
        <v>300.43333333333334</v>
      </c>
      <c r="H48" s="38">
        <v>314.23333333333329</v>
      </c>
      <c r="I48" s="38">
        <v>318.41666666666669</v>
      </c>
      <c r="J48" s="38">
        <v>321.13333333333327</v>
      </c>
      <c r="K48" s="31">
        <v>315.7</v>
      </c>
      <c r="L48" s="31">
        <v>308.8</v>
      </c>
      <c r="M48" s="31">
        <v>4.96976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1839.55</v>
      </c>
      <c r="D49" s="38">
        <v>1820.3333333333333</v>
      </c>
      <c r="E49" s="38">
        <v>1794.4666666666665</v>
      </c>
      <c r="F49" s="38">
        <v>1749.3833333333332</v>
      </c>
      <c r="G49" s="38">
        <v>1723.5166666666664</v>
      </c>
      <c r="H49" s="38">
        <v>1865.4166666666665</v>
      </c>
      <c r="I49" s="38">
        <v>1891.2833333333333</v>
      </c>
      <c r="J49" s="38">
        <v>1936.3666666666666</v>
      </c>
      <c r="K49" s="31">
        <v>1846.2</v>
      </c>
      <c r="L49" s="31">
        <v>1775.25</v>
      </c>
      <c r="M49" s="31">
        <v>9.82273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635.70000000000005</v>
      </c>
      <c r="D50" s="38">
        <v>637.66666666666663</v>
      </c>
      <c r="E50" s="38">
        <v>630.33333333333326</v>
      </c>
      <c r="F50" s="38">
        <v>624.96666666666658</v>
      </c>
      <c r="G50" s="38">
        <v>617.63333333333321</v>
      </c>
      <c r="H50" s="38">
        <v>643.0333333333333</v>
      </c>
      <c r="I50" s="38">
        <v>650.36666666666656</v>
      </c>
      <c r="J50" s="38">
        <v>655.73333333333335</v>
      </c>
      <c r="K50" s="31">
        <v>645</v>
      </c>
      <c r="L50" s="31">
        <v>632.29999999999995</v>
      </c>
      <c r="M50" s="31">
        <v>5.7509499999999996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6569.6</v>
      </c>
      <c r="D51" s="38">
        <v>6572.5333333333328</v>
      </c>
      <c r="E51" s="38">
        <v>6527.0666666666657</v>
      </c>
      <c r="F51" s="38">
        <v>6484.5333333333328</v>
      </c>
      <c r="G51" s="38">
        <v>6439.0666666666657</v>
      </c>
      <c r="H51" s="38">
        <v>6615.0666666666657</v>
      </c>
      <c r="I51" s="38">
        <v>6660.5333333333328</v>
      </c>
      <c r="J51" s="38">
        <v>6703.0666666666657</v>
      </c>
      <c r="K51" s="31">
        <v>6618</v>
      </c>
      <c r="L51" s="31">
        <v>6530</v>
      </c>
      <c r="M51" s="31">
        <v>0.84345000000000003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770.75</v>
      </c>
      <c r="D52" s="38">
        <v>765.6</v>
      </c>
      <c r="E52" s="38">
        <v>758.30000000000007</v>
      </c>
      <c r="F52" s="38">
        <v>745.85</v>
      </c>
      <c r="G52" s="38">
        <v>738.55000000000007</v>
      </c>
      <c r="H52" s="38">
        <v>778.05000000000007</v>
      </c>
      <c r="I52" s="38">
        <v>785.35</v>
      </c>
      <c r="J52" s="38">
        <v>797.80000000000007</v>
      </c>
      <c r="K52" s="31">
        <v>772.9</v>
      </c>
      <c r="L52" s="31">
        <v>753.15</v>
      </c>
      <c r="M52" s="31">
        <v>40.255629999999996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735.05</v>
      </c>
      <c r="D53" s="38">
        <v>736.86666666666667</v>
      </c>
      <c r="E53" s="38">
        <v>728.83333333333337</v>
      </c>
      <c r="F53" s="38">
        <v>722.61666666666667</v>
      </c>
      <c r="G53" s="38">
        <v>714.58333333333337</v>
      </c>
      <c r="H53" s="38">
        <v>743.08333333333337</v>
      </c>
      <c r="I53" s="38">
        <v>751.11666666666667</v>
      </c>
      <c r="J53" s="38">
        <v>757.33333333333337</v>
      </c>
      <c r="K53" s="31">
        <v>744.9</v>
      </c>
      <c r="L53" s="31">
        <v>730.65</v>
      </c>
      <c r="M53" s="31">
        <v>14.95051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405.75</v>
      </c>
      <c r="D54" s="38">
        <v>405</v>
      </c>
      <c r="E54" s="38">
        <v>400.8</v>
      </c>
      <c r="F54" s="38">
        <v>395.85</v>
      </c>
      <c r="G54" s="38">
        <v>391.65000000000003</v>
      </c>
      <c r="H54" s="38">
        <v>409.95</v>
      </c>
      <c r="I54" s="38">
        <v>414.15000000000003</v>
      </c>
      <c r="J54" s="38">
        <v>419.09999999999997</v>
      </c>
      <c r="K54" s="31">
        <v>409.2</v>
      </c>
      <c r="L54" s="31">
        <v>400.05</v>
      </c>
      <c r="M54" s="31">
        <v>1.87666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401.6</v>
      </c>
      <c r="D55" s="38">
        <v>402.35000000000008</v>
      </c>
      <c r="E55" s="38">
        <v>399.35000000000014</v>
      </c>
      <c r="F55" s="38">
        <v>397.10000000000008</v>
      </c>
      <c r="G55" s="38">
        <v>394.10000000000014</v>
      </c>
      <c r="H55" s="38">
        <v>404.60000000000014</v>
      </c>
      <c r="I55" s="38">
        <v>407.6</v>
      </c>
      <c r="J55" s="38">
        <v>409.85000000000014</v>
      </c>
      <c r="K55" s="31">
        <v>405.35</v>
      </c>
      <c r="L55" s="31">
        <v>400.1</v>
      </c>
      <c r="M55" s="31">
        <v>6.7679299999999998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950</v>
      </c>
      <c r="D56" s="38">
        <v>951.51666666666677</v>
      </c>
      <c r="E56" s="38">
        <v>945.48333333333358</v>
      </c>
      <c r="F56" s="38">
        <v>940.96666666666681</v>
      </c>
      <c r="G56" s="38">
        <v>934.93333333333362</v>
      </c>
      <c r="H56" s="38">
        <v>956.03333333333353</v>
      </c>
      <c r="I56" s="38">
        <v>962.06666666666661</v>
      </c>
      <c r="J56" s="38">
        <v>966.58333333333348</v>
      </c>
      <c r="K56" s="31">
        <v>957.55</v>
      </c>
      <c r="L56" s="31">
        <v>947</v>
      </c>
      <c r="M56" s="31">
        <v>101.41257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4878.45</v>
      </c>
      <c r="D57" s="38">
        <v>4897.6500000000005</v>
      </c>
      <c r="E57" s="38">
        <v>4847.8000000000011</v>
      </c>
      <c r="F57" s="38">
        <v>4817.1500000000005</v>
      </c>
      <c r="G57" s="38">
        <v>4767.3000000000011</v>
      </c>
      <c r="H57" s="38">
        <v>4928.3000000000011</v>
      </c>
      <c r="I57" s="38">
        <v>4978.1500000000015</v>
      </c>
      <c r="J57" s="38">
        <v>5008.8000000000011</v>
      </c>
      <c r="K57" s="31">
        <v>4947.5</v>
      </c>
      <c r="L57" s="31">
        <v>4867</v>
      </c>
      <c r="M57" s="31">
        <v>2.9582700000000002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1593.2</v>
      </c>
      <c r="D58" s="38">
        <v>1593.1833333333334</v>
      </c>
      <c r="E58" s="38">
        <v>1581.2666666666669</v>
      </c>
      <c r="F58" s="38">
        <v>1569.3333333333335</v>
      </c>
      <c r="G58" s="38">
        <v>1557.416666666667</v>
      </c>
      <c r="H58" s="38">
        <v>1605.1166666666668</v>
      </c>
      <c r="I58" s="38">
        <v>1617.0333333333333</v>
      </c>
      <c r="J58" s="38">
        <v>1628.9666666666667</v>
      </c>
      <c r="K58" s="31">
        <v>1605.1</v>
      </c>
      <c r="L58" s="31">
        <v>1581.25</v>
      </c>
      <c r="M58" s="31">
        <v>12.812860000000001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7401.25</v>
      </c>
      <c r="D59" s="38">
        <v>7345.5666666666666</v>
      </c>
      <c r="E59" s="38">
        <v>7216.1333333333332</v>
      </c>
      <c r="F59" s="38">
        <v>7031.0166666666664</v>
      </c>
      <c r="G59" s="38">
        <v>6901.583333333333</v>
      </c>
      <c r="H59" s="38">
        <v>7530.6833333333334</v>
      </c>
      <c r="I59" s="38">
        <v>7660.1166666666659</v>
      </c>
      <c r="J59" s="38">
        <v>7845.2333333333336</v>
      </c>
      <c r="K59" s="31">
        <v>7475</v>
      </c>
      <c r="L59" s="31">
        <v>7160.45</v>
      </c>
      <c r="M59" s="31">
        <v>0.61507000000000001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7431.95</v>
      </c>
      <c r="D60" s="38">
        <v>7446.0333333333328</v>
      </c>
      <c r="E60" s="38">
        <v>7384.0666666666657</v>
      </c>
      <c r="F60" s="38">
        <v>7336.1833333333325</v>
      </c>
      <c r="G60" s="38">
        <v>7274.2166666666653</v>
      </c>
      <c r="H60" s="38">
        <v>7493.9166666666661</v>
      </c>
      <c r="I60" s="38">
        <v>7555.8833333333332</v>
      </c>
      <c r="J60" s="38">
        <v>7603.7666666666664</v>
      </c>
      <c r="K60" s="31">
        <v>7508</v>
      </c>
      <c r="L60" s="31">
        <v>7398.15</v>
      </c>
      <c r="M60" s="31">
        <v>11.317550000000001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2185.1</v>
      </c>
      <c r="D61" s="38">
        <v>2195.85</v>
      </c>
      <c r="E61" s="38">
        <v>2161.25</v>
      </c>
      <c r="F61" s="38">
        <v>2137.4</v>
      </c>
      <c r="G61" s="38">
        <v>2102.8000000000002</v>
      </c>
      <c r="H61" s="38">
        <v>2219.6999999999998</v>
      </c>
      <c r="I61" s="38">
        <v>2254.2999999999993</v>
      </c>
      <c r="J61" s="38">
        <v>2278.1499999999996</v>
      </c>
      <c r="K61" s="31">
        <v>2230.4499999999998</v>
      </c>
      <c r="L61" s="31">
        <v>2172</v>
      </c>
      <c r="M61" s="31">
        <v>0.57816999999999996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2399.3000000000002</v>
      </c>
      <c r="D62" s="38">
        <v>2383.7166666666667</v>
      </c>
      <c r="E62" s="38">
        <v>2342.1333333333332</v>
      </c>
      <c r="F62" s="38">
        <v>2284.9666666666667</v>
      </c>
      <c r="G62" s="38">
        <v>2243.3833333333332</v>
      </c>
      <c r="H62" s="38">
        <v>2440.8833333333332</v>
      </c>
      <c r="I62" s="38">
        <v>2482.4666666666662</v>
      </c>
      <c r="J62" s="38">
        <v>2539.6333333333332</v>
      </c>
      <c r="K62" s="31">
        <v>2425.3000000000002</v>
      </c>
      <c r="L62" s="31">
        <v>2326.5500000000002</v>
      </c>
      <c r="M62" s="31">
        <v>5.3746700000000001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384.2</v>
      </c>
      <c r="D63" s="38">
        <v>385.98333333333335</v>
      </c>
      <c r="E63" s="38">
        <v>380.2166666666667</v>
      </c>
      <c r="F63" s="38">
        <v>376.23333333333335</v>
      </c>
      <c r="G63" s="38">
        <v>370.4666666666667</v>
      </c>
      <c r="H63" s="38">
        <v>389.9666666666667</v>
      </c>
      <c r="I63" s="38">
        <v>395.73333333333335</v>
      </c>
      <c r="J63" s="38">
        <v>399.7166666666667</v>
      </c>
      <c r="K63" s="31">
        <v>391.75</v>
      </c>
      <c r="L63" s="31">
        <v>382</v>
      </c>
      <c r="M63" s="31">
        <v>21.580279999999998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221.7</v>
      </c>
      <c r="D64" s="38">
        <v>222.16666666666666</v>
      </c>
      <c r="E64" s="38">
        <v>220.08333333333331</v>
      </c>
      <c r="F64" s="38">
        <v>218.46666666666667</v>
      </c>
      <c r="G64" s="38">
        <v>216.38333333333333</v>
      </c>
      <c r="H64" s="38">
        <v>223.7833333333333</v>
      </c>
      <c r="I64" s="38">
        <v>225.86666666666662</v>
      </c>
      <c r="J64" s="38">
        <v>227.48333333333329</v>
      </c>
      <c r="K64" s="31">
        <v>224.25</v>
      </c>
      <c r="L64" s="31">
        <v>220.55</v>
      </c>
      <c r="M64" s="31">
        <v>102.20825000000001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204.7</v>
      </c>
      <c r="D65" s="38">
        <v>205</v>
      </c>
      <c r="E65" s="38">
        <v>203.4</v>
      </c>
      <c r="F65" s="38">
        <v>202.1</v>
      </c>
      <c r="G65" s="38">
        <v>200.5</v>
      </c>
      <c r="H65" s="38">
        <v>206.3</v>
      </c>
      <c r="I65" s="38">
        <v>207.90000000000003</v>
      </c>
      <c r="J65" s="38">
        <v>209.20000000000002</v>
      </c>
      <c r="K65" s="31">
        <v>206.6</v>
      </c>
      <c r="L65" s="31">
        <v>203.7</v>
      </c>
      <c r="M65" s="31">
        <v>145.52432999999999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79.3</v>
      </c>
      <c r="D66" s="38">
        <v>79.05</v>
      </c>
      <c r="E66" s="38">
        <v>78.149999999999991</v>
      </c>
      <c r="F66" s="38">
        <v>77</v>
      </c>
      <c r="G66" s="38">
        <v>76.099999999999994</v>
      </c>
      <c r="H66" s="38">
        <v>80.199999999999989</v>
      </c>
      <c r="I66" s="38">
        <v>81.099999999999994</v>
      </c>
      <c r="J66" s="38">
        <v>82.249999999999986</v>
      </c>
      <c r="K66" s="31">
        <v>79.95</v>
      </c>
      <c r="L66" s="31">
        <v>77.900000000000006</v>
      </c>
      <c r="M66" s="31">
        <v>103.04142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2573.9499999999998</v>
      </c>
      <c r="D67" s="38">
        <v>2580.65</v>
      </c>
      <c r="E67" s="38">
        <v>2553.3000000000002</v>
      </c>
      <c r="F67" s="38">
        <v>2532.65</v>
      </c>
      <c r="G67" s="38">
        <v>2505.3000000000002</v>
      </c>
      <c r="H67" s="38">
        <v>2601.3000000000002</v>
      </c>
      <c r="I67" s="38">
        <v>2628.6499999999996</v>
      </c>
      <c r="J67" s="38">
        <v>2649.3</v>
      </c>
      <c r="K67" s="31">
        <v>2608</v>
      </c>
      <c r="L67" s="31">
        <v>2560</v>
      </c>
      <c r="M67" s="31">
        <v>0.11992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1667.35</v>
      </c>
      <c r="D68" s="38">
        <v>1661.8</v>
      </c>
      <c r="E68" s="38">
        <v>1628.6</v>
      </c>
      <c r="F68" s="38">
        <v>1589.85</v>
      </c>
      <c r="G68" s="38">
        <v>1556.6499999999999</v>
      </c>
      <c r="H68" s="38">
        <v>1700.55</v>
      </c>
      <c r="I68" s="38">
        <v>1733.7500000000002</v>
      </c>
      <c r="J68" s="38">
        <v>1772.5</v>
      </c>
      <c r="K68" s="31">
        <v>1695</v>
      </c>
      <c r="L68" s="31">
        <v>1623.05</v>
      </c>
      <c r="M68" s="31">
        <v>6.7867199999999999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4674.55</v>
      </c>
      <c r="D69" s="38">
        <v>4684.1500000000005</v>
      </c>
      <c r="E69" s="38">
        <v>4640.4000000000015</v>
      </c>
      <c r="F69" s="38">
        <v>4606.2500000000009</v>
      </c>
      <c r="G69" s="38">
        <v>4562.5000000000018</v>
      </c>
      <c r="H69" s="38">
        <v>4718.3000000000011</v>
      </c>
      <c r="I69" s="38">
        <v>4762.0499999999993</v>
      </c>
      <c r="J69" s="38">
        <v>4796.2000000000007</v>
      </c>
      <c r="K69" s="31">
        <v>4727.8999999999996</v>
      </c>
      <c r="L69" s="31">
        <v>4650</v>
      </c>
      <c r="M69" s="31">
        <v>0.19066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1140.4000000000001</v>
      </c>
      <c r="D70" s="38">
        <v>1151.3166666666666</v>
      </c>
      <c r="E70" s="38">
        <v>1115.6333333333332</v>
      </c>
      <c r="F70" s="38">
        <v>1090.8666666666666</v>
      </c>
      <c r="G70" s="38">
        <v>1055.1833333333332</v>
      </c>
      <c r="H70" s="38">
        <v>1176.0833333333333</v>
      </c>
      <c r="I70" s="38">
        <v>1211.7666666666667</v>
      </c>
      <c r="J70" s="38">
        <v>1236.5333333333333</v>
      </c>
      <c r="K70" s="31">
        <v>1187</v>
      </c>
      <c r="L70" s="31">
        <v>1126.55</v>
      </c>
      <c r="M70" s="31">
        <v>1.7382599999999999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26.3</v>
      </c>
      <c r="D71" s="38">
        <v>27.166666666666668</v>
      </c>
      <c r="E71" s="38">
        <v>25.433333333333337</v>
      </c>
      <c r="F71" s="38">
        <v>24.56666666666667</v>
      </c>
      <c r="G71" s="38">
        <v>22.833333333333339</v>
      </c>
      <c r="H71" s="38">
        <v>28.033333333333335</v>
      </c>
      <c r="I71" s="38">
        <v>29.766666666666662</v>
      </c>
      <c r="J71" s="38">
        <v>30.633333333333333</v>
      </c>
      <c r="K71" s="31">
        <v>28.9</v>
      </c>
      <c r="L71" s="31">
        <v>26.3</v>
      </c>
      <c r="M71" s="31">
        <v>372.05106999999998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1229.5</v>
      </c>
      <c r="D72" s="38">
        <v>1232.8500000000001</v>
      </c>
      <c r="E72" s="38">
        <v>1197.7000000000003</v>
      </c>
      <c r="F72" s="38">
        <v>1165.9000000000001</v>
      </c>
      <c r="G72" s="38">
        <v>1130.7500000000002</v>
      </c>
      <c r="H72" s="38">
        <v>1264.6500000000003</v>
      </c>
      <c r="I72" s="38">
        <v>1299.8000000000004</v>
      </c>
      <c r="J72" s="38">
        <v>1331.6000000000004</v>
      </c>
      <c r="K72" s="31">
        <v>1268</v>
      </c>
      <c r="L72" s="31">
        <v>1201.05</v>
      </c>
      <c r="M72" s="31">
        <v>27.037980000000001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127.65</v>
      </c>
      <c r="D73" s="38">
        <v>127.56666666666666</v>
      </c>
      <c r="E73" s="38">
        <v>126.63333333333333</v>
      </c>
      <c r="F73" s="38">
        <v>125.61666666666666</v>
      </c>
      <c r="G73" s="38">
        <v>124.68333333333332</v>
      </c>
      <c r="H73" s="38">
        <v>128.58333333333331</v>
      </c>
      <c r="I73" s="38">
        <v>129.51666666666665</v>
      </c>
      <c r="J73" s="38">
        <v>130.53333333333333</v>
      </c>
      <c r="K73" s="31">
        <v>128.5</v>
      </c>
      <c r="L73" s="31">
        <v>126.55</v>
      </c>
      <c r="M73" s="31">
        <v>180.31856999999999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1571.6</v>
      </c>
      <c r="D74" s="38">
        <v>1587.3833333333332</v>
      </c>
      <c r="E74" s="38">
        <v>1535.2166666666665</v>
      </c>
      <c r="F74" s="38">
        <v>1498.8333333333333</v>
      </c>
      <c r="G74" s="38">
        <v>1446.6666666666665</v>
      </c>
      <c r="H74" s="38">
        <v>1623.7666666666664</v>
      </c>
      <c r="I74" s="38">
        <v>1675.9333333333334</v>
      </c>
      <c r="J74" s="38">
        <v>1712.3166666666664</v>
      </c>
      <c r="K74" s="31">
        <v>1639.55</v>
      </c>
      <c r="L74" s="31">
        <v>1551</v>
      </c>
      <c r="M74" s="31">
        <v>2.80002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669.2</v>
      </c>
      <c r="D75" s="38">
        <v>666.94999999999993</v>
      </c>
      <c r="E75" s="38">
        <v>662.49999999999989</v>
      </c>
      <c r="F75" s="38">
        <v>655.8</v>
      </c>
      <c r="G75" s="38">
        <v>651.34999999999991</v>
      </c>
      <c r="H75" s="38">
        <v>673.64999999999986</v>
      </c>
      <c r="I75" s="38">
        <v>678.09999999999991</v>
      </c>
      <c r="J75" s="38">
        <v>684.79999999999984</v>
      </c>
      <c r="K75" s="31">
        <v>671.4</v>
      </c>
      <c r="L75" s="31">
        <v>660.25</v>
      </c>
      <c r="M75" s="31">
        <v>8.1195000000000004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854.55</v>
      </c>
      <c r="D76" s="38">
        <v>855.76666666666677</v>
      </c>
      <c r="E76" s="38">
        <v>849.83333333333348</v>
      </c>
      <c r="F76" s="38">
        <v>845.11666666666667</v>
      </c>
      <c r="G76" s="38">
        <v>839.18333333333339</v>
      </c>
      <c r="H76" s="38">
        <v>860.48333333333358</v>
      </c>
      <c r="I76" s="38">
        <v>866.41666666666674</v>
      </c>
      <c r="J76" s="38">
        <v>871.13333333333367</v>
      </c>
      <c r="K76" s="31">
        <v>861.7</v>
      </c>
      <c r="L76" s="31">
        <v>851.05</v>
      </c>
      <c r="M76" s="31">
        <v>7.1509099999999997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889.95</v>
      </c>
      <c r="D77" s="38">
        <v>889.58333333333337</v>
      </c>
      <c r="E77" s="38">
        <v>883.4666666666667</v>
      </c>
      <c r="F77" s="38">
        <v>876.98333333333335</v>
      </c>
      <c r="G77" s="38">
        <v>870.86666666666667</v>
      </c>
      <c r="H77" s="38">
        <v>896.06666666666672</v>
      </c>
      <c r="I77" s="38">
        <v>902.18333333333328</v>
      </c>
      <c r="J77" s="38">
        <v>908.66666666666674</v>
      </c>
      <c r="K77" s="31">
        <v>895.7</v>
      </c>
      <c r="L77" s="31">
        <v>883.1</v>
      </c>
      <c r="M77" s="31">
        <v>30.331859999999999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94.3</v>
      </c>
      <c r="D78" s="38">
        <v>94.616666666666674</v>
      </c>
      <c r="E78" s="38">
        <v>93.483333333333348</v>
      </c>
      <c r="F78" s="38">
        <v>92.666666666666671</v>
      </c>
      <c r="G78" s="38">
        <v>91.533333333333346</v>
      </c>
      <c r="H78" s="38">
        <v>95.433333333333351</v>
      </c>
      <c r="I78" s="38">
        <v>96.566666666666677</v>
      </c>
      <c r="J78" s="38">
        <v>97.383333333333354</v>
      </c>
      <c r="K78" s="31">
        <v>95.75</v>
      </c>
      <c r="L78" s="31">
        <v>93.8</v>
      </c>
      <c r="M78" s="31">
        <v>257.2568</v>
      </c>
      <c r="N78" s="1"/>
      <c r="O78" s="1"/>
    </row>
    <row r="79" spans="1:15" ht="12.75" customHeight="1">
      <c r="A79" s="33">
        <v>69</v>
      </c>
      <c r="B79" s="58" t="s">
        <v>880</v>
      </c>
      <c r="C79" s="31">
        <v>416</v>
      </c>
      <c r="D79" s="38">
        <v>414.38333333333338</v>
      </c>
      <c r="E79" s="38">
        <v>410.01666666666677</v>
      </c>
      <c r="F79" s="38">
        <v>404.03333333333336</v>
      </c>
      <c r="G79" s="38">
        <v>399.66666666666674</v>
      </c>
      <c r="H79" s="38">
        <v>420.36666666666679</v>
      </c>
      <c r="I79" s="38">
        <v>424.73333333333346</v>
      </c>
      <c r="J79" s="38">
        <v>430.71666666666681</v>
      </c>
      <c r="K79" s="31">
        <v>418.75</v>
      </c>
      <c r="L79" s="31">
        <v>408.4</v>
      </c>
      <c r="M79" s="31">
        <v>3.5730300000000002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259.14999999999998</v>
      </c>
      <c r="D80" s="38">
        <v>258.59999999999997</v>
      </c>
      <c r="E80" s="38">
        <v>254.84999999999991</v>
      </c>
      <c r="F80" s="38">
        <v>250.54999999999995</v>
      </c>
      <c r="G80" s="38">
        <v>246.7999999999999</v>
      </c>
      <c r="H80" s="38">
        <v>262.89999999999992</v>
      </c>
      <c r="I80" s="38">
        <v>266.65000000000003</v>
      </c>
      <c r="J80" s="38">
        <v>270.94999999999993</v>
      </c>
      <c r="K80" s="31">
        <v>262.35000000000002</v>
      </c>
      <c r="L80" s="31">
        <v>254.3</v>
      </c>
      <c r="M80" s="31">
        <v>45.26585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1230.05</v>
      </c>
      <c r="D81" s="38">
        <v>1224.8</v>
      </c>
      <c r="E81" s="38">
        <v>1211.5999999999999</v>
      </c>
      <c r="F81" s="38">
        <v>1193.1499999999999</v>
      </c>
      <c r="G81" s="38">
        <v>1179.9499999999998</v>
      </c>
      <c r="H81" s="38">
        <v>1243.25</v>
      </c>
      <c r="I81" s="38">
        <v>1256.4500000000003</v>
      </c>
      <c r="J81" s="38">
        <v>1274.9000000000001</v>
      </c>
      <c r="K81" s="31">
        <v>1238</v>
      </c>
      <c r="L81" s="31">
        <v>1206.3499999999999</v>
      </c>
      <c r="M81" s="31">
        <v>0.71338999999999997</v>
      </c>
      <c r="N81" s="1"/>
      <c r="O81" s="1"/>
    </row>
    <row r="82" spans="1:15" ht="12.75" customHeight="1">
      <c r="A82" s="33">
        <v>72</v>
      </c>
      <c r="B82" s="58" t="s">
        <v>881</v>
      </c>
      <c r="C82" s="31">
        <v>219.95</v>
      </c>
      <c r="D82" s="38">
        <v>217.63333333333333</v>
      </c>
      <c r="E82" s="38">
        <v>214.81666666666666</v>
      </c>
      <c r="F82" s="38">
        <v>209.68333333333334</v>
      </c>
      <c r="G82" s="38">
        <v>206.86666666666667</v>
      </c>
      <c r="H82" s="38">
        <v>222.76666666666665</v>
      </c>
      <c r="I82" s="38">
        <v>225.58333333333331</v>
      </c>
      <c r="J82" s="38">
        <v>230.71666666666664</v>
      </c>
      <c r="K82" s="31">
        <v>220.45</v>
      </c>
      <c r="L82" s="31">
        <v>212.5</v>
      </c>
      <c r="M82" s="31">
        <v>42.059539999999998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7355.95</v>
      </c>
      <c r="D83" s="38">
        <v>7327.3500000000013</v>
      </c>
      <c r="E83" s="38">
        <v>7268.7000000000025</v>
      </c>
      <c r="F83" s="38">
        <v>7181.4500000000016</v>
      </c>
      <c r="G83" s="38">
        <v>7122.8000000000029</v>
      </c>
      <c r="H83" s="38">
        <v>7414.6000000000022</v>
      </c>
      <c r="I83" s="38">
        <v>7473.2500000000018</v>
      </c>
      <c r="J83" s="38">
        <v>7560.5000000000018</v>
      </c>
      <c r="K83" s="31">
        <v>7386</v>
      </c>
      <c r="L83" s="31">
        <v>7240.1</v>
      </c>
      <c r="M83" s="31">
        <v>9.4109999999999999E-2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784.35</v>
      </c>
      <c r="D84" s="38">
        <v>787.96666666666658</v>
      </c>
      <c r="E84" s="38">
        <v>776.93333333333317</v>
      </c>
      <c r="F84" s="38">
        <v>769.51666666666654</v>
      </c>
      <c r="G84" s="38">
        <v>758.48333333333312</v>
      </c>
      <c r="H84" s="38">
        <v>795.38333333333321</v>
      </c>
      <c r="I84" s="38">
        <v>806.41666666666674</v>
      </c>
      <c r="J84" s="38">
        <v>813.83333333333326</v>
      </c>
      <c r="K84" s="31">
        <v>799</v>
      </c>
      <c r="L84" s="31">
        <v>780.55</v>
      </c>
      <c r="M84" s="31">
        <v>0.88622999999999996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484</v>
      </c>
      <c r="D85" s="38">
        <v>486.7</v>
      </c>
      <c r="E85" s="38">
        <v>479.45</v>
      </c>
      <c r="F85" s="38">
        <v>474.9</v>
      </c>
      <c r="G85" s="38">
        <v>467.65</v>
      </c>
      <c r="H85" s="38">
        <v>491.25</v>
      </c>
      <c r="I85" s="38">
        <v>498.5</v>
      </c>
      <c r="J85" s="38">
        <v>503.05</v>
      </c>
      <c r="K85" s="31">
        <v>493.95</v>
      </c>
      <c r="L85" s="31">
        <v>482.15</v>
      </c>
      <c r="M85" s="31">
        <v>2.3949799999999999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19515.95</v>
      </c>
      <c r="D86" s="38">
        <v>19442.100000000002</v>
      </c>
      <c r="E86" s="38">
        <v>19334.550000000003</v>
      </c>
      <c r="F86" s="38">
        <v>19153.150000000001</v>
      </c>
      <c r="G86" s="38">
        <v>19045.600000000002</v>
      </c>
      <c r="H86" s="38">
        <v>19623.500000000004</v>
      </c>
      <c r="I86" s="38">
        <v>19731.05</v>
      </c>
      <c r="J86" s="38">
        <v>19912.450000000004</v>
      </c>
      <c r="K86" s="31">
        <v>19549.650000000001</v>
      </c>
      <c r="L86" s="31">
        <v>19260.7</v>
      </c>
      <c r="M86" s="31">
        <v>0.16452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386.2</v>
      </c>
      <c r="D87" s="38">
        <v>388</v>
      </c>
      <c r="E87" s="38">
        <v>383.25</v>
      </c>
      <c r="F87" s="38">
        <v>380.3</v>
      </c>
      <c r="G87" s="38">
        <v>375.55</v>
      </c>
      <c r="H87" s="38">
        <v>390.95</v>
      </c>
      <c r="I87" s="38">
        <v>395.7</v>
      </c>
      <c r="J87" s="38">
        <v>398.65</v>
      </c>
      <c r="K87" s="31">
        <v>392.75</v>
      </c>
      <c r="L87" s="31">
        <v>385.05</v>
      </c>
      <c r="M87" s="31">
        <v>16.898520000000001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580.9</v>
      </c>
      <c r="D88" s="38">
        <v>574.53333333333342</v>
      </c>
      <c r="E88" s="38">
        <v>565.06666666666683</v>
      </c>
      <c r="F88" s="38">
        <v>549.23333333333346</v>
      </c>
      <c r="G88" s="38">
        <v>539.76666666666688</v>
      </c>
      <c r="H88" s="38">
        <v>590.36666666666679</v>
      </c>
      <c r="I88" s="38">
        <v>599.83333333333326</v>
      </c>
      <c r="J88" s="38">
        <v>615.66666666666674</v>
      </c>
      <c r="K88" s="31">
        <v>584</v>
      </c>
      <c r="L88" s="31">
        <v>558.70000000000005</v>
      </c>
      <c r="M88" s="31">
        <v>3.4611499999999999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5073.8999999999996</v>
      </c>
      <c r="D89" s="38">
        <v>5077.0333333333338</v>
      </c>
      <c r="E89" s="38">
        <v>5039.2166666666672</v>
      </c>
      <c r="F89" s="38">
        <v>5004.5333333333338</v>
      </c>
      <c r="G89" s="38">
        <v>4966.7166666666672</v>
      </c>
      <c r="H89" s="38">
        <v>5111.7166666666672</v>
      </c>
      <c r="I89" s="38">
        <v>5149.5333333333347</v>
      </c>
      <c r="J89" s="38">
        <v>5184.2166666666672</v>
      </c>
      <c r="K89" s="31">
        <v>5114.8500000000004</v>
      </c>
      <c r="L89" s="31">
        <v>5042.3500000000004</v>
      </c>
      <c r="M89" s="31">
        <v>1.8064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755.6</v>
      </c>
      <c r="D90" s="38">
        <v>748.51666666666677</v>
      </c>
      <c r="E90" s="38">
        <v>709.08333333333348</v>
      </c>
      <c r="F90" s="38">
        <v>662.56666666666672</v>
      </c>
      <c r="G90" s="38">
        <v>623.13333333333344</v>
      </c>
      <c r="H90" s="38">
        <v>795.03333333333353</v>
      </c>
      <c r="I90" s="38">
        <v>834.4666666666667</v>
      </c>
      <c r="J90" s="38">
        <v>880.98333333333358</v>
      </c>
      <c r="K90" s="31">
        <v>787.95</v>
      </c>
      <c r="L90" s="31">
        <v>702</v>
      </c>
      <c r="M90" s="31">
        <v>99.659779999999998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349.3</v>
      </c>
      <c r="D91" s="38">
        <v>351.18333333333334</v>
      </c>
      <c r="E91" s="38">
        <v>346.61666666666667</v>
      </c>
      <c r="F91" s="38">
        <v>343.93333333333334</v>
      </c>
      <c r="G91" s="38">
        <v>339.36666666666667</v>
      </c>
      <c r="H91" s="38">
        <v>353.86666666666667</v>
      </c>
      <c r="I91" s="38">
        <v>358.43333333333339</v>
      </c>
      <c r="J91" s="38">
        <v>361.11666666666667</v>
      </c>
      <c r="K91" s="31">
        <v>355.75</v>
      </c>
      <c r="L91" s="31">
        <v>348.5</v>
      </c>
      <c r="M91" s="31">
        <v>10.44238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319.05</v>
      </c>
      <c r="D92" s="38">
        <v>320.59999999999997</v>
      </c>
      <c r="E92" s="38">
        <v>316.44999999999993</v>
      </c>
      <c r="F92" s="38">
        <v>313.84999999999997</v>
      </c>
      <c r="G92" s="38">
        <v>309.69999999999993</v>
      </c>
      <c r="H92" s="38">
        <v>323.19999999999993</v>
      </c>
      <c r="I92" s="38">
        <v>327.34999999999991</v>
      </c>
      <c r="J92" s="38">
        <v>329.94999999999993</v>
      </c>
      <c r="K92" s="31">
        <v>324.75</v>
      </c>
      <c r="L92" s="31">
        <v>318</v>
      </c>
      <c r="M92" s="31">
        <v>3.2395399999999999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2232.0500000000002</v>
      </c>
      <c r="D93" s="38">
        <v>2240.7833333333333</v>
      </c>
      <c r="E93" s="38">
        <v>2214.2666666666664</v>
      </c>
      <c r="F93" s="38">
        <v>2196.4833333333331</v>
      </c>
      <c r="G93" s="38">
        <v>2169.9666666666662</v>
      </c>
      <c r="H93" s="38">
        <v>2258.5666666666666</v>
      </c>
      <c r="I93" s="38">
        <v>2285.0833333333339</v>
      </c>
      <c r="J93" s="38">
        <v>2302.8666666666668</v>
      </c>
      <c r="K93" s="31">
        <v>2267.3000000000002</v>
      </c>
      <c r="L93" s="31">
        <v>2223</v>
      </c>
      <c r="M93" s="31">
        <v>0.91737999999999997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331.25</v>
      </c>
      <c r="D94" s="38">
        <v>332.65000000000003</v>
      </c>
      <c r="E94" s="38">
        <v>329.15000000000009</v>
      </c>
      <c r="F94" s="38">
        <v>327.05000000000007</v>
      </c>
      <c r="G94" s="38">
        <v>323.55000000000013</v>
      </c>
      <c r="H94" s="38">
        <v>334.75000000000006</v>
      </c>
      <c r="I94" s="38">
        <v>338.24999999999994</v>
      </c>
      <c r="J94" s="38">
        <v>340.35</v>
      </c>
      <c r="K94" s="31">
        <v>336.15</v>
      </c>
      <c r="L94" s="31">
        <v>330.55</v>
      </c>
      <c r="M94" s="31">
        <v>48.30874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795.4</v>
      </c>
      <c r="D95" s="38">
        <v>791.5333333333333</v>
      </c>
      <c r="E95" s="38">
        <v>785.16666666666663</v>
      </c>
      <c r="F95" s="38">
        <v>774.93333333333328</v>
      </c>
      <c r="G95" s="38">
        <v>768.56666666666661</v>
      </c>
      <c r="H95" s="38">
        <v>801.76666666666665</v>
      </c>
      <c r="I95" s="38">
        <v>808.13333333333344</v>
      </c>
      <c r="J95" s="38">
        <v>818.36666666666667</v>
      </c>
      <c r="K95" s="31">
        <v>797.9</v>
      </c>
      <c r="L95" s="31">
        <v>781.3</v>
      </c>
      <c r="M95" s="31">
        <v>8.6922800000000002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1194.75</v>
      </c>
      <c r="D96" s="38">
        <v>1197.2</v>
      </c>
      <c r="E96" s="38">
        <v>1179.95</v>
      </c>
      <c r="F96" s="38">
        <v>1165.1500000000001</v>
      </c>
      <c r="G96" s="38">
        <v>1147.9000000000001</v>
      </c>
      <c r="H96" s="38">
        <v>1212</v>
      </c>
      <c r="I96" s="38">
        <v>1229.25</v>
      </c>
      <c r="J96" s="38">
        <v>1244.05</v>
      </c>
      <c r="K96" s="31">
        <v>1214.45</v>
      </c>
      <c r="L96" s="31">
        <v>1182.4000000000001</v>
      </c>
      <c r="M96" s="31">
        <v>0.97492000000000001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134.1</v>
      </c>
      <c r="D97" s="38">
        <v>135.04999999999998</v>
      </c>
      <c r="E97" s="38">
        <v>132.44999999999996</v>
      </c>
      <c r="F97" s="38">
        <v>130.79999999999998</v>
      </c>
      <c r="G97" s="38">
        <v>128.19999999999996</v>
      </c>
      <c r="H97" s="38">
        <v>136.69999999999996</v>
      </c>
      <c r="I97" s="38">
        <v>139.29999999999998</v>
      </c>
      <c r="J97" s="38">
        <v>140.94999999999996</v>
      </c>
      <c r="K97" s="31">
        <v>137.65</v>
      </c>
      <c r="L97" s="31">
        <v>133.4</v>
      </c>
      <c r="M97" s="31">
        <v>26.274080000000001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726.75</v>
      </c>
      <c r="D98" s="38">
        <v>723.5333333333333</v>
      </c>
      <c r="E98" s="38">
        <v>716.06666666666661</v>
      </c>
      <c r="F98" s="38">
        <v>705.38333333333333</v>
      </c>
      <c r="G98" s="38">
        <v>697.91666666666663</v>
      </c>
      <c r="H98" s="38">
        <v>734.21666666666658</v>
      </c>
      <c r="I98" s="38">
        <v>741.68333333333328</v>
      </c>
      <c r="J98" s="38">
        <v>752.36666666666656</v>
      </c>
      <c r="K98" s="31">
        <v>731</v>
      </c>
      <c r="L98" s="31">
        <v>712.85</v>
      </c>
      <c r="M98" s="31">
        <v>0.76578000000000002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1216</v>
      </c>
      <c r="D99" s="38">
        <v>1219.5166666666667</v>
      </c>
      <c r="E99" s="38">
        <v>1197.0333333333333</v>
      </c>
      <c r="F99" s="38">
        <v>1178.0666666666666</v>
      </c>
      <c r="G99" s="38">
        <v>1155.5833333333333</v>
      </c>
      <c r="H99" s="38">
        <v>1238.4833333333333</v>
      </c>
      <c r="I99" s="38">
        <v>1260.9666666666665</v>
      </c>
      <c r="J99" s="38">
        <v>1279.9333333333334</v>
      </c>
      <c r="K99" s="31">
        <v>1242</v>
      </c>
      <c r="L99" s="31">
        <v>1200.55</v>
      </c>
      <c r="M99" s="31">
        <v>11.3332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2487.8000000000002</v>
      </c>
      <c r="D100" s="38">
        <v>2511.9</v>
      </c>
      <c r="E100" s="38">
        <v>2430.9</v>
      </c>
      <c r="F100" s="38">
        <v>2374</v>
      </c>
      <c r="G100" s="38">
        <v>2293</v>
      </c>
      <c r="H100" s="38">
        <v>2568.8000000000002</v>
      </c>
      <c r="I100" s="38">
        <v>2649.8</v>
      </c>
      <c r="J100" s="38">
        <v>2706.7000000000003</v>
      </c>
      <c r="K100" s="31">
        <v>2592.9</v>
      </c>
      <c r="L100" s="31">
        <v>2455</v>
      </c>
      <c r="M100" s="31">
        <v>10.303789999999999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31.15</v>
      </c>
      <c r="D101" s="38">
        <v>31</v>
      </c>
      <c r="E101" s="38">
        <v>30.55</v>
      </c>
      <c r="F101" s="38">
        <v>29.95</v>
      </c>
      <c r="G101" s="38">
        <v>29.5</v>
      </c>
      <c r="H101" s="38">
        <v>31.6</v>
      </c>
      <c r="I101" s="38">
        <v>32.050000000000004</v>
      </c>
      <c r="J101" s="38">
        <v>32.650000000000006</v>
      </c>
      <c r="K101" s="31">
        <v>31.45</v>
      </c>
      <c r="L101" s="31">
        <v>30.4</v>
      </c>
      <c r="M101" s="31">
        <v>139.54508000000001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674.15</v>
      </c>
      <c r="D102" s="38">
        <v>672.91666666666663</v>
      </c>
      <c r="E102" s="38">
        <v>669.23333333333323</v>
      </c>
      <c r="F102" s="38">
        <v>664.31666666666661</v>
      </c>
      <c r="G102" s="38">
        <v>660.63333333333321</v>
      </c>
      <c r="H102" s="38">
        <v>677.83333333333326</v>
      </c>
      <c r="I102" s="38">
        <v>681.51666666666665</v>
      </c>
      <c r="J102" s="38">
        <v>686.43333333333328</v>
      </c>
      <c r="K102" s="31">
        <v>676.6</v>
      </c>
      <c r="L102" s="31">
        <v>668</v>
      </c>
      <c r="M102" s="31">
        <v>0.49663000000000002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888.4</v>
      </c>
      <c r="D103" s="38">
        <v>895.15</v>
      </c>
      <c r="E103" s="38">
        <v>878.3</v>
      </c>
      <c r="F103" s="38">
        <v>868.19999999999993</v>
      </c>
      <c r="G103" s="38">
        <v>851.34999999999991</v>
      </c>
      <c r="H103" s="38">
        <v>905.25</v>
      </c>
      <c r="I103" s="38">
        <v>922.10000000000014</v>
      </c>
      <c r="J103" s="38">
        <v>932.2</v>
      </c>
      <c r="K103" s="31">
        <v>912</v>
      </c>
      <c r="L103" s="31">
        <v>885.05</v>
      </c>
      <c r="M103" s="31">
        <v>3.83304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7140.7</v>
      </c>
      <c r="D104" s="38">
        <v>7154.2333333333336</v>
      </c>
      <c r="E104" s="38">
        <v>6970.4666666666672</v>
      </c>
      <c r="F104" s="38">
        <v>6800.2333333333336</v>
      </c>
      <c r="G104" s="38">
        <v>6616.4666666666672</v>
      </c>
      <c r="H104" s="38">
        <v>7324.4666666666672</v>
      </c>
      <c r="I104" s="38">
        <v>7508.2333333333336</v>
      </c>
      <c r="J104" s="38">
        <v>7678.4666666666672</v>
      </c>
      <c r="K104" s="31">
        <v>7338</v>
      </c>
      <c r="L104" s="31">
        <v>6984</v>
      </c>
      <c r="M104" s="31">
        <v>0.71233999999999997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74.5</v>
      </c>
      <c r="D105" s="38">
        <v>74.633333333333326</v>
      </c>
      <c r="E105" s="38">
        <v>74.166666666666657</v>
      </c>
      <c r="F105" s="38">
        <v>73.833333333333329</v>
      </c>
      <c r="G105" s="38">
        <v>73.36666666666666</v>
      </c>
      <c r="H105" s="38">
        <v>74.966666666666654</v>
      </c>
      <c r="I105" s="38">
        <v>75.433333333333323</v>
      </c>
      <c r="J105" s="38">
        <v>75.766666666666652</v>
      </c>
      <c r="K105" s="31">
        <v>75.099999999999994</v>
      </c>
      <c r="L105" s="31">
        <v>74.3</v>
      </c>
      <c r="M105" s="31">
        <v>23.062239999999999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779.9</v>
      </c>
      <c r="D106" s="38">
        <v>781.85</v>
      </c>
      <c r="E106" s="38">
        <v>756.7</v>
      </c>
      <c r="F106" s="38">
        <v>733.5</v>
      </c>
      <c r="G106" s="38">
        <v>708.35</v>
      </c>
      <c r="H106" s="38">
        <v>805.05000000000007</v>
      </c>
      <c r="I106" s="38">
        <v>830.19999999999993</v>
      </c>
      <c r="J106" s="38">
        <v>853.40000000000009</v>
      </c>
      <c r="K106" s="31">
        <v>807</v>
      </c>
      <c r="L106" s="31">
        <v>758.65</v>
      </c>
      <c r="M106" s="31">
        <v>3.14541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405.85</v>
      </c>
      <c r="D107" s="38">
        <v>405.08333333333331</v>
      </c>
      <c r="E107" s="38">
        <v>402.51666666666665</v>
      </c>
      <c r="F107" s="38">
        <v>399.18333333333334</v>
      </c>
      <c r="G107" s="38">
        <v>396.61666666666667</v>
      </c>
      <c r="H107" s="38">
        <v>408.41666666666663</v>
      </c>
      <c r="I107" s="38">
        <v>410.98333333333335</v>
      </c>
      <c r="J107" s="38">
        <v>414.31666666666661</v>
      </c>
      <c r="K107" s="31">
        <v>407.65</v>
      </c>
      <c r="L107" s="31">
        <v>401.75</v>
      </c>
      <c r="M107" s="31">
        <v>17.858619999999998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458.55</v>
      </c>
      <c r="D108" s="38">
        <v>455.51666666666665</v>
      </c>
      <c r="E108" s="38">
        <v>451.0333333333333</v>
      </c>
      <c r="F108" s="38">
        <v>443.51666666666665</v>
      </c>
      <c r="G108" s="38">
        <v>439.0333333333333</v>
      </c>
      <c r="H108" s="38">
        <v>463.0333333333333</v>
      </c>
      <c r="I108" s="38">
        <v>467.51666666666665</v>
      </c>
      <c r="J108" s="38">
        <v>475.0333333333333</v>
      </c>
      <c r="K108" s="31">
        <v>460</v>
      </c>
      <c r="L108" s="31">
        <v>448</v>
      </c>
      <c r="M108" s="31">
        <v>10.555809999999999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270.95</v>
      </c>
      <c r="D109" s="38">
        <v>271.7166666666667</v>
      </c>
      <c r="E109" s="38">
        <v>269.18333333333339</v>
      </c>
      <c r="F109" s="38">
        <v>267.41666666666669</v>
      </c>
      <c r="G109" s="38">
        <v>264.88333333333338</v>
      </c>
      <c r="H109" s="38">
        <v>273.48333333333341</v>
      </c>
      <c r="I109" s="38">
        <v>276.01666666666671</v>
      </c>
      <c r="J109" s="38">
        <v>277.78333333333342</v>
      </c>
      <c r="K109" s="31">
        <v>274.25</v>
      </c>
      <c r="L109" s="31">
        <v>269.95</v>
      </c>
      <c r="M109" s="31">
        <v>6.8778199999999998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436.6</v>
      </c>
      <c r="D110" s="38">
        <v>440.5333333333333</v>
      </c>
      <c r="E110" s="38">
        <v>431.06666666666661</v>
      </c>
      <c r="F110" s="38">
        <v>425.5333333333333</v>
      </c>
      <c r="G110" s="38">
        <v>416.06666666666661</v>
      </c>
      <c r="H110" s="38">
        <v>446.06666666666661</v>
      </c>
      <c r="I110" s="38">
        <v>455.5333333333333</v>
      </c>
      <c r="J110" s="38">
        <v>461.06666666666661</v>
      </c>
      <c r="K110" s="31">
        <v>450</v>
      </c>
      <c r="L110" s="31">
        <v>435</v>
      </c>
      <c r="M110" s="31">
        <v>0.91440999999999995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1148.55</v>
      </c>
      <c r="D111" s="38">
        <v>1140.5666666666668</v>
      </c>
      <c r="E111" s="38">
        <v>1129.3833333333337</v>
      </c>
      <c r="F111" s="38">
        <v>1110.2166666666669</v>
      </c>
      <c r="G111" s="38">
        <v>1099.0333333333338</v>
      </c>
      <c r="H111" s="38">
        <v>1159.7333333333336</v>
      </c>
      <c r="I111" s="38">
        <v>1170.9166666666665</v>
      </c>
      <c r="J111" s="38">
        <v>1190.0833333333335</v>
      </c>
      <c r="K111" s="31">
        <v>1151.75</v>
      </c>
      <c r="L111" s="31">
        <v>1121.4000000000001</v>
      </c>
      <c r="M111" s="31">
        <v>17.41178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940.4</v>
      </c>
      <c r="D112" s="38">
        <v>940.48333333333323</v>
      </c>
      <c r="E112" s="38">
        <v>930.96666666666647</v>
      </c>
      <c r="F112" s="38">
        <v>921.53333333333319</v>
      </c>
      <c r="G112" s="38">
        <v>912.01666666666642</v>
      </c>
      <c r="H112" s="38">
        <v>949.91666666666652</v>
      </c>
      <c r="I112" s="38">
        <v>959.43333333333317</v>
      </c>
      <c r="J112" s="38">
        <v>968.86666666666656</v>
      </c>
      <c r="K112" s="31">
        <v>950</v>
      </c>
      <c r="L112" s="31">
        <v>931.05</v>
      </c>
      <c r="M112" s="31">
        <v>1.55291</v>
      </c>
      <c r="N112" s="1"/>
      <c r="O112" s="1"/>
    </row>
    <row r="113" spans="1:15" ht="12.75" customHeight="1">
      <c r="A113" s="33">
        <v>103</v>
      </c>
      <c r="B113" s="58" t="s">
        <v>876</v>
      </c>
      <c r="C113" s="31">
        <v>549.45000000000005</v>
      </c>
      <c r="D113" s="38">
        <v>551.05000000000007</v>
      </c>
      <c r="E113" s="38">
        <v>542.40000000000009</v>
      </c>
      <c r="F113" s="38">
        <v>535.35</v>
      </c>
      <c r="G113" s="38">
        <v>526.70000000000005</v>
      </c>
      <c r="H113" s="38">
        <v>558.10000000000014</v>
      </c>
      <c r="I113" s="38">
        <v>566.75</v>
      </c>
      <c r="J113" s="38">
        <v>573.80000000000018</v>
      </c>
      <c r="K113" s="31">
        <v>559.70000000000005</v>
      </c>
      <c r="L113" s="31">
        <v>544</v>
      </c>
      <c r="M113" s="31">
        <v>6.1220999999999997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1022.2</v>
      </c>
      <c r="D114" s="38">
        <v>1025.0166666666667</v>
      </c>
      <c r="E114" s="38">
        <v>1017.1333333333332</v>
      </c>
      <c r="F114" s="38">
        <v>1012.0666666666666</v>
      </c>
      <c r="G114" s="38">
        <v>1004.1833333333332</v>
      </c>
      <c r="H114" s="38">
        <v>1030.0833333333333</v>
      </c>
      <c r="I114" s="38">
        <v>1037.9666666666669</v>
      </c>
      <c r="J114" s="38">
        <v>1043.0333333333333</v>
      </c>
      <c r="K114" s="31">
        <v>1032.9000000000001</v>
      </c>
      <c r="L114" s="31">
        <v>1019.95</v>
      </c>
      <c r="M114" s="31">
        <v>11.63653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1309.45</v>
      </c>
      <c r="D115" s="38">
        <v>1319.4833333333333</v>
      </c>
      <c r="E115" s="38">
        <v>1289.9666666666667</v>
      </c>
      <c r="F115" s="38">
        <v>1270.4833333333333</v>
      </c>
      <c r="G115" s="38">
        <v>1240.9666666666667</v>
      </c>
      <c r="H115" s="38">
        <v>1338.9666666666667</v>
      </c>
      <c r="I115" s="38">
        <v>1368.4833333333336</v>
      </c>
      <c r="J115" s="38">
        <v>1387.9666666666667</v>
      </c>
      <c r="K115" s="31">
        <v>1349</v>
      </c>
      <c r="L115" s="31">
        <v>1300</v>
      </c>
      <c r="M115" s="31">
        <v>1.5846199999999999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234.4</v>
      </c>
      <c r="D116" s="38">
        <v>235.11666666666667</v>
      </c>
      <c r="E116" s="38">
        <v>232.93333333333334</v>
      </c>
      <c r="F116" s="38">
        <v>231.46666666666667</v>
      </c>
      <c r="G116" s="38">
        <v>229.28333333333333</v>
      </c>
      <c r="H116" s="38">
        <v>236.58333333333334</v>
      </c>
      <c r="I116" s="38">
        <v>238.76666666666668</v>
      </c>
      <c r="J116" s="38">
        <v>240.23333333333335</v>
      </c>
      <c r="K116" s="31">
        <v>237.3</v>
      </c>
      <c r="L116" s="31">
        <v>233.65</v>
      </c>
      <c r="M116" s="31">
        <v>113.13272000000001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643.4</v>
      </c>
      <c r="D117" s="38">
        <v>646.61666666666667</v>
      </c>
      <c r="E117" s="38">
        <v>630.5333333333333</v>
      </c>
      <c r="F117" s="38">
        <v>617.66666666666663</v>
      </c>
      <c r="G117" s="38">
        <v>601.58333333333326</v>
      </c>
      <c r="H117" s="38">
        <v>659.48333333333335</v>
      </c>
      <c r="I117" s="38">
        <v>675.56666666666661</v>
      </c>
      <c r="J117" s="38">
        <v>688.43333333333339</v>
      </c>
      <c r="K117" s="31">
        <v>662.7</v>
      </c>
      <c r="L117" s="31">
        <v>633.75</v>
      </c>
      <c r="M117" s="31">
        <v>82.738069999999993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4649.8</v>
      </c>
      <c r="D118" s="38">
        <v>4656.9333333333334</v>
      </c>
      <c r="E118" s="38">
        <v>4593.8666666666668</v>
      </c>
      <c r="F118" s="38">
        <v>4537.9333333333334</v>
      </c>
      <c r="G118" s="38">
        <v>4474.8666666666668</v>
      </c>
      <c r="H118" s="38">
        <v>4712.8666666666668</v>
      </c>
      <c r="I118" s="38">
        <v>4775.9333333333343</v>
      </c>
      <c r="J118" s="38">
        <v>4831.8666666666668</v>
      </c>
      <c r="K118" s="31">
        <v>4720</v>
      </c>
      <c r="L118" s="31">
        <v>4601</v>
      </c>
      <c r="M118" s="31">
        <v>2.8978199999999998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1798.05</v>
      </c>
      <c r="D119" s="38">
        <v>1795.6499999999999</v>
      </c>
      <c r="E119" s="38">
        <v>1782.4999999999998</v>
      </c>
      <c r="F119" s="38">
        <v>1766.9499999999998</v>
      </c>
      <c r="G119" s="38">
        <v>1753.7999999999997</v>
      </c>
      <c r="H119" s="38">
        <v>1811.1999999999998</v>
      </c>
      <c r="I119" s="38">
        <v>1824.35</v>
      </c>
      <c r="J119" s="38">
        <v>1839.8999999999999</v>
      </c>
      <c r="K119" s="31">
        <v>1808.8</v>
      </c>
      <c r="L119" s="31">
        <v>1780.1</v>
      </c>
      <c r="M119" s="31">
        <v>3.3447499999999999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683.15</v>
      </c>
      <c r="D120" s="38">
        <v>679.7166666666667</v>
      </c>
      <c r="E120" s="38">
        <v>675.43333333333339</v>
      </c>
      <c r="F120" s="38">
        <v>667.7166666666667</v>
      </c>
      <c r="G120" s="38">
        <v>663.43333333333339</v>
      </c>
      <c r="H120" s="38">
        <v>687.43333333333339</v>
      </c>
      <c r="I120" s="38">
        <v>691.7166666666667</v>
      </c>
      <c r="J120" s="38">
        <v>699.43333333333339</v>
      </c>
      <c r="K120" s="31">
        <v>684</v>
      </c>
      <c r="L120" s="31">
        <v>672</v>
      </c>
      <c r="M120" s="31">
        <v>8.2823200000000003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959.3</v>
      </c>
      <c r="D121" s="38">
        <v>960.73333333333323</v>
      </c>
      <c r="E121" s="38">
        <v>953.61666666666645</v>
      </c>
      <c r="F121" s="38">
        <v>947.93333333333317</v>
      </c>
      <c r="G121" s="38">
        <v>940.81666666666638</v>
      </c>
      <c r="H121" s="38">
        <v>966.41666666666652</v>
      </c>
      <c r="I121" s="38">
        <v>973.5333333333333</v>
      </c>
      <c r="J121" s="38">
        <v>979.21666666666658</v>
      </c>
      <c r="K121" s="31">
        <v>967.85</v>
      </c>
      <c r="L121" s="31">
        <v>955.05</v>
      </c>
      <c r="M121" s="31">
        <v>1.34151</v>
      </c>
      <c r="N121" s="1"/>
      <c r="O121" s="1"/>
    </row>
    <row r="122" spans="1:15" ht="12.75" customHeight="1">
      <c r="A122" s="33">
        <v>112</v>
      </c>
      <c r="B122" s="58" t="s">
        <v>882</v>
      </c>
      <c r="C122" s="31">
        <v>4097.6499999999996</v>
      </c>
      <c r="D122" s="38">
        <v>4101.833333333333</v>
      </c>
      <c r="E122" s="38">
        <v>4015.6666666666661</v>
      </c>
      <c r="F122" s="38">
        <v>3933.6833333333329</v>
      </c>
      <c r="G122" s="38">
        <v>3847.516666666666</v>
      </c>
      <c r="H122" s="38">
        <v>4183.8166666666657</v>
      </c>
      <c r="I122" s="38">
        <v>4269.9833333333318</v>
      </c>
      <c r="J122" s="38">
        <v>4351.9666666666662</v>
      </c>
      <c r="K122" s="31">
        <v>4188</v>
      </c>
      <c r="L122" s="31">
        <v>4019.85</v>
      </c>
      <c r="M122" s="31">
        <v>0.56020999999999999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1296.05</v>
      </c>
      <c r="D123" s="38">
        <v>1293.6166666666666</v>
      </c>
      <c r="E123" s="38">
        <v>1281.1333333333332</v>
      </c>
      <c r="F123" s="38">
        <v>1266.2166666666667</v>
      </c>
      <c r="G123" s="38">
        <v>1253.7333333333333</v>
      </c>
      <c r="H123" s="38">
        <v>1308.5333333333331</v>
      </c>
      <c r="I123" s="38">
        <v>1321.0166666666662</v>
      </c>
      <c r="J123" s="38">
        <v>1335.9333333333329</v>
      </c>
      <c r="K123" s="31">
        <v>1306.0999999999999</v>
      </c>
      <c r="L123" s="31">
        <v>1278.7</v>
      </c>
      <c r="M123" s="31">
        <v>1.90811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3827.4</v>
      </c>
      <c r="D124" s="38">
        <v>3822.3833333333332</v>
      </c>
      <c r="E124" s="38">
        <v>3777.0166666666664</v>
      </c>
      <c r="F124" s="38">
        <v>3726.6333333333332</v>
      </c>
      <c r="G124" s="38">
        <v>3681.2666666666664</v>
      </c>
      <c r="H124" s="38">
        <v>3872.7666666666664</v>
      </c>
      <c r="I124" s="38">
        <v>3918.1333333333332</v>
      </c>
      <c r="J124" s="38">
        <v>3968.5166666666664</v>
      </c>
      <c r="K124" s="31">
        <v>3867.75</v>
      </c>
      <c r="L124" s="31">
        <v>3772</v>
      </c>
      <c r="M124" s="31">
        <v>0.15310000000000001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293.60000000000002</v>
      </c>
      <c r="D125" s="38">
        <v>295.83333333333331</v>
      </c>
      <c r="E125" s="38">
        <v>290.26666666666665</v>
      </c>
      <c r="F125" s="38">
        <v>286.93333333333334</v>
      </c>
      <c r="G125" s="38">
        <v>281.36666666666667</v>
      </c>
      <c r="H125" s="38">
        <v>299.16666666666663</v>
      </c>
      <c r="I125" s="38">
        <v>304.73333333333335</v>
      </c>
      <c r="J125" s="38">
        <v>308.06666666666661</v>
      </c>
      <c r="K125" s="31">
        <v>301.39999999999998</v>
      </c>
      <c r="L125" s="31">
        <v>292.5</v>
      </c>
      <c r="M125" s="31">
        <v>23.144349999999999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297.25</v>
      </c>
      <c r="D126" s="38">
        <v>296.58333333333331</v>
      </c>
      <c r="E126" s="38">
        <v>293.16666666666663</v>
      </c>
      <c r="F126" s="38">
        <v>289.08333333333331</v>
      </c>
      <c r="G126" s="38">
        <v>285.66666666666663</v>
      </c>
      <c r="H126" s="38">
        <v>300.66666666666663</v>
      </c>
      <c r="I126" s="38">
        <v>304.08333333333326</v>
      </c>
      <c r="J126" s="38">
        <v>308.16666666666663</v>
      </c>
      <c r="K126" s="31">
        <v>300</v>
      </c>
      <c r="L126" s="31">
        <v>292.5</v>
      </c>
      <c r="M126" s="31">
        <v>6.2657800000000003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128.65</v>
      </c>
      <c r="D127" s="38">
        <v>128.91666666666666</v>
      </c>
      <c r="E127" s="38">
        <v>127.83333333333331</v>
      </c>
      <c r="F127" s="38">
        <v>127.01666666666665</v>
      </c>
      <c r="G127" s="38">
        <v>125.93333333333331</v>
      </c>
      <c r="H127" s="38">
        <v>129.73333333333332</v>
      </c>
      <c r="I127" s="38">
        <v>130.81666666666663</v>
      </c>
      <c r="J127" s="38">
        <v>131.63333333333333</v>
      </c>
      <c r="K127" s="31">
        <v>130</v>
      </c>
      <c r="L127" s="31">
        <v>128.1</v>
      </c>
      <c r="M127" s="31">
        <v>18.98077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1901.4</v>
      </c>
      <c r="D128" s="38">
        <v>1912.0500000000002</v>
      </c>
      <c r="E128" s="38">
        <v>1884.1500000000003</v>
      </c>
      <c r="F128" s="38">
        <v>1866.9</v>
      </c>
      <c r="G128" s="38">
        <v>1839.0000000000002</v>
      </c>
      <c r="H128" s="38">
        <v>1929.3000000000004</v>
      </c>
      <c r="I128" s="38">
        <v>1957.2</v>
      </c>
      <c r="J128" s="38">
        <v>1974.4500000000005</v>
      </c>
      <c r="K128" s="31">
        <v>1939.95</v>
      </c>
      <c r="L128" s="31">
        <v>1894.8</v>
      </c>
      <c r="M128" s="31">
        <v>6.0409100000000002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1410.3</v>
      </c>
      <c r="D129" s="38">
        <v>1419.4833333333333</v>
      </c>
      <c r="E129" s="38">
        <v>1390.8166666666666</v>
      </c>
      <c r="F129" s="38">
        <v>1371.3333333333333</v>
      </c>
      <c r="G129" s="38">
        <v>1342.6666666666665</v>
      </c>
      <c r="H129" s="38">
        <v>1438.9666666666667</v>
      </c>
      <c r="I129" s="38">
        <v>1467.6333333333332</v>
      </c>
      <c r="J129" s="38">
        <v>1487.1166666666668</v>
      </c>
      <c r="K129" s="31">
        <v>1448.15</v>
      </c>
      <c r="L129" s="31">
        <v>1400</v>
      </c>
      <c r="M129" s="31">
        <v>4.2067899999999998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583.4</v>
      </c>
      <c r="D130" s="38">
        <v>582.69999999999993</v>
      </c>
      <c r="E130" s="38">
        <v>579.54999999999984</v>
      </c>
      <c r="F130" s="38">
        <v>575.69999999999993</v>
      </c>
      <c r="G130" s="38">
        <v>572.54999999999984</v>
      </c>
      <c r="H130" s="38">
        <v>586.54999999999984</v>
      </c>
      <c r="I130" s="38">
        <v>589.69999999999993</v>
      </c>
      <c r="J130" s="38">
        <v>593.54999999999984</v>
      </c>
      <c r="K130" s="31">
        <v>585.85</v>
      </c>
      <c r="L130" s="31">
        <v>578.85</v>
      </c>
      <c r="M130" s="31">
        <v>13.887829999999999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2064.1999999999998</v>
      </c>
      <c r="D131" s="38">
        <v>2064.8833333333337</v>
      </c>
      <c r="E131" s="38">
        <v>2034.8666666666672</v>
      </c>
      <c r="F131" s="38">
        <v>2005.5333333333335</v>
      </c>
      <c r="G131" s="38">
        <v>1975.5166666666671</v>
      </c>
      <c r="H131" s="38">
        <v>2094.2166666666672</v>
      </c>
      <c r="I131" s="38">
        <v>2124.2333333333336</v>
      </c>
      <c r="J131" s="38">
        <v>2153.5666666666675</v>
      </c>
      <c r="K131" s="31">
        <v>2094.9</v>
      </c>
      <c r="L131" s="31">
        <v>2035.55</v>
      </c>
      <c r="M131" s="31">
        <v>2.7614399999999999</v>
      </c>
      <c r="N131" s="1"/>
      <c r="O131" s="1"/>
    </row>
    <row r="132" spans="1:15" ht="12.75" customHeight="1">
      <c r="A132" s="33">
        <v>122</v>
      </c>
      <c r="B132" s="58" t="s">
        <v>883</v>
      </c>
      <c r="C132" s="31">
        <v>2019.75</v>
      </c>
      <c r="D132" s="38">
        <v>1996.9333333333334</v>
      </c>
      <c r="E132" s="38">
        <v>1933.8666666666668</v>
      </c>
      <c r="F132" s="38">
        <v>1847.9833333333333</v>
      </c>
      <c r="G132" s="38">
        <v>1784.9166666666667</v>
      </c>
      <c r="H132" s="38">
        <v>2082.8166666666666</v>
      </c>
      <c r="I132" s="38">
        <v>2145.8833333333332</v>
      </c>
      <c r="J132" s="38">
        <v>2231.7666666666669</v>
      </c>
      <c r="K132" s="31">
        <v>2060</v>
      </c>
      <c r="L132" s="31">
        <v>1911.05</v>
      </c>
      <c r="M132" s="31">
        <v>4.2443499999999998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896.65</v>
      </c>
      <c r="D133" s="38">
        <v>899.45000000000016</v>
      </c>
      <c r="E133" s="38">
        <v>887.40000000000032</v>
      </c>
      <c r="F133" s="38">
        <v>878.1500000000002</v>
      </c>
      <c r="G133" s="38">
        <v>866.10000000000036</v>
      </c>
      <c r="H133" s="38">
        <v>908.70000000000027</v>
      </c>
      <c r="I133" s="38">
        <v>920.75000000000023</v>
      </c>
      <c r="J133" s="38">
        <v>930.00000000000023</v>
      </c>
      <c r="K133" s="31">
        <v>911.5</v>
      </c>
      <c r="L133" s="31">
        <v>890.2</v>
      </c>
      <c r="M133" s="31">
        <v>0.40148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596.54999999999995</v>
      </c>
      <c r="D134" s="38">
        <v>600.1</v>
      </c>
      <c r="E134" s="38">
        <v>589.20000000000005</v>
      </c>
      <c r="F134" s="38">
        <v>581.85</v>
      </c>
      <c r="G134" s="38">
        <v>570.95000000000005</v>
      </c>
      <c r="H134" s="38">
        <v>607.45000000000005</v>
      </c>
      <c r="I134" s="38">
        <v>618.34999999999991</v>
      </c>
      <c r="J134" s="38">
        <v>625.70000000000005</v>
      </c>
      <c r="K134" s="31">
        <v>611</v>
      </c>
      <c r="L134" s="31">
        <v>592.75</v>
      </c>
      <c r="M134" s="31">
        <v>7.8810200000000004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1936.15</v>
      </c>
      <c r="D135" s="38">
        <v>1932.7833333333335</v>
      </c>
      <c r="E135" s="38">
        <v>1914.416666666667</v>
      </c>
      <c r="F135" s="38">
        <v>1892.6833333333334</v>
      </c>
      <c r="G135" s="38">
        <v>1874.3166666666668</v>
      </c>
      <c r="H135" s="38">
        <v>1954.5166666666671</v>
      </c>
      <c r="I135" s="38">
        <v>1972.8833333333334</v>
      </c>
      <c r="J135" s="38">
        <v>1994.6166666666672</v>
      </c>
      <c r="K135" s="31">
        <v>1951.15</v>
      </c>
      <c r="L135" s="31">
        <v>1911.05</v>
      </c>
      <c r="M135" s="31">
        <v>6.3883799999999997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393.3</v>
      </c>
      <c r="D136" s="38">
        <v>393.7</v>
      </c>
      <c r="E136" s="38">
        <v>388.7</v>
      </c>
      <c r="F136" s="38">
        <v>384.1</v>
      </c>
      <c r="G136" s="38">
        <v>379.1</v>
      </c>
      <c r="H136" s="38">
        <v>398.29999999999995</v>
      </c>
      <c r="I136" s="38">
        <v>403.29999999999995</v>
      </c>
      <c r="J136" s="38">
        <v>407.89999999999992</v>
      </c>
      <c r="K136" s="31">
        <v>398.7</v>
      </c>
      <c r="L136" s="31">
        <v>389.1</v>
      </c>
      <c r="M136" s="31">
        <v>9.2950599999999994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189.5</v>
      </c>
      <c r="D137" s="38">
        <v>195.73333333333335</v>
      </c>
      <c r="E137" s="38">
        <v>169.41666666666669</v>
      </c>
      <c r="F137" s="38">
        <v>149.33333333333334</v>
      </c>
      <c r="G137" s="38">
        <v>123.01666666666668</v>
      </c>
      <c r="H137" s="38">
        <v>215.81666666666669</v>
      </c>
      <c r="I137" s="38">
        <v>242.13333333333335</v>
      </c>
      <c r="J137" s="38">
        <v>262.2166666666667</v>
      </c>
      <c r="K137" s="31">
        <v>222.05</v>
      </c>
      <c r="L137" s="31">
        <v>175.65</v>
      </c>
      <c r="M137" s="31">
        <v>821.2414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192</v>
      </c>
      <c r="D138" s="38">
        <v>191.6</v>
      </c>
      <c r="E138" s="38">
        <v>188.39999999999998</v>
      </c>
      <c r="F138" s="38">
        <v>184.79999999999998</v>
      </c>
      <c r="G138" s="38">
        <v>181.59999999999997</v>
      </c>
      <c r="H138" s="38">
        <v>195.2</v>
      </c>
      <c r="I138" s="38">
        <v>198.39999999999998</v>
      </c>
      <c r="J138" s="38">
        <v>202</v>
      </c>
      <c r="K138" s="31">
        <v>194.8</v>
      </c>
      <c r="L138" s="31">
        <v>188</v>
      </c>
      <c r="M138" s="31">
        <v>36.55312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3633.5</v>
      </c>
      <c r="D139" s="38">
        <v>3633.4166666666665</v>
      </c>
      <c r="E139" s="38">
        <v>3596.833333333333</v>
      </c>
      <c r="F139" s="38">
        <v>3560.1666666666665</v>
      </c>
      <c r="G139" s="38">
        <v>3523.583333333333</v>
      </c>
      <c r="H139" s="38">
        <v>3670.083333333333</v>
      </c>
      <c r="I139" s="38">
        <v>3706.6666666666661</v>
      </c>
      <c r="J139" s="38">
        <v>3743.333333333333</v>
      </c>
      <c r="K139" s="31">
        <v>3670</v>
      </c>
      <c r="L139" s="31">
        <v>3596.75</v>
      </c>
      <c r="M139" s="31">
        <v>3.2075999999999998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4336.3</v>
      </c>
      <c r="D140" s="38">
        <v>4357.583333333333</v>
      </c>
      <c r="E140" s="38">
        <v>4300.1666666666661</v>
      </c>
      <c r="F140" s="38">
        <v>4264.0333333333328</v>
      </c>
      <c r="G140" s="38">
        <v>4206.6166666666659</v>
      </c>
      <c r="H140" s="38">
        <v>4393.7166666666662</v>
      </c>
      <c r="I140" s="38">
        <v>4451.1333333333323</v>
      </c>
      <c r="J140" s="38">
        <v>4487.2666666666664</v>
      </c>
      <c r="K140" s="31">
        <v>4415</v>
      </c>
      <c r="L140" s="31">
        <v>4321.45</v>
      </c>
      <c r="M140" s="31">
        <v>2.3368600000000002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492.4</v>
      </c>
      <c r="D141" s="38">
        <v>492.8</v>
      </c>
      <c r="E141" s="38">
        <v>485.20000000000005</v>
      </c>
      <c r="F141" s="38">
        <v>478.00000000000006</v>
      </c>
      <c r="G141" s="38">
        <v>470.40000000000009</v>
      </c>
      <c r="H141" s="38">
        <v>500</v>
      </c>
      <c r="I141" s="38">
        <v>507.6</v>
      </c>
      <c r="J141" s="38">
        <v>514.79999999999995</v>
      </c>
      <c r="K141" s="31">
        <v>500.4</v>
      </c>
      <c r="L141" s="31">
        <v>485.6</v>
      </c>
      <c r="M141" s="31">
        <v>45.304639999999999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3806.35</v>
      </c>
      <c r="D142" s="38">
        <v>3815.4500000000003</v>
      </c>
      <c r="E142" s="38">
        <v>3780.9000000000005</v>
      </c>
      <c r="F142" s="38">
        <v>3755.4500000000003</v>
      </c>
      <c r="G142" s="38">
        <v>3720.9000000000005</v>
      </c>
      <c r="H142" s="38">
        <v>3840.9000000000005</v>
      </c>
      <c r="I142" s="38">
        <v>3875.4500000000007</v>
      </c>
      <c r="J142" s="38">
        <v>3900.9000000000005</v>
      </c>
      <c r="K142" s="31">
        <v>3850</v>
      </c>
      <c r="L142" s="31">
        <v>3790</v>
      </c>
      <c r="M142" s="31">
        <v>3.6206800000000001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5189</v>
      </c>
      <c r="D143" s="38">
        <v>5172.6500000000005</v>
      </c>
      <c r="E143" s="38">
        <v>5146.3500000000013</v>
      </c>
      <c r="F143" s="38">
        <v>5103.7000000000007</v>
      </c>
      <c r="G143" s="38">
        <v>5077.4000000000015</v>
      </c>
      <c r="H143" s="38">
        <v>5215.3000000000011</v>
      </c>
      <c r="I143" s="38">
        <v>5241.6000000000004</v>
      </c>
      <c r="J143" s="38">
        <v>5284.2500000000009</v>
      </c>
      <c r="K143" s="31">
        <v>5198.95</v>
      </c>
      <c r="L143" s="31">
        <v>5130</v>
      </c>
      <c r="M143" s="31">
        <v>2.4071799999999999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44</v>
      </c>
      <c r="D144" s="38">
        <v>43.866666666666667</v>
      </c>
      <c r="E144" s="38">
        <v>43.133333333333333</v>
      </c>
      <c r="F144" s="38">
        <v>42.266666666666666</v>
      </c>
      <c r="G144" s="38">
        <v>41.533333333333331</v>
      </c>
      <c r="H144" s="38">
        <v>44.733333333333334</v>
      </c>
      <c r="I144" s="38">
        <v>45.466666666666669</v>
      </c>
      <c r="J144" s="38">
        <v>46.333333333333336</v>
      </c>
      <c r="K144" s="31">
        <v>44.6</v>
      </c>
      <c r="L144" s="31">
        <v>43</v>
      </c>
      <c r="M144" s="31">
        <v>670.04345999999998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1742.7</v>
      </c>
      <c r="D145" s="38">
        <v>1747.6833333333332</v>
      </c>
      <c r="E145" s="38">
        <v>1723.1166666666663</v>
      </c>
      <c r="F145" s="38">
        <v>1703.5333333333331</v>
      </c>
      <c r="G145" s="38">
        <v>1678.9666666666662</v>
      </c>
      <c r="H145" s="38">
        <v>1767.2666666666664</v>
      </c>
      <c r="I145" s="38">
        <v>1791.8333333333335</v>
      </c>
      <c r="J145" s="38">
        <v>1811.4166666666665</v>
      </c>
      <c r="K145" s="31">
        <v>1772.25</v>
      </c>
      <c r="L145" s="31">
        <v>1728.1</v>
      </c>
      <c r="M145" s="31">
        <v>0.74412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3291.65</v>
      </c>
      <c r="D146" s="38">
        <v>3277.8833333333332</v>
      </c>
      <c r="E146" s="38">
        <v>3248.7666666666664</v>
      </c>
      <c r="F146" s="38">
        <v>3205.8833333333332</v>
      </c>
      <c r="G146" s="38">
        <v>3176.7666666666664</v>
      </c>
      <c r="H146" s="38">
        <v>3320.7666666666664</v>
      </c>
      <c r="I146" s="38">
        <v>3349.8833333333332</v>
      </c>
      <c r="J146" s="38">
        <v>3392.7666666666664</v>
      </c>
      <c r="K146" s="31">
        <v>3307</v>
      </c>
      <c r="L146" s="31">
        <v>3235</v>
      </c>
      <c r="M146" s="31">
        <v>15.737450000000001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459.3</v>
      </c>
      <c r="D147" s="38">
        <v>462.2166666666667</v>
      </c>
      <c r="E147" s="38">
        <v>454.63333333333338</v>
      </c>
      <c r="F147" s="38">
        <v>449.9666666666667</v>
      </c>
      <c r="G147" s="38">
        <v>442.38333333333338</v>
      </c>
      <c r="H147" s="38">
        <v>466.88333333333338</v>
      </c>
      <c r="I147" s="38">
        <v>474.46666666666664</v>
      </c>
      <c r="J147" s="38">
        <v>479.13333333333338</v>
      </c>
      <c r="K147" s="31">
        <v>469.8</v>
      </c>
      <c r="L147" s="31">
        <v>457.55</v>
      </c>
      <c r="M147" s="31">
        <v>4.3482799999999999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214.45</v>
      </c>
      <c r="D148" s="38">
        <v>216.15</v>
      </c>
      <c r="E148" s="38">
        <v>210.3</v>
      </c>
      <c r="F148" s="38">
        <v>206.15</v>
      </c>
      <c r="G148" s="38">
        <v>200.3</v>
      </c>
      <c r="H148" s="38">
        <v>220.3</v>
      </c>
      <c r="I148" s="38">
        <v>226.14999999999998</v>
      </c>
      <c r="J148" s="38">
        <v>230.3</v>
      </c>
      <c r="K148" s="31">
        <v>222</v>
      </c>
      <c r="L148" s="31">
        <v>212</v>
      </c>
      <c r="M148" s="31">
        <v>45.207079999999998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583.20000000000005</v>
      </c>
      <c r="D149" s="38">
        <v>587.61666666666667</v>
      </c>
      <c r="E149" s="38">
        <v>552.23333333333335</v>
      </c>
      <c r="F149" s="38">
        <v>521.26666666666665</v>
      </c>
      <c r="G149" s="38">
        <v>485.88333333333333</v>
      </c>
      <c r="H149" s="38">
        <v>618.58333333333337</v>
      </c>
      <c r="I149" s="38">
        <v>653.96666666666681</v>
      </c>
      <c r="J149" s="38">
        <v>684.93333333333339</v>
      </c>
      <c r="K149" s="31">
        <v>623</v>
      </c>
      <c r="L149" s="31">
        <v>556.65</v>
      </c>
      <c r="M149" s="31">
        <v>84.401589999999999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425.3</v>
      </c>
      <c r="D150" s="38">
        <v>424.56666666666666</v>
      </c>
      <c r="E150" s="38">
        <v>420.68333333333334</v>
      </c>
      <c r="F150" s="38">
        <v>416.06666666666666</v>
      </c>
      <c r="G150" s="38">
        <v>412.18333333333334</v>
      </c>
      <c r="H150" s="38">
        <v>429.18333333333334</v>
      </c>
      <c r="I150" s="38">
        <v>433.06666666666666</v>
      </c>
      <c r="J150" s="38">
        <v>437.68333333333334</v>
      </c>
      <c r="K150" s="31">
        <v>428.45</v>
      </c>
      <c r="L150" s="31">
        <v>419.95</v>
      </c>
      <c r="M150" s="31">
        <v>2.7211500000000002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1693.9</v>
      </c>
      <c r="D151" s="38">
        <v>1698.5500000000002</v>
      </c>
      <c r="E151" s="38">
        <v>1661.6500000000003</v>
      </c>
      <c r="F151" s="38">
        <v>1629.4</v>
      </c>
      <c r="G151" s="38">
        <v>1592.5000000000002</v>
      </c>
      <c r="H151" s="38">
        <v>1730.8000000000004</v>
      </c>
      <c r="I151" s="38">
        <v>1767.7</v>
      </c>
      <c r="J151" s="38">
        <v>1799.9500000000005</v>
      </c>
      <c r="K151" s="31">
        <v>1735.45</v>
      </c>
      <c r="L151" s="31">
        <v>1666.3</v>
      </c>
      <c r="M151" s="31">
        <v>0.39039000000000001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121.45</v>
      </c>
      <c r="D152" s="38">
        <v>121.86666666666667</v>
      </c>
      <c r="E152" s="38">
        <v>119.08333333333334</v>
      </c>
      <c r="F152" s="38">
        <v>116.71666666666667</v>
      </c>
      <c r="G152" s="38">
        <v>113.93333333333334</v>
      </c>
      <c r="H152" s="38">
        <v>124.23333333333335</v>
      </c>
      <c r="I152" s="38">
        <v>127.01666666666668</v>
      </c>
      <c r="J152" s="38">
        <v>129.38333333333335</v>
      </c>
      <c r="K152" s="31">
        <v>124.65</v>
      </c>
      <c r="L152" s="31">
        <v>119.5</v>
      </c>
      <c r="M152" s="31">
        <v>89.693399999999997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219.6</v>
      </c>
      <c r="D153" s="38">
        <v>220.04999999999998</v>
      </c>
      <c r="E153" s="38">
        <v>216.64999999999998</v>
      </c>
      <c r="F153" s="38">
        <v>213.7</v>
      </c>
      <c r="G153" s="38">
        <v>210.29999999999998</v>
      </c>
      <c r="H153" s="38">
        <v>222.99999999999997</v>
      </c>
      <c r="I153" s="38">
        <v>226.4</v>
      </c>
      <c r="J153" s="38">
        <v>229.34999999999997</v>
      </c>
      <c r="K153" s="31">
        <v>223.45</v>
      </c>
      <c r="L153" s="31">
        <v>217.1</v>
      </c>
      <c r="M153" s="31">
        <v>7.6360799999999998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93.85</v>
      </c>
      <c r="D154" s="38">
        <v>93.733333333333334</v>
      </c>
      <c r="E154" s="38">
        <v>93.066666666666663</v>
      </c>
      <c r="F154" s="38">
        <v>92.283333333333331</v>
      </c>
      <c r="G154" s="38">
        <v>91.61666666666666</v>
      </c>
      <c r="H154" s="38">
        <v>94.516666666666666</v>
      </c>
      <c r="I154" s="38">
        <v>95.183333333333323</v>
      </c>
      <c r="J154" s="38">
        <v>95.966666666666669</v>
      </c>
      <c r="K154" s="31">
        <v>94.4</v>
      </c>
      <c r="L154" s="31">
        <v>92.95</v>
      </c>
      <c r="M154" s="31">
        <v>62.528350000000003</v>
      </c>
      <c r="N154" s="1"/>
      <c r="O154" s="1"/>
    </row>
    <row r="155" spans="1:15" ht="12.75" customHeight="1">
      <c r="A155" s="33">
        <v>145</v>
      </c>
      <c r="B155" s="58" t="s">
        <v>884</v>
      </c>
      <c r="C155" s="31">
        <v>701.45</v>
      </c>
      <c r="D155" s="38">
        <v>704.23333333333323</v>
      </c>
      <c r="E155" s="38">
        <v>690.21666666666647</v>
      </c>
      <c r="F155" s="38">
        <v>678.98333333333323</v>
      </c>
      <c r="G155" s="38">
        <v>664.96666666666647</v>
      </c>
      <c r="H155" s="38">
        <v>715.46666666666647</v>
      </c>
      <c r="I155" s="38">
        <v>729.48333333333312</v>
      </c>
      <c r="J155" s="38">
        <v>740.71666666666647</v>
      </c>
      <c r="K155" s="31">
        <v>718.25</v>
      </c>
      <c r="L155" s="31">
        <v>693</v>
      </c>
      <c r="M155" s="31">
        <v>3.6419899999999998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2317.65</v>
      </c>
      <c r="D156" s="38">
        <v>2317.0166666666669</v>
      </c>
      <c r="E156" s="38">
        <v>2296.8833333333337</v>
      </c>
      <c r="F156" s="38">
        <v>2276.1166666666668</v>
      </c>
      <c r="G156" s="38">
        <v>2255.9833333333336</v>
      </c>
      <c r="H156" s="38">
        <v>2337.7833333333338</v>
      </c>
      <c r="I156" s="38">
        <v>2357.916666666667</v>
      </c>
      <c r="J156" s="38">
        <v>2378.6833333333338</v>
      </c>
      <c r="K156" s="31">
        <v>2337.15</v>
      </c>
      <c r="L156" s="31">
        <v>2296.25</v>
      </c>
      <c r="M156" s="31">
        <v>2.9611900000000002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254.45</v>
      </c>
      <c r="D157" s="38">
        <v>253.33333333333334</v>
      </c>
      <c r="E157" s="38">
        <v>251.4666666666667</v>
      </c>
      <c r="F157" s="38">
        <v>248.48333333333335</v>
      </c>
      <c r="G157" s="38">
        <v>246.6166666666667</v>
      </c>
      <c r="H157" s="38">
        <v>256.31666666666672</v>
      </c>
      <c r="I157" s="38">
        <v>258.18333333333328</v>
      </c>
      <c r="J157" s="38">
        <v>261.16666666666669</v>
      </c>
      <c r="K157" s="31">
        <v>255.2</v>
      </c>
      <c r="L157" s="31">
        <v>250.35</v>
      </c>
      <c r="M157" s="31">
        <v>46.645699999999998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470.25</v>
      </c>
      <c r="D158" s="38">
        <v>471.76666666666665</v>
      </c>
      <c r="E158" s="38">
        <v>464.7833333333333</v>
      </c>
      <c r="F158" s="38">
        <v>459.31666666666666</v>
      </c>
      <c r="G158" s="38">
        <v>452.33333333333331</v>
      </c>
      <c r="H158" s="38">
        <v>477.23333333333329</v>
      </c>
      <c r="I158" s="38">
        <v>484.21666666666664</v>
      </c>
      <c r="J158" s="38">
        <v>489.68333333333328</v>
      </c>
      <c r="K158" s="31">
        <v>478.75</v>
      </c>
      <c r="L158" s="31">
        <v>466.3</v>
      </c>
      <c r="M158" s="31">
        <v>9.6672499999999992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323.55</v>
      </c>
      <c r="D159" s="38">
        <v>325.26666666666671</v>
      </c>
      <c r="E159" s="38">
        <v>319.93333333333339</v>
      </c>
      <c r="F159" s="38">
        <v>316.31666666666666</v>
      </c>
      <c r="G159" s="38">
        <v>310.98333333333335</v>
      </c>
      <c r="H159" s="38">
        <v>328.88333333333344</v>
      </c>
      <c r="I159" s="38">
        <v>334.21666666666681</v>
      </c>
      <c r="J159" s="38">
        <v>337.83333333333348</v>
      </c>
      <c r="K159" s="31">
        <v>330.6</v>
      </c>
      <c r="L159" s="31">
        <v>321.64999999999998</v>
      </c>
      <c r="M159" s="31">
        <v>1.8877999999999999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134.25</v>
      </c>
      <c r="D160" s="38">
        <v>134.85</v>
      </c>
      <c r="E160" s="38">
        <v>133.29999999999998</v>
      </c>
      <c r="F160" s="38">
        <v>132.35</v>
      </c>
      <c r="G160" s="38">
        <v>130.79999999999998</v>
      </c>
      <c r="H160" s="38">
        <v>135.79999999999998</v>
      </c>
      <c r="I160" s="38">
        <v>137.35</v>
      </c>
      <c r="J160" s="38">
        <v>138.29999999999998</v>
      </c>
      <c r="K160" s="31">
        <v>136.4</v>
      </c>
      <c r="L160" s="31">
        <v>133.9</v>
      </c>
      <c r="M160" s="31">
        <v>154.85813999999999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820.45</v>
      </c>
      <c r="D161" s="38">
        <v>821.58333333333337</v>
      </c>
      <c r="E161" s="38">
        <v>812.86666666666679</v>
      </c>
      <c r="F161" s="38">
        <v>805.28333333333342</v>
      </c>
      <c r="G161" s="38">
        <v>796.56666666666683</v>
      </c>
      <c r="H161" s="38">
        <v>829.16666666666674</v>
      </c>
      <c r="I161" s="38">
        <v>837.88333333333321</v>
      </c>
      <c r="J161" s="38">
        <v>845.4666666666667</v>
      </c>
      <c r="K161" s="31">
        <v>830.3</v>
      </c>
      <c r="L161" s="31">
        <v>814</v>
      </c>
      <c r="M161" s="31">
        <v>0.96658999999999995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4675.7</v>
      </c>
      <c r="D162" s="38">
        <v>4695.0499999999993</v>
      </c>
      <c r="E162" s="38">
        <v>4643.1999999999989</v>
      </c>
      <c r="F162" s="38">
        <v>4610.7</v>
      </c>
      <c r="G162" s="38">
        <v>4558.8499999999995</v>
      </c>
      <c r="H162" s="38">
        <v>4727.5499999999984</v>
      </c>
      <c r="I162" s="38">
        <v>4779.3999999999987</v>
      </c>
      <c r="J162" s="38">
        <v>4811.8999999999978</v>
      </c>
      <c r="K162" s="31">
        <v>4746.8999999999996</v>
      </c>
      <c r="L162" s="31">
        <v>4662.55</v>
      </c>
      <c r="M162" s="31">
        <v>0.90166999999999997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172.45</v>
      </c>
      <c r="D163" s="38">
        <v>172.05000000000004</v>
      </c>
      <c r="E163" s="38">
        <v>170.95000000000007</v>
      </c>
      <c r="F163" s="38">
        <v>169.45000000000005</v>
      </c>
      <c r="G163" s="38">
        <v>168.35000000000008</v>
      </c>
      <c r="H163" s="38">
        <v>173.55000000000007</v>
      </c>
      <c r="I163" s="38">
        <v>174.65000000000003</v>
      </c>
      <c r="J163" s="38">
        <v>176.15000000000006</v>
      </c>
      <c r="K163" s="31">
        <v>173.15</v>
      </c>
      <c r="L163" s="31">
        <v>170.55</v>
      </c>
      <c r="M163" s="31">
        <v>3.01254</v>
      </c>
      <c r="N163" s="1"/>
      <c r="O163" s="1"/>
    </row>
    <row r="164" spans="1:15" ht="12.75" customHeight="1">
      <c r="A164" s="33">
        <v>154</v>
      </c>
      <c r="B164" s="58" t="s">
        <v>885</v>
      </c>
      <c r="C164" s="31">
        <v>640.20000000000005</v>
      </c>
      <c r="D164" s="38">
        <v>647.61666666666667</v>
      </c>
      <c r="E164" s="38">
        <v>630.58333333333337</v>
      </c>
      <c r="F164" s="38">
        <v>620.9666666666667</v>
      </c>
      <c r="G164" s="38">
        <v>603.93333333333339</v>
      </c>
      <c r="H164" s="38">
        <v>657.23333333333335</v>
      </c>
      <c r="I164" s="38">
        <v>674.26666666666665</v>
      </c>
      <c r="J164" s="38">
        <v>683.88333333333333</v>
      </c>
      <c r="K164" s="31">
        <v>664.65</v>
      </c>
      <c r="L164" s="31">
        <v>638</v>
      </c>
      <c r="M164" s="31">
        <v>1.3770899999999999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2695.55</v>
      </c>
      <c r="D165" s="38">
        <v>2712.65</v>
      </c>
      <c r="E165" s="38">
        <v>2659.1000000000004</v>
      </c>
      <c r="F165" s="38">
        <v>2622.65</v>
      </c>
      <c r="G165" s="38">
        <v>2569.1000000000004</v>
      </c>
      <c r="H165" s="38">
        <v>2749.1000000000004</v>
      </c>
      <c r="I165" s="38">
        <v>2802.6500000000005</v>
      </c>
      <c r="J165" s="38">
        <v>2839.1000000000004</v>
      </c>
      <c r="K165" s="31">
        <v>2766.2</v>
      </c>
      <c r="L165" s="31">
        <v>2676.2</v>
      </c>
      <c r="M165" s="31">
        <v>2.0070600000000001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331.3</v>
      </c>
      <c r="D166" s="38">
        <v>330.2</v>
      </c>
      <c r="E166" s="38">
        <v>327.39999999999998</v>
      </c>
      <c r="F166" s="38">
        <v>323.5</v>
      </c>
      <c r="G166" s="38">
        <v>320.7</v>
      </c>
      <c r="H166" s="38">
        <v>334.09999999999997</v>
      </c>
      <c r="I166" s="38">
        <v>336.90000000000003</v>
      </c>
      <c r="J166" s="38">
        <v>340.79999999999995</v>
      </c>
      <c r="K166" s="31">
        <v>333</v>
      </c>
      <c r="L166" s="31">
        <v>326.3</v>
      </c>
      <c r="M166" s="31">
        <v>29.196449999999999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126.3</v>
      </c>
      <c r="D167" s="38">
        <v>126.38333333333333</v>
      </c>
      <c r="E167" s="38">
        <v>125.56666666666665</v>
      </c>
      <c r="F167" s="38">
        <v>124.83333333333333</v>
      </c>
      <c r="G167" s="38">
        <v>124.01666666666665</v>
      </c>
      <c r="H167" s="38">
        <v>127.11666666666665</v>
      </c>
      <c r="I167" s="38">
        <v>127.93333333333331</v>
      </c>
      <c r="J167" s="38">
        <v>128.66666666666663</v>
      </c>
      <c r="K167" s="31">
        <v>127.2</v>
      </c>
      <c r="L167" s="31">
        <v>125.65</v>
      </c>
      <c r="M167" s="31">
        <v>14.19983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238.7</v>
      </c>
      <c r="D168" s="38">
        <v>238.11666666666665</v>
      </c>
      <c r="E168" s="38">
        <v>236.2833333333333</v>
      </c>
      <c r="F168" s="38">
        <v>233.86666666666665</v>
      </c>
      <c r="G168" s="38">
        <v>232.0333333333333</v>
      </c>
      <c r="H168" s="38">
        <v>240.5333333333333</v>
      </c>
      <c r="I168" s="38">
        <v>242.36666666666662</v>
      </c>
      <c r="J168" s="38">
        <v>244.7833333333333</v>
      </c>
      <c r="K168" s="31">
        <v>239.95</v>
      </c>
      <c r="L168" s="31">
        <v>235.7</v>
      </c>
      <c r="M168" s="31">
        <v>2.2159399999999998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110.6</v>
      </c>
      <c r="D169" s="38">
        <v>110.23333333333333</v>
      </c>
      <c r="E169" s="38">
        <v>109.31666666666666</v>
      </c>
      <c r="F169" s="38">
        <v>108.03333333333333</v>
      </c>
      <c r="G169" s="38">
        <v>107.11666666666666</v>
      </c>
      <c r="H169" s="38">
        <v>111.51666666666667</v>
      </c>
      <c r="I169" s="38">
        <v>112.43333333333332</v>
      </c>
      <c r="J169" s="38">
        <v>113.71666666666667</v>
      </c>
      <c r="K169" s="31">
        <v>111.15</v>
      </c>
      <c r="L169" s="31">
        <v>108.95</v>
      </c>
      <c r="M169" s="31">
        <v>98.511300000000006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2586.75</v>
      </c>
      <c r="D170" s="38">
        <v>2598.9166666666665</v>
      </c>
      <c r="E170" s="38">
        <v>2567.833333333333</v>
      </c>
      <c r="F170" s="38">
        <v>2548.9166666666665</v>
      </c>
      <c r="G170" s="38">
        <v>2517.833333333333</v>
      </c>
      <c r="H170" s="38">
        <v>2617.833333333333</v>
      </c>
      <c r="I170" s="38">
        <v>2648.9166666666661</v>
      </c>
      <c r="J170" s="38">
        <v>2667.833333333333</v>
      </c>
      <c r="K170" s="31">
        <v>2630</v>
      </c>
      <c r="L170" s="31">
        <v>2580</v>
      </c>
      <c r="M170" s="31">
        <v>0.22431999999999999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3144.15</v>
      </c>
      <c r="D171" s="38">
        <v>3146.3333333333335</v>
      </c>
      <c r="E171" s="38">
        <v>3127.8666666666668</v>
      </c>
      <c r="F171" s="38">
        <v>3111.5833333333335</v>
      </c>
      <c r="G171" s="38">
        <v>3093.1166666666668</v>
      </c>
      <c r="H171" s="38">
        <v>3162.6166666666668</v>
      </c>
      <c r="I171" s="38">
        <v>3181.083333333333</v>
      </c>
      <c r="J171" s="38">
        <v>3197.3666666666668</v>
      </c>
      <c r="K171" s="31">
        <v>3164.8</v>
      </c>
      <c r="L171" s="31">
        <v>3130.05</v>
      </c>
      <c r="M171" s="31">
        <v>0.14829000000000001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753.95</v>
      </c>
      <c r="D172" s="38">
        <v>760.26666666666677</v>
      </c>
      <c r="E172" s="38">
        <v>744.73333333333358</v>
      </c>
      <c r="F172" s="38">
        <v>735.51666666666677</v>
      </c>
      <c r="G172" s="38">
        <v>719.98333333333358</v>
      </c>
      <c r="H172" s="38">
        <v>769.48333333333358</v>
      </c>
      <c r="I172" s="38">
        <v>785.01666666666665</v>
      </c>
      <c r="J172" s="38">
        <v>794.23333333333358</v>
      </c>
      <c r="K172" s="31">
        <v>775.8</v>
      </c>
      <c r="L172" s="31">
        <v>751.05</v>
      </c>
      <c r="M172" s="31">
        <v>1.5167600000000001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187</v>
      </c>
      <c r="D173" s="38">
        <v>187.68333333333331</v>
      </c>
      <c r="E173" s="38">
        <v>185.41666666666663</v>
      </c>
      <c r="F173" s="38">
        <v>183.83333333333331</v>
      </c>
      <c r="G173" s="38">
        <v>181.56666666666663</v>
      </c>
      <c r="H173" s="38">
        <v>189.26666666666662</v>
      </c>
      <c r="I173" s="38">
        <v>191.53333333333333</v>
      </c>
      <c r="J173" s="38">
        <v>193.11666666666662</v>
      </c>
      <c r="K173" s="31">
        <v>189.95</v>
      </c>
      <c r="L173" s="31">
        <v>186.1</v>
      </c>
      <c r="M173" s="31">
        <v>4.6843599999999999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1092.7</v>
      </c>
      <c r="D174" s="38">
        <v>1095.7333333333333</v>
      </c>
      <c r="E174" s="38">
        <v>1081.4666666666667</v>
      </c>
      <c r="F174" s="38">
        <v>1070.2333333333333</v>
      </c>
      <c r="G174" s="38">
        <v>1055.9666666666667</v>
      </c>
      <c r="H174" s="38">
        <v>1106.9666666666667</v>
      </c>
      <c r="I174" s="38">
        <v>1121.2333333333336</v>
      </c>
      <c r="J174" s="38">
        <v>1132.4666666666667</v>
      </c>
      <c r="K174" s="31">
        <v>1110</v>
      </c>
      <c r="L174" s="31">
        <v>1084.5</v>
      </c>
      <c r="M174" s="31">
        <v>5.2692300000000003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1394.9</v>
      </c>
      <c r="D175" s="38">
        <v>1396.7833333333335</v>
      </c>
      <c r="E175" s="38">
        <v>1383.5666666666671</v>
      </c>
      <c r="F175" s="38">
        <v>1372.2333333333336</v>
      </c>
      <c r="G175" s="38">
        <v>1359.0166666666671</v>
      </c>
      <c r="H175" s="38">
        <v>1408.116666666667</v>
      </c>
      <c r="I175" s="38">
        <v>1421.3333333333337</v>
      </c>
      <c r="J175" s="38">
        <v>1432.666666666667</v>
      </c>
      <c r="K175" s="31">
        <v>1410</v>
      </c>
      <c r="L175" s="31">
        <v>1385.45</v>
      </c>
      <c r="M175" s="31">
        <v>1.2601100000000001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676.65</v>
      </c>
      <c r="D176" s="38">
        <v>678.13333333333333</v>
      </c>
      <c r="E176" s="38">
        <v>669.86666666666667</v>
      </c>
      <c r="F176" s="38">
        <v>663.08333333333337</v>
      </c>
      <c r="G176" s="38">
        <v>654.81666666666672</v>
      </c>
      <c r="H176" s="38">
        <v>684.91666666666663</v>
      </c>
      <c r="I176" s="38">
        <v>693.18333333333328</v>
      </c>
      <c r="J176" s="38">
        <v>699.96666666666658</v>
      </c>
      <c r="K176" s="31">
        <v>686.4</v>
      </c>
      <c r="L176" s="31">
        <v>671.35</v>
      </c>
      <c r="M176" s="31">
        <v>7.4845800000000002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1493.4</v>
      </c>
      <c r="D177" s="38">
        <v>1490.1000000000001</v>
      </c>
      <c r="E177" s="38">
        <v>1480.3000000000002</v>
      </c>
      <c r="F177" s="38">
        <v>1467.2</v>
      </c>
      <c r="G177" s="38">
        <v>1457.4</v>
      </c>
      <c r="H177" s="38">
        <v>1503.2000000000003</v>
      </c>
      <c r="I177" s="38">
        <v>1513</v>
      </c>
      <c r="J177" s="38">
        <v>1526.1000000000004</v>
      </c>
      <c r="K177" s="31">
        <v>1499.9</v>
      </c>
      <c r="L177" s="31">
        <v>1477</v>
      </c>
      <c r="M177" s="31">
        <v>0.71467000000000003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45.45</v>
      </c>
      <c r="D178" s="38">
        <v>45.300000000000004</v>
      </c>
      <c r="E178" s="38">
        <v>44.750000000000007</v>
      </c>
      <c r="F178" s="38">
        <v>44.050000000000004</v>
      </c>
      <c r="G178" s="38">
        <v>43.500000000000007</v>
      </c>
      <c r="H178" s="38">
        <v>46.000000000000007</v>
      </c>
      <c r="I178" s="38">
        <v>46.550000000000004</v>
      </c>
      <c r="J178" s="38">
        <v>47.250000000000007</v>
      </c>
      <c r="K178" s="31">
        <v>45.85</v>
      </c>
      <c r="L178" s="31">
        <v>44.6</v>
      </c>
      <c r="M178" s="31">
        <v>87.277680000000004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604.20000000000005</v>
      </c>
      <c r="D179" s="38">
        <v>602.15</v>
      </c>
      <c r="E179" s="38">
        <v>595.29999999999995</v>
      </c>
      <c r="F179" s="38">
        <v>586.4</v>
      </c>
      <c r="G179" s="38">
        <v>579.54999999999995</v>
      </c>
      <c r="H179" s="38">
        <v>611.04999999999995</v>
      </c>
      <c r="I179" s="38">
        <v>617.90000000000009</v>
      </c>
      <c r="J179" s="38">
        <v>626.79999999999995</v>
      </c>
      <c r="K179" s="31">
        <v>609</v>
      </c>
      <c r="L179" s="31">
        <v>593.25</v>
      </c>
      <c r="M179" s="31">
        <v>7.90977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1120.5999999999999</v>
      </c>
      <c r="D180" s="38">
        <v>1125.1833333333332</v>
      </c>
      <c r="E180" s="38">
        <v>1112.8166666666664</v>
      </c>
      <c r="F180" s="38">
        <v>1105.0333333333333</v>
      </c>
      <c r="G180" s="38">
        <v>1092.6666666666665</v>
      </c>
      <c r="H180" s="38">
        <v>1132.9666666666662</v>
      </c>
      <c r="I180" s="38">
        <v>1145.333333333333</v>
      </c>
      <c r="J180" s="38">
        <v>1153.1166666666661</v>
      </c>
      <c r="K180" s="31">
        <v>1137.55</v>
      </c>
      <c r="L180" s="31">
        <v>1117.4000000000001</v>
      </c>
      <c r="M180" s="31">
        <v>0.88024000000000002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1640.6</v>
      </c>
      <c r="D181" s="38">
        <v>1649.8666666666668</v>
      </c>
      <c r="E181" s="38">
        <v>1625.7333333333336</v>
      </c>
      <c r="F181" s="38">
        <v>1610.8666666666668</v>
      </c>
      <c r="G181" s="38">
        <v>1586.7333333333336</v>
      </c>
      <c r="H181" s="38">
        <v>1664.7333333333336</v>
      </c>
      <c r="I181" s="38">
        <v>1688.8666666666668</v>
      </c>
      <c r="J181" s="38">
        <v>1703.7333333333336</v>
      </c>
      <c r="K181" s="31">
        <v>1674</v>
      </c>
      <c r="L181" s="31">
        <v>1635</v>
      </c>
      <c r="M181" s="31">
        <v>1.0945400000000001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462.1</v>
      </c>
      <c r="D182" s="38">
        <v>464.90000000000003</v>
      </c>
      <c r="E182" s="38">
        <v>458.20000000000005</v>
      </c>
      <c r="F182" s="38">
        <v>454.3</v>
      </c>
      <c r="G182" s="38">
        <v>447.6</v>
      </c>
      <c r="H182" s="38">
        <v>468.80000000000007</v>
      </c>
      <c r="I182" s="38">
        <v>475.5</v>
      </c>
      <c r="J182" s="38">
        <v>479.40000000000009</v>
      </c>
      <c r="K182" s="31">
        <v>471.6</v>
      </c>
      <c r="L182" s="31">
        <v>461</v>
      </c>
      <c r="M182" s="31">
        <v>0.91447999999999996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1068.3499999999999</v>
      </c>
      <c r="D183" s="38">
        <v>1064.6833333333334</v>
      </c>
      <c r="E183" s="38">
        <v>1059.3666666666668</v>
      </c>
      <c r="F183" s="38">
        <v>1050.3833333333334</v>
      </c>
      <c r="G183" s="38">
        <v>1045.0666666666668</v>
      </c>
      <c r="H183" s="38">
        <v>1073.6666666666667</v>
      </c>
      <c r="I183" s="38">
        <v>1078.9833333333333</v>
      </c>
      <c r="J183" s="38">
        <v>1087.9666666666667</v>
      </c>
      <c r="K183" s="31">
        <v>1070</v>
      </c>
      <c r="L183" s="31">
        <v>1055.7</v>
      </c>
      <c r="M183" s="31">
        <v>6.30952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497.25</v>
      </c>
      <c r="D184" s="38">
        <v>496.5</v>
      </c>
      <c r="E184" s="38">
        <v>493.15</v>
      </c>
      <c r="F184" s="38">
        <v>489.04999999999995</v>
      </c>
      <c r="G184" s="38">
        <v>485.69999999999993</v>
      </c>
      <c r="H184" s="38">
        <v>500.6</v>
      </c>
      <c r="I184" s="38">
        <v>503.95000000000005</v>
      </c>
      <c r="J184" s="38">
        <v>508.05000000000007</v>
      </c>
      <c r="K184" s="31">
        <v>499.85</v>
      </c>
      <c r="L184" s="31">
        <v>492.4</v>
      </c>
      <c r="M184" s="31">
        <v>0.80128999999999995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1598.75</v>
      </c>
      <c r="D185" s="38">
        <v>1597.6833333333332</v>
      </c>
      <c r="E185" s="38">
        <v>1583.6666666666663</v>
      </c>
      <c r="F185" s="38">
        <v>1568.583333333333</v>
      </c>
      <c r="G185" s="38">
        <v>1554.5666666666662</v>
      </c>
      <c r="H185" s="38">
        <v>1612.7666666666664</v>
      </c>
      <c r="I185" s="38">
        <v>1626.7833333333333</v>
      </c>
      <c r="J185" s="38">
        <v>1641.8666666666666</v>
      </c>
      <c r="K185" s="31">
        <v>1611.7</v>
      </c>
      <c r="L185" s="31">
        <v>1582.6</v>
      </c>
      <c r="M185" s="31">
        <v>5.2400099999999998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122</v>
      </c>
      <c r="D186" s="38">
        <v>122.26666666666667</v>
      </c>
      <c r="E186" s="38">
        <v>121.13333333333333</v>
      </c>
      <c r="F186" s="38">
        <v>120.26666666666667</v>
      </c>
      <c r="G186" s="38">
        <v>119.13333333333333</v>
      </c>
      <c r="H186" s="38">
        <v>123.13333333333333</v>
      </c>
      <c r="I186" s="38">
        <v>124.26666666666668</v>
      </c>
      <c r="J186" s="38">
        <v>125.13333333333333</v>
      </c>
      <c r="K186" s="31">
        <v>123.4</v>
      </c>
      <c r="L186" s="31">
        <v>121.4</v>
      </c>
      <c r="M186" s="31">
        <v>9.4496699999999993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308.89999999999998</v>
      </c>
      <c r="D187" s="38">
        <v>310.51666666666671</v>
      </c>
      <c r="E187" s="38">
        <v>306.48333333333341</v>
      </c>
      <c r="F187" s="38">
        <v>304.06666666666672</v>
      </c>
      <c r="G187" s="38">
        <v>300.03333333333342</v>
      </c>
      <c r="H187" s="38">
        <v>312.93333333333339</v>
      </c>
      <c r="I187" s="38">
        <v>316.9666666666667</v>
      </c>
      <c r="J187" s="38">
        <v>319.38333333333338</v>
      </c>
      <c r="K187" s="31">
        <v>314.55</v>
      </c>
      <c r="L187" s="31">
        <v>308.10000000000002</v>
      </c>
      <c r="M187" s="31">
        <v>20.506979999999999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413.05</v>
      </c>
      <c r="D188" s="38">
        <v>414.58333333333331</v>
      </c>
      <c r="E188" s="38">
        <v>409.46666666666664</v>
      </c>
      <c r="F188" s="38">
        <v>405.88333333333333</v>
      </c>
      <c r="G188" s="38">
        <v>400.76666666666665</v>
      </c>
      <c r="H188" s="38">
        <v>418.16666666666663</v>
      </c>
      <c r="I188" s="38">
        <v>423.2833333333333</v>
      </c>
      <c r="J188" s="38">
        <v>426.86666666666662</v>
      </c>
      <c r="K188" s="31">
        <v>419.7</v>
      </c>
      <c r="L188" s="31">
        <v>411</v>
      </c>
      <c r="M188" s="31">
        <v>9.5210699999999999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1777.85</v>
      </c>
      <c r="D189" s="38">
        <v>1773.1000000000001</v>
      </c>
      <c r="E189" s="38">
        <v>1761.8000000000002</v>
      </c>
      <c r="F189" s="38">
        <v>1745.75</v>
      </c>
      <c r="G189" s="38">
        <v>1734.45</v>
      </c>
      <c r="H189" s="38">
        <v>1789.1500000000003</v>
      </c>
      <c r="I189" s="38">
        <v>1800.45</v>
      </c>
      <c r="J189" s="38">
        <v>1816.5000000000005</v>
      </c>
      <c r="K189" s="31">
        <v>1784.4</v>
      </c>
      <c r="L189" s="31">
        <v>1757.05</v>
      </c>
      <c r="M189" s="31">
        <v>7.8815299999999997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355.1</v>
      </c>
      <c r="D190" s="38">
        <v>353.43333333333334</v>
      </c>
      <c r="E190" s="38">
        <v>350.86666666666667</v>
      </c>
      <c r="F190" s="38">
        <v>346.63333333333333</v>
      </c>
      <c r="G190" s="38">
        <v>344.06666666666666</v>
      </c>
      <c r="H190" s="38">
        <v>357.66666666666669</v>
      </c>
      <c r="I190" s="38">
        <v>360.23333333333341</v>
      </c>
      <c r="J190" s="38">
        <v>364.4666666666667</v>
      </c>
      <c r="K190" s="31">
        <v>356</v>
      </c>
      <c r="L190" s="31">
        <v>349.2</v>
      </c>
      <c r="M190" s="31">
        <v>5.0226300000000004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2180.0500000000002</v>
      </c>
      <c r="D191" s="38">
        <v>2172.5166666666669</v>
      </c>
      <c r="E191" s="38">
        <v>2153.3333333333339</v>
      </c>
      <c r="F191" s="38">
        <v>2126.6166666666672</v>
      </c>
      <c r="G191" s="38">
        <v>2107.4333333333343</v>
      </c>
      <c r="H191" s="38">
        <v>2199.2333333333336</v>
      </c>
      <c r="I191" s="38">
        <v>2218.416666666667</v>
      </c>
      <c r="J191" s="38">
        <v>2245.1333333333332</v>
      </c>
      <c r="K191" s="31">
        <v>2191.6999999999998</v>
      </c>
      <c r="L191" s="31">
        <v>2145.8000000000002</v>
      </c>
      <c r="M191" s="31">
        <v>0.44935000000000003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1334.15</v>
      </c>
      <c r="D192" s="38">
        <v>1331.8666666666668</v>
      </c>
      <c r="E192" s="38">
        <v>1319.7833333333335</v>
      </c>
      <c r="F192" s="38">
        <v>1305.4166666666667</v>
      </c>
      <c r="G192" s="38">
        <v>1293.3333333333335</v>
      </c>
      <c r="H192" s="38">
        <v>1346.2333333333336</v>
      </c>
      <c r="I192" s="38">
        <v>1358.3166666666666</v>
      </c>
      <c r="J192" s="38">
        <v>1372.6833333333336</v>
      </c>
      <c r="K192" s="31">
        <v>1343.95</v>
      </c>
      <c r="L192" s="31">
        <v>1317.5</v>
      </c>
      <c r="M192" s="31">
        <v>0.24328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168.15</v>
      </c>
      <c r="D193" s="38">
        <v>168.04999999999998</v>
      </c>
      <c r="E193" s="38">
        <v>167.19999999999996</v>
      </c>
      <c r="F193" s="38">
        <v>166.24999999999997</v>
      </c>
      <c r="G193" s="38">
        <v>165.39999999999995</v>
      </c>
      <c r="H193" s="38">
        <v>168.99999999999997</v>
      </c>
      <c r="I193" s="38">
        <v>169.85</v>
      </c>
      <c r="J193" s="38">
        <v>170.79999999999998</v>
      </c>
      <c r="K193" s="31">
        <v>168.9</v>
      </c>
      <c r="L193" s="31">
        <v>167.1</v>
      </c>
      <c r="M193" s="31">
        <v>17.04975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296.2</v>
      </c>
      <c r="D194" s="38">
        <v>296.55</v>
      </c>
      <c r="E194" s="38">
        <v>293.25</v>
      </c>
      <c r="F194" s="38">
        <v>290.3</v>
      </c>
      <c r="G194" s="38">
        <v>287</v>
      </c>
      <c r="H194" s="38">
        <v>299.5</v>
      </c>
      <c r="I194" s="38">
        <v>302.80000000000007</v>
      </c>
      <c r="J194" s="38">
        <v>305.75</v>
      </c>
      <c r="K194" s="31">
        <v>299.85000000000002</v>
      </c>
      <c r="L194" s="31">
        <v>293.60000000000002</v>
      </c>
      <c r="M194" s="31">
        <v>3.9184800000000002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678</v>
      </c>
      <c r="D195" s="38">
        <v>678.68333333333339</v>
      </c>
      <c r="E195" s="38">
        <v>673.41666666666674</v>
      </c>
      <c r="F195" s="38">
        <v>668.83333333333337</v>
      </c>
      <c r="G195" s="38">
        <v>663.56666666666672</v>
      </c>
      <c r="H195" s="38">
        <v>683.26666666666677</v>
      </c>
      <c r="I195" s="38">
        <v>688.53333333333342</v>
      </c>
      <c r="J195" s="38">
        <v>693.11666666666679</v>
      </c>
      <c r="K195" s="31">
        <v>683.95</v>
      </c>
      <c r="L195" s="31">
        <v>674.1</v>
      </c>
      <c r="M195" s="31">
        <v>0.73606000000000005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470.4</v>
      </c>
      <c r="D196" s="38">
        <v>473.88333333333338</v>
      </c>
      <c r="E196" s="38">
        <v>464.76666666666677</v>
      </c>
      <c r="F196" s="38">
        <v>459.13333333333338</v>
      </c>
      <c r="G196" s="38">
        <v>450.01666666666677</v>
      </c>
      <c r="H196" s="38">
        <v>479.51666666666677</v>
      </c>
      <c r="I196" s="38">
        <v>488.63333333333344</v>
      </c>
      <c r="J196" s="38">
        <v>494.26666666666677</v>
      </c>
      <c r="K196" s="31">
        <v>483</v>
      </c>
      <c r="L196" s="31">
        <v>468.25</v>
      </c>
      <c r="M196" s="31">
        <v>21.576029999999999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3843.85</v>
      </c>
      <c r="D197" s="38">
        <v>3864.35</v>
      </c>
      <c r="E197" s="38">
        <v>3794.75</v>
      </c>
      <c r="F197" s="38">
        <v>3745.65</v>
      </c>
      <c r="G197" s="38">
        <v>3676.05</v>
      </c>
      <c r="H197" s="38">
        <v>3913.45</v>
      </c>
      <c r="I197" s="38">
        <v>3983.0499999999993</v>
      </c>
      <c r="J197" s="38">
        <v>4032.1499999999996</v>
      </c>
      <c r="K197" s="31">
        <v>3933.95</v>
      </c>
      <c r="L197" s="31">
        <v>3815.25</v>
      </c>
      <c r="M197" s="31">
        <v>15.441929999999999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980.8</v>
      </c>
      <c r="D198" s="38">
        <v>986</v>
      </c>
      <c r="E198" s="38">
        <v>972.5</v>
      </c>
      <c r="F198" s="38">
        <v>964.2</v>
      </c>
      <c r="G198" s="38">
        <v>950.7</v>
      </c>
      <c r="H198" s="38">
        <v>994.3</v>
      </c>
      <c r="I198" s="38">
        <v>1007.8</v>
      </c>
      <c r="J198" s="38">
        <v>1016.0999999999999</v>
      </c>
      <c r="K198" s="31">
        <v>999.5</v>
      </c>
      <c r="L198" s="31">
        <v>977.7</v>
      </c>
      <c r="M198" s="31">
        <v>2.9300600000000001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1290.7</v>
      </c>
      <c r="D199" s="38">
        <v>1299.8666666666668</v>
      </c>
      <c r="E199" s="38">
        <v>1275.8333333333335</v>
      </c>
      <c r="F199" s="38">
        <v>1260.9666666666667</v>
      </c>
      <c r="G199" s="38">
        <v>1236.9333333333334</v>
      </c>
      <c r="H199" s="38">
        <v>1314.7333333333336</v>
      </c>
      <c r="I199" s="38">
        <v>1338.7666666666669</v>
      </c>
      <c r="J199" s="38">
        <v>1353.6333333333337</v>
      </c>
      <c r="K199" s="31">
        <v>1323.9</v>
      </c>
      <c r="L199" s="31">
        <v>1285</v>
      </c>
      <c r="M199" s="31">
        <v>8.7590000000000003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1110.55</v>
      </c>
      <c r="D200" s="38">
        <v>1112.5</v>
      </c>
      <c r="E200" s="38">
        <v>1100.5</v>
      </c>
      <c r="F200" s="38">
        <v>1090.45</v>
      </c>
      <c r="G200" s="38">
        <v>1078.45</v>
      </c>
      <c r="H200" s="38">
        <v>1122.55</v>
      </c>
      <c r="I200" s="38">
        <v>1134.55</v>
      </c>
      <c r="J200" s="38">
        <v>1144.5999999999999</v>
      </c>
      <c r="K200" s="31">
        <v>1124.5</v>
      </c>
      <c r="L200" s="31">
        <v>1102.45</v>
      </c>
      <c r="M200" s="31">
        <v>38.240270000000002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2724.3</v>
      </c>
      <c r="D201" s="38">
        <v>2737.5166666666669</v>
      </c>
      <c r="E201" s="38">
        <v>2697.3833333333337</v>
      </c>
      <c r="F201" s="38">
        <v>2670.4666666666667</v>
      </c>
      <c r="G201" s="38">
        <v>2630.3333333333335</v>
      </c>
      <c r="H201" s="38">
        <v>2764.4333333333338</v>
      </c>
      <c r="I201" s="38">
        <v>2804.5666666666671</v>
      </c>
      <c r="J201" s="38">
        <v>2831.483333333334</v>
      </c>
      <c r="K201" s="31">
        <v>2777.65</v>
      </c>
      <c r="L201" s="31">
        <v>2710.6</v>
      </c>
      <c r="M201" s="31">
        <v>423.67376000000002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2325.75</v>
      </c>
      <c r="D202" s="38">
        <v>2321.4166666666665</v>
      </c>
      <c r="E202" s="38">
        <v>2292.833333333333</v>
      </c>
      <c r="F202" s="38">
        <v>2259.9166666666665</v>
      </c>
      <c r="G202" s="38">
        <v>2231.333333333333</v>
      </c>
      <c r="H202" s="38">
        <v>2354.333333333333</v>
      </c>
      <c r="I202" s="38">
        <v>2382.9166666666661</v>
      </c>
      <c r="J202" s="38">
        <v>2415.833333333333</v>
      </c>
      <c r="K202" s="31">
        <v>2350</v>
      </c>
      <c r="L202" s="31">
        <v>2288.5</v>
      </c>
      <c r="M202" s="31">
        <v>8.1067199999999993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1632.95</v>
      </c>
      <c r="D203" s="38">
        <v>1642.1333333333332</v>
      </c>
      <c r="E203" s="38">
        <v>1617.9666666666665</v>
      </c>
      <c r="F203" s="38">
        <v>1602.9833333333333</v>
      </c>
      <c r="G203" s="38">
        <v>1578.8166666666666</v>
      </c>
      <c r="H203" s="38">
        <v>1657.1166666666663</v>
      </c>
      <c r="I203" s="38">
        <v>1681.2833333333333</v>
      </c>
      <c r="J203" s="38">
        <v>1696.2666666666662</v>
      </c>
      <c r="K203" s="31">
        <v>1666.3</v>
      </c>
      <c r="L203" s="31">
        <v>1627.15</v>
      </c>
      <c r="M203" s="31">
        <v>354.79178999999999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671.7</v>
      </c>
      <c r="D204" s="38">
        <v>672.98333333333335</v>
      </c>
      <c r="E204" s="38">
        <v>668.4666666666667</v>
      </c>
      <c r="F204" s="38">
        <v>665.23333333333335</v>
      </c>
      <c r="G204" s="38">
        <v>660.7166666666667</v>
      </c>
      <c r="H204" s="38">
        <v>676.2166666666667</v>
      </c>
      <c r="I204" s="38">
        <v>680.73333333333335</v>
      </c>
      <c r="J204" s="38">
        <v>683.9666666666667</v>
      </c>
      <c r="K204" s="31">
        <v>677.5</v>
      </c>
      <c r="L204" s="31">
        <v>669.75</v>
      </c>
      <c r="M204" s="31">
        <v>29.122399999999999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1575.2</v>
      </c>
      <c r="D205" s="38">
        <v>1580.7666666666664</v>
      </c>
      <c r="E205" s="38">
        <v>1555.5333333333328</v>
      </c>
      <c r="F205" s="38">
        <v>1535.8666666666663</v>
      </c>
      <c r="G205" s="38">
        <v>1510.6333333333328</v>
      </c>
      <c r="H205" s="38">
        <v>1600.4333333333329</v>
      </c>
      <c r="I205" s="38">
        <v>1625.6666666666665</v>
      </c>
      <c r="J205" s="38">
        <v>1645.333333333333</v>
      </c>
      <c r="K205" s="31">
        <v>1606</v>
      </c>
      <c r="L205" s="31">
        <v>1561.1</v>
      </c>
      <c r="M205" s="31">
        <v>1.26433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3078.85</v>
      </c>
      <c r="D206" s="38">
        <v>3083.1999999999994</v>
      </c>
      <c r="E206" s="38">
        <v>3053.0999999999985</v>
      </c>
      <c r="F206" s="38">
        <v>3027.349999999999</v>
      </c>
      <c r="G206" s="38">
        <v>2997.2499999999982</v>
      </c>
      <c r="H206" s="38">
        <v>3108.9499999999989</v>
      </c>
      <c r="I206" s="38">
        <v>3139.05</v>
      </c>
      <c r="J206" s="38">
        <v>3164.7999999999993</v>
      </c>
      <c r="K206" s="31">
        <v>3113.3</v>
      </c>
      <c r="L206" s="31">
        <v>3057.45</v>
      </c>
      <c r="M206" s="31">
        <v>7.3903800000000004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64.75</v>
      </c>
      <c r="D207" s="38">
        <v>65.100000000000009</v>
      </c>
      <c r="E207" s="38">
        <v>64.200000000000017</v>
      </c>
      <c r="F207" s="38">
        <v>63.650000000000006</v>
      </c>
      <c r="G207" s="38">
        <v>62.750000000000014</v>
      </c>
      <c r="H207" s="38">
        <v>65.65000000000002</v>
      </c>
      <c r="I207" s="38">
        <v>66.550000000000026</v>
      </c>
      <c r="J207" s="38">
        <v>67.100000000000023</v>
      </c>
      <c r="K207" s="31">
        <v>66</v>
      </c>
      <c r="L207" s="31">
        <v>64.55</v>
      </c>
      <c r="M207" s="31">
        <v>36.988930000000003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1058.45</v>
      </c>
      <c r="D208" s="38">
        <v>1061.3</v>
      </c>
      <c r="E208" s="38">
        <v>1052.25</v>
      </c>
      <c r="F208" s="38">
        <v>1046.05</v>
      </c>
      <c r="G208" s="38">
        <v>1037</v>
      </c>
      <c r="H208" s="38">
        <v>1067.5</v>
      </c>
      <c r="I208" s="38">
        <v>1076.5499999999997</v>
      </c>
      <c r="J208" s="38">
        <v>1082.75</v>
      </c>
      <c r="K208" s="31">
        <v>1070.3499999999999</v>
      </c>
      <c r="L208" s="31">
        <v>1055.0999999999999</v>
      </c>
      <c r="M208" s="31">
        <v>0.17638000000000001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306.05</v>
      </c>
      <c r="D209" s="38">
        <v>307.7166666666667</v>
      </c>
      <c r="E209" s="38">
        <v>303.53333333333342</v>
      </c>
      <c r="F209" s="38">
        <v>301.01666666666671</v>
      </c>
      <c r="G209" s="38">
        <v>296.83333333333343</v>
      </c>
      <c r="H209" s="38">
        <v>310.23333333333341</v>
      </c>
      <c r="I209" s="38">
        <v>314.41666666666669</v>
      </c>
      <c r="J209" s="38">
        <v>316.93333333333339</v>
      </c>
      <c r="K209" s="31">
        <v>311.89999999999998</v>
      </c>
      <c r="L209" s="31">
        <v>305.2</v>
      </c>
      <c r="M209" s="31">
        <v>2.2322700000000002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424.85</v>
      </c>
      <c r="D210" s="38">
        <v>425.06666666666666</v>
      </c>
      <c r="E210" s="38">
        <v>422.0333333333333</v>
      </c>
      <c r="F210" s="38">
        <v>419.21666666666664</v>
      </c>
      <c r="G210" s="38">
        <v>416.18333333333328</v>
      </c>
      <c r="H210" s="38">
        <v>427.88333333333333</v>
      </c>
      <c r="I210" s="38">
        <v>430.91666666666674</v>
      </c>
      <c r="J210" s="38">
        <v>433.73333333333335</v>
      </c>
      <c r="K210" s="31">
        <v>428.1</v>
      </c>
      <c r="L210" s="31">
        <v>422.25</v>
      </c>
      <c r="M210" s="31">
        <v>28.549949999999999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119.55</v>
      </c>
      <c r="D211" s="38">
        <v>119.3</v>
      </c>
      <c r="E211" s="38">
        <v>117.89999999999999</v>
      </c>
      <c r="F211" s="38">
        <v>116.25</v>
      </c>
      <c r="G211" s="38">
        <v>114.85</v>
      </c>
      <c r="H211" s="38">
        <v>120.94999999999999</v>
      </c>
      <c r="I211" s="38">
        <v>122.35</v>
      </c>
      <c r="J211" s="38">
        <v>123.99999999999999</v>
      </c>
      <c r="K211" s="31">
        <v>120.7</v>
      </c>
      <c r="L211" s="31">
        <v>117.65</v>
      </c>
      <c r="M211" s="31">
        <v>43.308709999999998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291.39999999999998</v>
      </c>
      <c r="D212" s="38">
        <v>293.24999999999994</v>
      </c>
      <c r="E212" s="38">
        <v>288.7999999999999</v>
      </c>
      <c r="F212" s="38">
        <v>286.19999999999993</v>
      </c>
      <c r="G212" s="38">
        <v>281.74999999999989</v>
      </c>
      <c r="H212" s="38">
        <v>295.84999999999991</v>
      </c>
      <c r="I212" s="38">
        <v>300.29999999999995</v>
      </c>
      <c r="J212" s="38">
        <v>302.89999999999992</v>
      </c>
      <c r="K212" s="31">
        <v>297.7</v>
      </c>
      <c r="L212" s="31">
        <v>290.64999999999998</v>
      </c>
      <c r="M212" s="31">
        <v>34.863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2673.65</v>
      </c>
      <c r="D213" s="38">
        <v>2673.7000000000003</v>
      </c>
      <c r="E213" s="38">
        <v>2642.4500000000007</v>
      </c>
      <c r="F213" s="38">
        <v>2611.2500000000005</v>
      </c>
      <c r="G213" s="38">
        <v>2580.0000000000009</v>
      </c>
      <c r="H213" s="38">
        <v>2704.9000000000005</v>
      </c>
      <c r="I213" s="38">
        <v>2736.1499999999996</v>
      </c>
      <c r="J213" s="38">
        <v>2767.3500000000004</v>
      </c>
      <c r="K213" s="31">
        <v>2704.95</v>
      </c>
      <c r="L213" s="31">
        <v>2642.5</v>
      </c>
      <c r="M213" s="31">
        <v>23.958259999999999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332.65</v>
      </c>
      <c r="D214" s="38">
        <v>332.41666666666669</v>
      </c>
      <c r="E214" s="38">
        <v>331.83333333333337</v>
      </c>
      <c r="F214" s="38">
        <v>331.01666666666671</v>
      </c>
      <c r="G214" s="38">
        <v>330.43333333333339</v>
      </c>
      <c r="H214" s="38">
        <v>333.23333333333335</v>
      </c>
      <c r="I214" s="38">
        <v>333.81666666666672</v>
      </c>
      <c r="J214" s="38">
        <v>334.63333333333333</v>
      </c>
      <c r="K214" s="31">
        <v>333</v>
      </c>
      <c r="L214" s="31">
        <v>331.6</v>
      </c>
      <c r="M214" s="31">
        <v>6.2458400000000003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654.85</v>
      </c>
      <c r="D215" s="38">
        <v>659.63333333333333</v>
      </c>
      <c r="E215" s="38">
        <v>647.26666666666665</v>
      </c>
      <c r="F215" s="38">
        <v>639.68333333333328</v>
      </c>
      <c r="G215" s="38">
        <v>627.31666666666661</v>
      </c>
      <c r="H215" s="38">
        <v>667.2166666666667</v>
      </c>
      <c r="I215" s="38">
        <v>679.58333333333326</v>
      </c>
      <c r="J215" s="38">
        <v>687.16666666666674</v>
      </c>
      <c r="K215" s="31">
        <v>672</v>
      </c>
      <c r="L215" s="31">
        <v>652.04999999999995</v>
      </c>
      <c r="M215" s="31">
        <v>0.69713000000000003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798.55</v>
      </c>
      <c r="D216" s="38">
        <v>796.26666666666677</v>
      </c>
      <c r="E216" s="38">
        <v>787.93333333333351</v>
      </c>
      <c r="F216" s="38">
        <v>777.31666666666672</v>
      </c>
      <c r="G216" s="38">
        <v>768.98333333333346</v>
      </c>
      <c r="H216" s="38">
        <v>806.88333333333355</v>
      </c>
      <c r="I216" s="38">
        <v>815.21666666666681</v>
      </c>
      <c r="J216" s="38">
        <v>825.8333333333336</v>
      </c>
      <c r="K216" s="31">
        <v>804.6</v>
      </c>
      <c r="L216" s="31">
        <v>785.65</v>
      </c>
      <c r="M216" s="31">
        <v>0.93391000000000002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43595.9</v>
      </c>
      <c r="D217" s="38">
        <v>43682.333333333336</v>
      </c>
      <c r="E217" s="38">
        <v>43214.666666666672</v>
      </c>
      <c r="F217" s="38">
        <v>42833.433333333334</v>
      </c>
      <c r="G217" s="38">
        <v>42365.76666666667</v>
      </c>
      <c r="H217" s="38">
        <v>44063.566666666673</v>
      </c>
      <c r="I217" s="38">
        <v>44531.233333333344</v>
      </c>
      <c r="J217" s="38">
        <v>44912.466666666674</v>
      </c>
      <c r="K217" s="31">
        <v>44150</v>
      </c>
      <c r="L217" s="31">
        <v>43301.1</v>
      </c>
      <c r="M217" s="31">
        <v>1.6160000000000001E-2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59.65</v>
      </c>
      <c r="D218" s="38">
        <v>59.9</v>
      </c>
      <c r="E218" s="38">
        <v>59.099999999999994</v>
      </c>
      <c r="F218" s="38">
        <v>58.55</v>
      </c>
      <c r="G218" s="38">
        <v>57.749999999999993</v>
      </c>
      <c r="H218" s="38">
        <v>60.449999999999996</v>
      </c>
      <c r="I218" s="38">
        <v>61.249999999999993</v>
      </c>
      <c r="J218" s="38">
        <v>61.8</v>
      </c>
      <c r="K218" s="31">
        <v>60.7</v>
      </c>
      <c r="L218" s="31">
        <v>59.35</v>
      </c>
      <c r="M218" s="31">
        <v>55.676009999999998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62.8</v>
      </c>
      <c r="D219" s="38">
        <v>62.683333333333337</v>
      </c>
      <c r="E219" s="38">
        <v>61.916666666666671</v>
      </c>
      <c r="F219" s="38">
        <v>61.033333333333331</v>
      </c>
      <c r="G219" s="38">
        <v>60.266666666666666</v>
      </c>
      <c r="H219" s="38">
        <v>63.566666666666677</v>
      </c>
      <c r="I219" s="38">
        <v>64.333333333333343</v>
      </c>
      <c r="J219" s="38">
        <v>65.216666666666683</v>
      </c>
      <c r="K219" s="31">
        <v>63.45</v>
      </c>
      <c r="L219" s="31">
        <v>61.8</v>
      </c>
      <c r="M219" s="31">
        <v>50.340159999999997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123.65</v>
      </c>
      <c r="D220" s="38">
        <v>124.09999999999998</v>
      </c>
      <c r="E220" s="38">
        <v>122.64999999999996</v>
      </c>
      <c r="F220" s="38">
        <v>121.64999999999998</v>
      </c>
      <c r="G220" s="38">
        <v>120.19999999999996</v>
      </c>
      <c r="H220" s="38">
        <v>125.09999999999997</v>
      </c>
      <c r="I220" s="38">
        <v>126.54999999999998</v>
      </c>
      <c r="J220" s="38">
        <v>127.54999999999997</v>
      </c>
      <c r="K220" s="31">
        <v>125.55</v>
      </c>
      <c r="L220" s="31">
        <v>123.1</v>
      </c>
      <c r="M220" s="31">
        <v>62.1751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944.4</v>
      </c>
      <c r="D221" s="38">
        <v>945.6</v>
      </c>
      <c r="E221" s="38">
        <v>940.05000000000007</v>
      </c>
      <c r="F221" s="38">
        <v>935.7</v>
      </c>
      <c r="G221" s="38">
        <v>930.15000000000009</v>
      </c>
      <c r="H221" s="38">
        <v>949.95</v>
      </c>
      <c r="I221" s="38">
        <v>955.5</v>
      </c>
      <c r="J221" s="38">
        <v>959.85</v>
      </c>
      <c r="K221" s="31">
        <v>951.15</v>
      </c>
      <c r="L221" s="31">
        <v>941.25</v>
      </c>
      <c r="M221" s="31">
        <v>215.11161000000001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1362.3</v>
      </c>
      <c r="D222" s="38">
        <v>1354.3999999999999</v>
      </c>
      <c r="E222" s="38">
        <v>1342.0999999999997</v>
      </c>
      <c r="F222" s="38">
        <v>1321.8999999999999</v>
      </c>
      <c r="G222" s="38">
        <v>1309.5999999999997</v>
      </c>
      <c r="H222" s="38">
        <v>1374.5999999999997</v>
      </c>
      <c r="I222" s="38">
        <v>1386.8999999999999</v>
      </c>
      <c r="J222" s="38">
        <v>1407.0999999999997</v>
      </c>
      <c r="K222" s="31">
        <v>1366.7</v>
      </c>
      <c r="L222" s="31">
        <v>1334.2</v>
      </c>
      <c r="M222" s="31">
        <v>4.9971899999999998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597.1</v>
      </c>
      <c r="D223" s="38">
        <v>597.85</v>
      </c>
      <c r="E223" s="38">
        <v>593.75</v>
      </c>
      <c r="F223" s="38">
        <v>590.4</v>
      </c>
      <c r="G223" s="38">
        <v>586.29999999999995</v>
      </c>
      <c r="H223" s="38">
        <v>601.20000000000005</v>
      </c>
      <c r="I223" s="38">
        <v>605.30000000000018</v>
      </c>
      <c r="J223" s="38">
        <v>608.65000000000009</v>
      </c>
      <c r="K223" s="31">
        <v>601.95000000000005</v>
      </c>
      <c r="L223" s="31">
        <v>594.5</v>
      </c>
      <c r="M223" s="31">
        <v>17.69333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59.05</v>
      </c>
      <c r="D224" s="38">
        <v>59.199999999999996</v>
      </c>
      <c r="E224" s="38">
        <v>58.649999999999991</v>
      </c>
      <c r="F224" s="38">
        <v>58.249999999999993</v>
      </c>
      <c r="G224" s="38">
        <v>57.699999999999989</v>
      </c>
      <c r="H224" s="38">
        <v>59.599999999999994</v>
      </c>
      <c r="I224" s="38">
        <v>60.149999999999991</v>
      </c>
      <c r="J224" s="38">
        <v>60.55</v>
      </c>
      <c r="K224" s="31">
        <v>59.75</v>
      </c>
      <c r="L224" s="31">
        <v>58.8</v>
      </c>
      <c r="M224" s="31">
        <v>116.15042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7.35</v>
      </c>
      <c r="D225" s="38">
        <v>7.3666666666666671</v>
      </c>
      <c r="E225" s="38">
        <v>7.2833333333333341</v>
      </c>
      <c r="F225" s="38">
        <v>7.2166666666666668</v>
      </c>
      <c r="G225" s="38">
        <v>7.1333333333333337</v>
      </c>
      <c r="H225" s="38">
        <v>7.4333333333333345</v>
      </c>
      <c r="I225" s="38">
        <v>7.5166666666666666</v>
      </c>
      <c r="J225" s="38">
        <v>7.5833333333333348</v>
      </c>
      <c r="K225" s="31">
        <v>7.45</v>
      </c>
      <c r="L225" s="31">
        <v>7.3</v>
      </c>
      <c r="M225" s="31">
        <v>367.18376000000001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115.05</v>
      </c>
      <c r="D226" s="38">
        <v>115.33333333333333</v>
      </c>
      <c r="E226" s="38">
        <v>114.21666666666665</v>
      </c>
      <c r="F226" s="38">
        <v>113.38333333333333</v>
      </c>
      <c r="G226" s="38">
        <v>112.26666666666665</v>
      </c>
      <c r="H226" s="38">
        <v>116.16666666666666</v>
      </c>
      <c r="I226" s="38">
        <v>117.28333333333333</v>
      </c>
      <c r="J226" s="38">
        <v>118.11666666666666</v>
      </c>
      <c r="K226" s="31">
        <v>116.45</v>
      </c>
      <c r="L226" s="31">
        <v>114.5</v>
      </c>
      <c r="M226" s="31">
        <v>129.28314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83.1</v>
      </c>
      <c r="D227" s="38">
        <v>83.45</v>
      </c>
      <c r="E227" s="38">
        <v>82.5</v>
      </c>
      <c r="F227" s="38">
        <v>81.899999999999991</v>
      </c>
      <c r="G227" s="38">
        <v>80.949999999999989</v>
      </c>
      <c r="H227" s="38">
        <v>84.050000000000011</v>
      </c>
      <c r="I227" s="38">
        <v>85.000000000000028</v>
      </c>
      <c r="J227" s="38">
        <v>85.600000000000023</v>
      </c>
      <c r="K227" s="31">
        <v>84.4</v>
      </c>
      <c r="L227" s="31">
        <v>82.85</v>
      </c>
      <c r="M227" s="31">
        <v>446.00443000000001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123.55</v>
      </c>
      <c r="D228" s="38">
        <v>123.71666666666665</v>
      </c>
      <c r="E228" s="38">
        <v>122.83333333333331</v>
      </c>
      <c r="F228" s="38">
        <v>122.11666666666666</v>
      </c>
      <c r="G228" s="38">
        <v>121.23333333333332</v>
      </c>
      <c r="H228" s="38">
        <v>124.43333333333331</v>
      </c>
      <c r="I228" s="38">
        <v>125.31666666666666</v>
      </c>
      <c r="J228" s="38">
        <v>126.0333333333333</v>
      </c>
      <c r="K228" s="31">
        <v>124.6</v>
      </c>
      <c r="L228" s="31">
        <v>123</v>
      </c>
      <c r="M228" s="31">
        <v>44.405479999999997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834.3</v>
      </c>
      <c r="D229" s="38">
        <v>837.4</v>
      </c>
      <c r="E229" s="38">
        <v>826.9</v>
      </c>
      <c r="F229" s="38">
        <v>819.5</v>
      </c>
      <c r="G229" s="38">
        <v>809</v>
      </c>
      <c r="H229" s="38">
        <v>844.8</v>
      </c>
      <c r="I229" s="38">
        <v>855.3</v>
      </c>
      <c r="J229" s="38">
        <v>862.69999999999993</v>
      </c>
      <c r="K229" s="31">
        <v>847.9</v>
      </c>
      <c r="L229" s="31">
        <v>830</v>
      </c>
      <c r="M229" s="31">
        <v>0.18689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492.65</v>
      </c>
      <c r="D230" s="38">
        <v>492.8</v>
      </c>
      <c r="E230" s="38">
        <v>487.85</v>
      </c>
      <c r="F230" s="38">
        <v>483.05</v>
      </c>
      <c r="G230" s="38">
        <v>478.1</v>
      </c>
      <c r="H230" s="38">
        <v>497.6</v>
      </c>
      <c r="I230" s="38">
        <v>502.54999999999995</v>
      </c>
      <c r="J230" s="38">
        <v>507.35</v>
      </c>
      <c r="K230" s="31">
        <v>497.75</v>
      </c>
      <c r="L230" s="31">
        <v>488</v>
      </c>
      <c r="M230" s="31">
        <v>10.5441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542.4</v>
      </c>
      <c r="D231" s="38">
        <v>541.7166666666667</v>
      </c>
      <c r="E231" s="38">
        <v>536.83333333333337</v>
      </c>
      <c r="F231" s="38">
        <v>531.26666666666665</v>
      </c>
      <c r="G231" s="38">
        <v>526.38333333333333</v>
      </c>
      <c r="H231" s="38">
        <v>547.28333333333342</v>
      </c>
      <c r="I231" s="38">
        <v>552.16666666666663</v>
      </c>
      <c r="J231" s="38">
        <v>557.73333333333346</v>
      </c>
      <c r="K231" s="31">
        <v>546.6</v>
      </c>
      <c r="L231" s="31">
        <v>536.15</v>
      </c>
      <c r="M231" s="31">
        <v>3.12418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392.3</v>
      </c>
      <c r="D232" s="38">
        <v>393.56666666666666</v>
      </c>
      <c r="E232" s="38">
        <v>389.2833333333333</v>
      </c>
      <c r="F232" s="38">
        <v>386.26666666666665</v>
      </c>
      <c r="G232" s="38">
        <v>381.98333333333329</v>
      </c>
      <c r="H232" s="38">
        <v>396.58333333333331</v>
      </c>
      <c r="I232" s="38">
        <v>400.86666666666673</v>
      </c>
      <c r="J232" s="38">
        <v>403.88333333333333</v>
      </c>
      <c r="K232" s="31">
        <v>397.85</v>
      </c>
      <c r="L232" s="31">
        <v>390.55</v>
      </c>
      <c r="M232" s="31">
        <v>47.040570000000002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208.1</v>
      </c>
      <c r="D233" s="38">
        <v>208.29999999999998</v>
      </c>
      <c r="E233" s="38">
        <v>206.99999999999997</v>
      </c>
      <c r="F233" s="38">
        <v>205.89999999999998</v>
      </c>
      <c r="G233" s="38">
        <v>204.59999999999997</v>
      </c>
      <c r="H233" s="38">
        <v>209.39999999999998</v>
      </c>
      <c r="I233" s="38">
        <v>210.7</v>
      </c>
      <c r="J233" s="38">
        <v>211.79999999999998</v>
      </c>
      <c r="K233" s="31">
        <v>209.6</v>
      </c>
      <c r="L233" s="31">
        <v>207.2</v>
      </c>
      <c r="M233" s="31">
        <v>9.49146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2788.75</v>
      </c>
      <c r="D234" s="38">
        <v>2800.25</v>
      </c>
      <c r="E234" s="38">
        <v>2760.5</v>
      </c>
      <c r="F234" s="38">
        <v>2732.25</v>
      </c>
      <c r="G234" s="38">
        <v>2692.5</v>
      </c>
      <c r="H234" s="38">
        <v>2828.5</v>
      </c>
      <c r="I234" s="38">
        <v>2868.25</v>
      </c>
      <c r="J234" s="38">
        <v>2896.5</v>
      </c>
      <c r="K234" s="31">
        <v>2840</v>
      </c>
      <c r="L234" s="31">
        <v>2772</v>
      </c>
      <c r="M234" s="31">
        <v>2.7494999999999998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324.3</v>
      </c>
      <c r="D235" s="38">
        <v>320.34999999999997</v>
      </c>
      <c r="E235" s="38">
        <v>313.94999999999993</v>
      </c>
      <c r="F235" s="38">
        <v>303.59999999999997</v>
      </c>
      <c r="G235" s="38">
        <v>297.19999999999993</v>
      </c>
      <c r="H235" s="38">
        <v>330.69999999999993</v>
      </c>
      <c r="I235" s="38">
        <v>337.09999999999991</v>
      </c>
      <c r="J235" s="38">
        <v>347.44999999999993</v>
      </c>
      <c r="K235" s="31">
        <v>326.75</v>
      </c>
      <c r="L235" s="31">
        <v>310</v>
      </c>
      <c r="M235" s="31">
        <v>49.700980000000001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2725.55</v>
      </c>
      <c r="D236" s="38">
        <v>2725.2666666666664</v>
      </c>
      <c r="E236" s="38">
        <v>2705.4333333333329</v>
      </c>
      <c r="F236" s="38">
        <v>2685.3166666666666</v>
      </c>
      <c r="G236" s="38">
        <v>2665.4833333333331</v>
      </c>
      <c r="H236" s="38">
        <v>2745.3833333333328</v>
      </c>
      <c r="I236" s="38">
        <v>2765.2166666666667</v>
      </c>
      <c r="J236" s="38">
        <v>2785.3333333333326</v>
      </c>
      <c r="K236" s="31">
        <v>2745.1</v>
      </c>
      <c r="L236" s="31">
        <v>2705.15</v>
      </c>
      <c r="M236" s="31">
        <v>7.2555399999999999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1434.45</v>
      </c>
      <c r="D237" s="38">
        <v>1439.1333333333332</v>
      </c>
      <c r="E237" s="38">
        <v>1424.3166666666664</v>
      </c>
      <c r="F237" s="38">
        <v>1414.1833333333332</v>
      </c>
      <c r="G237" s="38">
        <v>1399.3666666666663</v>
      </c>
      <c r="H237" s="38">
        <v>1449.2666666666664</v>
      </c>
      <c r="I237" s="38">
        <v>1464.083333333333</v>
      </c>
      <c r="J237" s="38">
        <v>1474.2166666666665</v>
      </c>
      <c r="K237" s="31">
        <v>1453.95</v>
      </c>
      <c r="L237" s="31">
        <v>1429</v>
      </c>
      <c r="M237" s="31">
        <v>0.32855000000000001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1371.45</v>
      </c>
      <c r="D238" s="38">
        <v>1369.0833333333333</v>
      </c>
      <c r="E238" s="38">
        <v>1353.3666666666666</v>
      </c>
      <c r="F238" s="38">
        <v>1335.2833333333333</v>
      </c>
      <c r="G238" s="38">
        <v>1319.5666666666666</v>
      </c>
      <c r="H238" s="38">
        <v>1387.1666666666665</v>
      </c>
      <c r="I238" s="38">
        <v>1402.8833333333332</v>
      </c>
      <c r="J238" s="38">
        <v>1420.9666666666665</v>
      </c>
      <c r="K238" s="31">
        <v>1384.8</v>
      </c>
      <c r="L238" s="31">
        <v>1351</v>
      </c>
      <c r="M238" s="31">
        <v>49.212240000000001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164.1</v>
      </c>
      <c r="D239" s="38">
        <v>164.61666666666665</v>
      </c>
      <c r="E239" s="38">
        <v>162.7833333333333</v>
      </c>
      <c r="F239" s="38">
        <v>161.46666666666667</v>
      </c>
      <c r="G239" s="38">
        <v>159.63333333333333</v>
      </c>
      <c r="H239" s="38">
        <v>165.93333333333328</v>
      </c>
      <c r="I239" s="38">
        <v>167.76666666666659</v>
      </c>
      <c r="J239" s="38">
        <v>169.08333333333326</v>
      </c>
      <c r="K239" s="31">
        <v>166.45</v>
      </c>
      <c r="L239" s="31">
        <v>163.30000000000001</v>
      </c>
      <c r="M239" s="31">
        <v>58.23583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15.2</v>
      </c>
      <c r="D240" s="38">
        <v>15.283333333333333</v>
      </c>
      <c r="E240" s="38">
        <v>15.066666666666666</v>
      </c>
      <c r="F240" s="38">
        <v>14.933333333333334</v>
      </c>
      <c r="G240" s="38">
        <v>14.716666666666667</v>
      </c>
      <c r="H240" s="38">
        <v>15.416666666666666</v>
      </c>
      <c r="I240" s="38">
        <v>15.633333333333331</v>
      </c>
      <c r="J240" s="38">
        <v>15.766666666666666</v>
      </c>
      <c r="K240" s="31">
        <v>15.5</v>
      </c>
      <c r="L240" s="31">
        <v>15.15</v>
      </c>
      <c r="M240" s="31">
        <v>69.769090000000006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1333.3</v>
      </c>
      <c r="D241" s="38">
        <v>1337.3999999999999</v>
      </c>
      <c r="E241" s="38">
        <v>1322.8999999999996</v>
      </c>
      <c r="F241" s="38">
        <v>1312.4999999999998</v>
      </c>
      <c r="G241" s="38">
        <v>1297.9999999999995</v>
      </c>
      <c r="H241" s="38">
        <v>1347.7999999999997</v>
      </c>
      <c r="I241" s="38">
        <v>1362.3000000000002</v>
      </c>
      <c r="J241" s="38">
        <v>1372.6999999999998</v>
      </c>
      <c r="K241" s="31">
        <v>1351.9</v>
      </c>
      <c r="L241" s="31">
        <v>1327</v>
      </c>
      <c r="M241" s="31">
        <v>81.027699999999996</v>
      </c>
      <c r="N241" s="1"/>
      <c r="O241" s="1"/>
    </row>
    <row r="242" spans="1:15" ht="12.75" customHeight="1">
      <c r="A242" s="33">
        <v>232</v>
      </c>
      <c r="B242" s="58" t="s">
        <v>886</v>
      </c>
      <c r="C242" s="31">
        <v>2848.55</v>
      </c>
      <c r="D242" s="38">
        <v>2856.1833333333329</v>
      </c>
      <c r="E242" s="38">
        <v>2821.3666666666659</v>
      </c>
      <c r="F242" s="38">
        <v>2794.1833333333329</v>
      </c>
      <c r="G242" s="38">
        <v>2759.3666666666659</v>
      </c>
      <c r="H242" s="38">
        <v>2883.3666666666659</v>
      </c>
      <c r="I242" s="38">
        <v>2918.1833333333325</v>
      </c>
      <c r="J242" s="38">
        <v>2945.3666666666659</v>
      </c>
      <c r="K242" s="31">
        <v>2891</v>
      </c>
      <c r="L242" s="31">
        <v>2829</v>
      </c>
      <c r="M242" s="31">
        <v>0.19694999999999999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597.5</v>
      </c>
      <c r="D243" s="38">
        <v>598.68333333333339</v>
      </c>
      <c r="E243" s="38">
        <v>592.91666666666674</v>
      </c>
      <c r="F243" s="38">
        <v>588.33333333333337</v>
      </c>
      <c r="G243" s="38">
        <v>582.56666666666672</v>
      </c>
      <c r="H243" s="38">
        <v>603.26666666666677</v>
      </c>
      <c r="I243" s="38">
        <v>609.03333333333342</v>
      </c>
      <c r="J243" s="38">
        <v>613.61666666666679</v>
      </c>
      <c r="K243" s="31">
        <v>604.45000000000005</v>
      </c>
      <c r="L243" s="31">
        <v>594.1</v>
      </c>
      <c r="M243" s="31">
        <v>3.5577299999999998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26.75</v>
      </c>
      <c r="D244" s="38">
        <v>26.75</v>
      </c>
      <c r="E244" s="38">
        <v>26.35</v>
      </c>
      <c r="F244" s="38">
        <v>25.950000000000003</v>
      </c>
      <c r="G244" s="38">
        <v>25.550000000000004</v>
      </c>
      <c r="H244" s="38">
        <v>27.15</v>
      </c>
      <c r="I244" s="38">
        <v>27.549999999999997</v>
      </c>
      <c r="J244" s="38">
        <v>27.949999999999996</v>
      </c>
      <c r="K244" s="31">
        <v>27.15</v>
      </c>
      <c r="L244" s="31">
        <v>26.35</v>
      </c>
      <c r="M244" s="31">
        <v>152.78174999999999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97.9</v>
      </c>
      <c r="D245" s="38">
        <v>98.316666666666663</v>
      </c>
      <c r="E245" s="38">
        <v>97.283333333333331</v>
      </c>
      <c r="F245" s="38">
        <v>96.666666666666671</v>
      </c>
      <c r="G245" s="38">
        <v>95.63333333333334</v>
      </c>
      <c r="H245" s="38">
        <v>98.933333333333323</v>
      </c>
      <c r="I245" s="38">
        <v>99.966666666666654</v>
      </c>
      <c r="J245" s="38">
        <v>100.58333333333331</v>
      </c>
      <c r="K245" s="31">
        <v>99.35</v>
      </c>
      <c r="L245" s="31">
        <v>97.7</v>
      </c>
      <c r="M245" s="31">
        <v>149.79586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764.9</v>
      </c>
      <c r="D246" s="38">
        <v>765.1</v>
      </c>
      <c r="E246" s="38">
        <v>758.2</v>
      </c>
      <c r="F246" s="38">
        <v>751.5</v>
      </c>
      <c r="G246" s="38">
        <v>744.6</v>
      </c>
      <c r="H246" s="38">
        <v>771.80000000000007</v>
      </c>
      <c r="I246" s="38">
        <v>778.69999999999993</v>
      </c>
      <c r="J246" s="38">
        <v>785.40000000000009</v>
      </c>
      <c r="K246" s="31">
        <v>772</v>
      </c>
      <c r="L246" s="31">
        <v>758.4</v>
      </c>
      <c r="M246" s="31">
        <v>1.67625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25.95</v>
      </c>
      <c r="D247" s="38">
        <v>26.016666666666666</v>
      </c>
      <c r="E247" s="38">
        <v>25.633333333333333</v>
      </c>
      <c r="F247" s="38">
        <v>25.316666666666666</v>
      </c>
      <c r="G247" s="38">
        <v>24.933333333333334</v>
      </c>
      <c r="H247" s="38">
        <v>26.333333333333332</v>
      </c>
      <c r="I247" s="38">
        <v>26.716666666666665</v>
      </c>
      <c r="J247" s="38">
        <v>27.033333333333331</v>
      </c>
      <c r="K247" s="31">
        <v>26.4</v>
      </c>
      <c r="L247" s="31">
        <v>25.7</v>
      </c>
      <c r="M247" s="31">
        <v>112.48254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620.70000000000005</v>
      </c>
      <c r="D248" s="38">
        <v>619.41666666666663</v>
      </c>
      <c r="E248" s="38">
        <v>616.38333333333321</v>
      </c>
      <c r="F248" s="38">
        <v>612.06666666666661</v>
      </c>
      <c r="G248" s="38">
        <v>609.03333333333319</v>
      </c>
      <c r="H248" s="38">
        <v>623.73333333333323</v>
      </c>
      <c r="I248" s="38">
        <v>626.76666666666677</v>
      </c>
      <c r="J248" s="38">
        <v>631.08333333333326</v>
      </c>
      <c r="K248" s="31">
        <v>622.45000000000005</v>
      </c>
      <c r="L248" s="31">
        <v>615.1</v>
      </c>
      <c r="M248" s="31">
        <v>9.5701999999999998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32.950000000000003</v>
      </c>
      <c r="D249" s="38">
        <v>32.949999999999996</v>
      </c>
      <c r="E249" s="38">
        <v>32.749999999999993</v>
      </c>
      <c r="F249" s="38">
        <v>32.549999999999997</v>
      </c>
      <c r="G249" s="38">
        <v>32.349999999999994</v>
      </c>
      <c r="H249" s="38">
        <v>33.149999999999991</v>
      </c>
      <c r="I249" s="38">
        <v>33.349999999999994</v>
      </c>
      <c r="J249" s="38">
        <v>33.54999999999999</v>
      </c>
      <c r="K249" s="31">
        <v>33.15</v>
      </c>
      <c r="L249" s="31">
        <v>32.75</v>
      </c>
      <c r="M249" s="31">
        <v>182.76560000000001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610.1</v>
      </c>
      <c r="D250" s="38">
        <v>609.65</v>
      </c>
      <c r="E250" s="38">
        <v>607.29999999999995</v>
      </c>
      <c r="F250" s="38">
        <v>604.5</v>
      </c>
      <c r="G250" s="38">
        <v>602.15</v>
      </c>
      <c r="H250" s="38">
        <v>612.44999999999993</v>
      </c>
      <c r="I250" s="38">
        <v>614.80000000000007</v>
      </c>
      <c r="J250" s="38">
        <v>617.59999999999991</v>
      </c>
      <c r="K250" s="31">
        <v>612</v>
      </c>
      <c r="L250" s="31">
        <v>606.85</v>
      </c>
      <c r="M250" s="31">
        <v>5.5786600000000002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472.3</v>
      </c>
      <c r="D251" s="38">
        <v>473.5</v>
      </c>
      <c r="E251" s="38">
        <v>469.25</v>
      </c>
      <c r="F251" s="38">
        <v>466.2</v>
      </c>
      <c r="G251" s="38">
        <v>461.95</v>
      </c>
      <c r="H251" s="38">
        <v>476.55</v>
      </c>
      <c r="I251" s="38">
        <v>480.8</v>
      </c>
      <c r="J251" s="38">
        <v>483.85</v>
      </c>
      <c r="K251" s="31">
        <v>477.75</v>
      </c>
      <c r="L251" s="31">
        <v>470.45</v>
      </c>
      <c r="M251" s="31">
        <v>123.40934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108</v>
      </c>
      <c r="D252" s="38">
        <v>108.48333333333333</v>
      </c>
      <c r="E252" s="38">
        <v>107.36666666666667</v>
      </c>
      <c r="F252" s="38">
        <v>106.73333333333333</v>
      </c>
      <c r="G252" s="38">
        <v>105.61666666666667</v>
      </c>
      <c r="H252" s="38">
        <v>109.11666666666667</v>
      </c>
      <c r="I252" s="38">
        <v>110.23333333333332</v>
      </c>
      <c r="J252" s="38">
        <v>110.86666666666667</v>
      </c>
      <c r="K252" s="31">
        <v>109.6</v>
      </c>
      <c r="L252" s="31">
        <v>107.85</v>
      </c>
      <c r="M252" s="31">
        <v>1.9014200000000001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112.1</v>
      </c>
      <c r="D253" s="38">
        <v>111.96666666666665</v>
      </c>
      <c r="E253" s="38">
        <v>110.63333333333331</v>
      </c>
      <c r="F253" s="38">
        <v>109.16666666666666</v>
      </c>
      <c r="G253" s="38">
        <v>107.83333333333331</v>
      </c>
      <c r="H253" s="38">
        <v>113.43333333333331</v>
      </c>
      <c r="I253" s="38">
        <v>114.76666666666665</v>
      </c>
      <c r="J253" s="38">
        <v>116.23333333333331</v>
      </c>
      <c r="K253" s="31">
        <v>113.3</v>
      </c>
      <c r="L253" s="31">
        <v>110.5</v>
      </c>
      <c r="M253" s="31">
        <v>35.821089999999998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2603.5</v>
      </c>
      <c r="D254" s="38">
        <v>2607.8166666666666</v>
      </c>
      <c r="E254" s="38">
        <v>2441.6833333333334</v>
      </c>
      <c r="F254" s="38">
        <v>2279.8666666666668</v>
      </c>
      <c r="G254" s="38">
        <v>2113.7333333333336</v>
      </c>
      <c r="H254" s="38">
        <v>2769.6333333333332</v>
      </c>
      <c r="I254" s="38">
        <v>2935.7666666666664</v>
      </c>
      <c r="J254" s="38">
        <v>3097.583333333333</v>
      </c>
      <c r="K254" s="31">
        <v>2773.95</v>
      </c>
      <c r="L254" s="31">
        <v>2446</v>
      </c>
      <c r="M254" s="31">
        <v>11.170730000000001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1361.8</v>
      </c>
      <c r="D255" s="38">
        <v>1368.5333333333335</v>
      </c>
      <c r="E255" s="38">
        <v>1343.2666666666671</v>
      </c>
      <c r="F255" s="38">
        <v>1324.7333333333336</v>
      </c>
      <c r="G255" s="38">
        <v>1299.4666666666672</v>
      </c>
      <c r="H255" s="38">
        <v>1387.0666666666671</v>
      </c>
      <c r="I255" s="38">
        <v>1412.3333333333335</v>
      </c>
      <c r="J255" s="38">
        <v>1430.866666666667</v>
      </c>
      <c r="K255" s="31">
        <v>1393.8</v>
      </c>
      <c r="L255" s="31">
        <v>1350</v>
      </c>
      <c r="M255" s="31">
        <v>3.57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621.70000000000005</v>
      </c>
      <c r="D256" s="38">
        <v>624.23333333333335</v>
      </c>
      <c r="E256" s="38">
        <v>614.4666666666667</v>
      </c>
      <c r="F256" s="38">
        <v>607.23333333333335</v>
      </c>
      <c r="G256" s="38">
        <v>597.4666666666667</v>
      </c>
      <c r="H256" s="38">
        <v>631.4666666666667</v>
      </c>
      <c r="I256" s="38">
        <v>641.23333333333335</v>
      </c>
      <c r="J256" s="38">
        <v>648.4666666666667</v>
      </c>
      <c r="K256" s="31">
        <v>634</v>
      </c>
      <c r="L256" s="31">
        <v>617</v>
      </c>
      <c r="M256" s="31">
        <v>81.068359999999998</v>
      </c>
      <c r="N256" s="1"/>
      <c r="O256" s="1"/>
    </row>
    <row r="257" spans="1:15" ht="12.75" customHeight="1">
      <c r="A257" s="33">
        <v>247</v>
      </c>
      <c r="B257" s="58" t="s">
        <v>887</v>
      </c>
      <c r="C257" s="31">
        <v>321.35000000000002</v>
      </c>
      <c r="D257" s="38">
        <v>322.45</v>
      </c>
      <c r="E257" s="38">
        <v>318.89999999999998</v>
      </c>
      <c r="F257" s="38">
        <v>316.45</v>
      </c>
      <c r="G257" s="38">
        <v>312.89999999999998</v>
      </c>
      <c r="H257" s="38">
        <v>324.89999999999998</v>
      </c>
      <c r="I257" s="38">
        <v>328.45000000000005</v>
      </c>
      <c r="J257" s="38">
        <v>330.9</v>
      </c>
      <c r="K257" s="31">
        <v>326</v>
      </c>
      <c r="L257" s="31">
        <v>320</v>
      </c>
      <c r="M257" s="31">
        <v>0.46492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3337.45</v>
      </c>
      <c r="D258" s="38">
        <v>3341.4833333333336</v>
      </c>
      <c r="E258" s="38">
        <v>3307.9666666666672</v>
      </c>
      <c r="F258" s="38">
        <v>3278.4833333333336</v>
      </c>
      <c r="G258" s="38">
        <v>3244.9666666666672</v>
      </c>
      <c r="H258" s="38">
        <v>3370.9666666666672</v>
      </c>
      <c r="I258" s="38">
        <v>3404.4833333333336</v>
      </c>
      <c r="J258" s="38">
        <v>3433.9666666666672</v>
      </c>
      <c r="K258" s="31">
        <v>3375</v>
      </c>
      <c r="L258" s="31">
        <v>3312</v>
      </c>
      <c r="M258" s="31">
        <v>0.97502999999999995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674.75</v>
      </c>
      <c r="D259" s="38">
        <v>678.18333333333339</v>
      </c>
      <c r="E259" s="38">
        <v>669.66666666666674</v>
      </c>
      <c r="F259" s="38">
        <v>664.58333333333337</v>
      </c>
      <c r="G259" s="38">
        <v>656.06666666666672</v>
      </c>
      <c r="H259" s="38">
        <v>683.26666666666677</v>
      </c>
      <c r="I259" s="38">
        <v>691.78333333333342</v>
      </c>
      <c r="J259" s="38">
        <v>696.86666666666679</v>
      </c>
      <c r="K259" s="31">
        <v>686.7</v>
      </c>
      <c r="L259" s="31">
        <v>673.1</v>
      </c>
      <c r="M259" s="31">
        <v>1.64317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312.5</v>
      </c>
      <c r="D260" s="38">
        <v>313.76666666666665</v>
      </c>
      <c r="E260" s="38">
        <v>310.23333333333329</v>
      </c>
      <c r="F260" s="38">
        <v>307.96666666666664</v>
      </c>
      <c r="G260" s="38">
        <v>304.43333333333328</v>
      </c>
      <c r="H260" s="38">
        <v>316.0333333333333</v>
      </c>
      <c r="I260" s="38">
        <v>319.56666666666661</v>
      </c>
      <c r="J260" s="38">
        <v>321.83333333333331</v>
      </c>
      <c r="K260" s="31">
        <v>317.3</v>
      </c>
      <c r="L260" s="31">
        <v>311.5</v>
      </c>
      <c r="M260" s="31">
        <v>5.1424599999999998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73.95</v>
      </c>
      <c r="D261" s="38">
        <v>74.13333333333334</v>
      </c>
      <c r="E261" s="38">
        <v>73.466666666666683</v>
      </c>
      <c r="F261" s="38">
        <v>72.983333333333348</v>
      </c>
      <c r="G261" s="38">
        <v>72.316666666666691</v>
      </c>
      <c r="H261" s="38">
        <v>74.616666666666674</v>
      </c>
      <c r="I261" s="38">
        <v>75.283333333333331</v>
      </c>
      <c r="J261" s="38">
        <v>75.766666666666666</v>
      </c>
      <c r="K261" s="31">
        <v>74.8</v>
      </c>
      <c r="L261" s="31">
        <v>73.650000000000006</v>
      </c>
      <c r="M261" s="31">
        <v>7.2816400000000003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369.65</v>
      </c>
      <c r="D262" s="38">
        <v>368.40000000000003</v>
      </c>
      <c r="E262" s="38">
        <v>362.20000000000005</v>
      </c>
      <c r="F262" s="38">
        <v>354.75</v>
      </c>
      <c r="G262" s="38">
        <v>348.55</v>
      </c>
      <c r="H262" s="38">
        <v>375.85000000000008</v>
      </c>
      <c r="I262" s="38">
        <v>382.05</v>
      </c>
      <c r="J262" s="38">
        <v>389.50000000000011</v>
      </c>
      <c r="K262" s="31">
        <v>374.6</v>
      </c>
      <c r="L262" s="31">
        <v>360.95</v>
      </c>
      <c r="M262" s="31">
        <v>7.9407100000000002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312.95</v>
      </c>
      <c r="D263" s="38">
        <v>312.16666666666669</v>
      </c>
      <c r="E263" s="38">
        <v>308.28333333333336</v>
      </c>
      <c r="F263" s="38">
        <v>303.61666666666667</v>
      </c>
      <c r="G263" s="38">
        <v>299.73333333333335</v>
      </c>
      <c r="H263" s="38">
        <v>316.83333333333337</v>
      </c>
      <c r="I263" s="38">
        <v>320.7166666666667</v>
      </c>
      <c r="J263" s="38">
        <v>325.38333333333338</v>
      </c>
      <c r="K263" s="31">
        <v>316.05</v>
      </c>
      <c r="L263" s="31">
        <v>307.5</v>
      </c>
      <c r="M263" s="31">
        <v>27.667449999999999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805.7</v>
      </c>
      <c r="D264" s="38">
        <v>803.05000000000007</v>
      </c>
      <c r="E264" s="38">
        <v>791.30000000000018</v>
      </c>
      <c r="F264" s="38">
        <v>776.90000000000009</v>
      </c>
      <c r="G264" s="38">
        <v>765.1500000000002</v>
      </c>
      <c r="H264" s="38">
        <v>817.45000000000016</v>
      </c>
      <c r="I264" s="38">
        <v>829.19999999999993</v>
      </c>
      <c r="J264" s="38">
        <v>843.60000000000014</v>
      </c>
      <c r="K264" s="31">
        <v>814.8</v>
      </c>
      <c r="L264" s="31">
        <v>788.65</v>
      </c>
      <c r="M264" s="31">
        <v>259.29716000000002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479.8</v>
      </c>
      <c r="D265" s="38">
        <v>481.25</v>
      </c>
      <c r="E265" s="38">
        <v>477.55</v>
      </c>
      <c r="F265" s="38">
        <v>475.3</v>
      </c>
      <c r="G265" s="38">
        <v>471.6</v>
      </c>
      <c r="H265" s="38">
        <v>483.5</v>
      </c>
      <c r="I265" s="38">
        <v>487.20000000000005</v>
      </c>
      <c r="J265" s="38">
        <v>489.45</v>
      </c>
      <c r="K265" s="31">
        <v>484.95</v>
      </c>
      <c r="L265" s="31">
        <v>479</v>
      </c>
      <c r="M265" s="31">
        <v>10.520060000000001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414.95</v>
      </c>
      <c r="D266" s="38">
        <v>414.96666666666664</v>
      </c>
      <c r="E266" s="38">
        <v>410.7833333333333</v>
      </c>
      <c r="F266" s="38">
        <v>406.61666666666667</v>
      </c>
      <c r="G266" s="38">
        <v>402.43333333333334</v>
      </c>
      <c r="H266" s="38">
        <v>419.13333333333327</v>
      </c>
      <c r="I266" s="38">
        <v>423.31666666666655</v>
      </c>
      <c r="J266" s="38">
        <v>427.48333333333323</v>
      </c>
      <c r="K266" s="31">
        <v>419.15</v>
      </c>
      <c r="L266" s="31">
        <v>410.8</v>
      </c>
      <c r="M266" s="31">
        <v>1.70641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391.75</v>
      </c>
      <c r="D267" s="38">
        <v>394.91666666666669</v>
      </c>
      <c r="E267" s="38">
        <v>385.83333333333337</v>
      </c>
      <c r="F267" s="38">
        <v>379.91666666666669</v>
      </c>
      <c r="G267" s="38">
        <v>370.83333333333337</v>
      </c>
      <c r="H267" s="38">
        <v>400.83333333333337</v>
      </c>
      <c r="I267" s="38">
        <v>409.91666666666674</v>
      </c>
      <c r="J267" s="38">
        <v>415.83333333333337</v>
      </c>
      <c r="K267" s="31">
        <v>404</v>
      </c>
      <c r="L267" s="31">
        <v>389</v>
      </c>
      <c r="M267" s="31">
        <v>1.6148199999999999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777.55</v>
      </c>
      <c r="D268" s="38">
        <v>783.51666666666677</v>
      </c>
      <c r="E268" s="38">
        <v>755.03333333333353</v>
      </c>
      <c r="F268" s="38">
        <v>732.51666666666677</v>
      </c>
      <c r="G268" s="38">
        <v>704.03333333333353</v>
      </c>
      <c r="H268" s="38">
        <v>806.03333333333353</v>
      </c>
      <c r="I268" s="38">
        <v>834.51666666666688</v>
      </c>
      <c r="J268" s="38">
        <v>857.03333333333353</v>
      </c>
      <c r="K268" s="31">
        <v>812</v>
      </c>
      <c r="L268" s="31">
        <v>761</v>
      </c>
      <c r="M268" s="31">
        <v>17.713629999999998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235.3</v>
      </c>
      <c r="D269" s="38">
        <v>235.13333333333335</v>
      </c>
      <c r="E269" s="38">
        <v>233.7166666666667</v>
      </c>
      <c r="F269" s="38">
        <v>232.13333333333335</v>
      </c>
      <c r="G269" s="38">
        <v>230.7166666666667</v>
      </c>
      <c r="H269" s="38">
        <v>236.7166666666667</v>
      </c>
      <c r="I269" s="38">
        <v>238.13333333333338</v>
      </c>
      <c r="J269" s="38">
        <v>239.7166666666667</v>
      </c>
      <c r="K269" s="31">
        <v>236.55</v>
      </c>
      <c r="L269" s="31">
        <v>233.55</v>
      </c>
      <c r="M269" s="31">
        <v>6.4551100000000003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1321.95</v>
      </c>
      <c r="D270" s="38">
        <v>1313.8166666666666</v>
      </c>
      <c r="E270" s="38">
        <v>1288.1833333333332</v>
      </c>
      <c r="F270" s="38">
        <v>1254.4166666666665</v>
      </c>
      <c r="G270" s="38">
        <v>1228.7833333333331</v>
      </c>
      <c r="H270" s="38">
        <v>1347.5833333333333</v>
      </c>
      <c r="I270" s="38">
        <v>1373.2166666666665</v>
      </c>
      <c r="J270" s="38">
        <v>1406.9833333333333</v>
      </c>
      <c r="K270" s="31">
        <v>1339.45</v>
      </c>
      <c r="L270" s="31">
        <v>1280.05</v>
      </c>
      <c r="M270" s="31">
        <v>6.60555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179.6</v>
      </c>
      <c r="D271" s="38">
        <v>180.33333333333334</v>
      </c>
      <c r="E271" s="38">
        <v>176.31666666666669</v>
      </c>
      <c r="F271" s="38">
        <v>173.03333333333336</v>
      </c>
      <c r="G271" s="38">
        <v>169.01666666666671</v>
      </c>
      <c r="H271" s="38">
        <v>183.61666666666667</v>
      </c>
      <c r="I271" s="38">
        <v>187.63333333333333</v>
      </c>
      <c r="J271" s="38">
        <v>190.91666666666666</v>
      </c>
      <c r="K271" s="31">
        <v>184.35</v>
      </c>
      <c r="L271" s="31">
        <v>177.05</v>
      </c>
      <c r="M271" s="31">
        <v>272.63371000000001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302.7</v>
      </c>
      <c r="D272" s="38">
        <v>303.45</v>
      </c>
      <c r="E272" s="38">
        <v>300.25</v>
      </c>
      <c r="F272" s="38">
        <v>297.8</v>
      </c>
      <c r="G272" s="38">
        <v>294.60000000000002</v>
      </c>
      <c r="H272" s="38">
        <v>305.89999999999998</v>
      </c>
      <c r="I272" s="38">
        <v>309.09999999999991</v>
      </c>
      <c r="J272" s="38">
        <v>311.54999999999995</v>
      </c>
      <c r="K272" s="31">
        <v>306.64999999999998</v>
      </c>
      <c r="L272" s="31">
        <v>301</v>
      </c>
      <c r="M272" s="31">
        <v>1.6909400000000001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125.65</v>
      </c>
      <c r="D273" s="38">
        <v>126.75</v>
      </c>
      <c r="E273" s="38">
        <v>123.69999999999999</v>
      </c>
      <c r="F273" s="38">
        <v>121.74999999999999</v>
      </c>
      <c r="G273" s="38">
        <v>118.69999999999997</v>
      </c>
      <c r="H273" s="38">
        <v>128.69999999999999</v>
      </c>
      <c r="I273" s="38">
        <v>131.75</v>
      </c>
      <c r="J273" s="38">
        <v>133.70000000000002</v>
      </c>
      <c r="K273" s="31">
        <v>129.80000000000001</v>
      </c>
      <c r="L273" s="31">
        <v>124.8</v>
      </c>
      <c r="M273" s="31">
        <v>25.345369999999999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586.6</v>
      </c>
      <c r="D274" s="38">
        <v>589.5333333333333</v>
      </c>
      <c r="E274" s="38">
        <v>582.21666666666658</v>
      </c>
      <c r="F274" s="38">
        <v>577.83333333333326</v>
      </c>
      <c r="G274" s="38">
        <v>570.51666666666654</v>
      </c>
      <c r="H274" s="38">
        <v>593.91666666666663</v>
      </c>
      <c r="I274" s="38">
        <v>601.23333333333323</v>
      </c>
      <c r="J274" s="38">
        <v>605.61666666666667</v>
      </c>
      <c r="K274" s="31">
        <v>596.85</v>
      </c>
      <c r="L274" s="31">
        <v>585.15</v>
      </c>
      <c r="M274" s="31">
        <v>1.87337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2420.9499999999998</v>
      </c>
      <c r="D275" s="38">
        <v>2399.1</v>
      </c>
      <c r="E275" s="38">
        <v>2364.5</v>
      </c>
      <c r="F275" s="38">
        <v>2308.0500000000002</v>
      </c>
      <c r="G275" s="38">
        <v>2273.4500000000003</v>
      </c>
      <c r="H275" s="38">
        <v>2455.5499999999997</v>
      </c>
      <c r="I275" s="38">
        <v>2490.1499999999992</v>
      </c>
      <c r="J275" s="38">
        <v>2546.5999999999995</v>
      </c>
      <c r="K275" s="31">
        <v>2433.6999999999998</v>
      </c>
      <c r="L275" s="31">
        <v>2342.65</v>
      </c>
      <c r="M275" s="31">
        <v>2.2856900000000002</v>
      </c>
      <c r="N275" s="1"/>
      <c r="O275" s="1"/>
    </row>
    <row r="276" spans="1:15" ht="12.75" customHeight="1">
      <c r="A276" s="33">
        <v>266</v>
      </c>
      <c r="B276" s="58" t="s">
        <v>888</v>
      </c>
      <c r="C276" s="31">
        <v>2626.5</v>
      </c>
      <c r="D276" s="38">
        <v>2650.8666666666668</v>
      </c>
      <c r="E276" s="38">
        <v>2576.7333333333336</v>
      </c>
      <c r="F276" s="38">
        <v>2526.9666666666667</v>
      </c>
      <c r="G276" s="38">
        <v>2452.8333333333335</v>
      </c>
      <c r="H276" s="38">
        <v>2700.6333333333337</v>
      </c>
      <c r="I276" s="38">
        <v>2774.7666666666669</v>
      </c>
      <c r="J276" s="38">
        <v>2824.5333333333338</v>
      </c>
      <c r="K276" s="31">
        <v>2725</v>
      </c>
      <c r="L276" s="31">
        <v>2601.1</v>
      </c>
      <c r="M276" s="31">
        <v>9.7479999999999997E-2</v>
      </c>
      <c r="N276" s="1"/>
      <c r="O276" s="1"/>
    </row>
    <row r="277" spans="1:15" ht="12.75" customHeight="1">
      <c r="A277" s="33">
        <v>267</v>
      </c>
      <c r="B277" s="58" t="s">
        <v>889</v>
      </c>
      <c r="C277" s="31">
        <v>378.85</v>
      </c>
      <c r="D277" s="38">
        <v>373.98333333333335</v>
      </c>
      <c r="E277" s="38">
        <v>363.7166666666667</v>
      </c>
      <c r="F277" s="38">
        <v>348.58333333333337</v>
      </c>
      <c r="G277" s="38">
        <v>338.31666666666672</v>
      </c>
      <c r="H277" s="38">
        <v>389.11666666666667</v>
      </c>
      <c r="I277" s="38">
        <v>399.38333333333333</v>
      </c>
      <c r="J277" s="38">
        <v>414.51666666666665</v>
      </c>
      <c r="K277" s="31">
        <v>384.25</v>
      </c>
      <c r="L277" s="31">
        <v>358.85</v>
      </c>
      <c r="M277" s="31">
        <v>12.081020000000001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1880.8</v>
      </c>
      <c r="D278" s="38">
        <v>1869.1666666666667</v>
      </c>
      <c r="E278" s="38">
        <v>1841.6333333333334</v>
      </c>
      <c r="F278" s="38">
        <v>1802.4666666666667</v>
      </c>
      <c r="G278" s="38">
        <v>1774.9333333333334</v>
      </c>
      <c r="H278" s="38">
        <v>1908.3333333333335</v>
      </c>
      <c r="I278" s="38">
        <v>1935.8666666666668</v>
      </c>
      <c r="J278" s="38">
        <v>1975.0333333333335</v>
      </c>
      <c r="K278" s="31">
        <v>1896.7</v>
      </c>
      <c r="L278" s="31">
        <v>1830</v>
      </c>
      <c r="M278" s="31">
        <v>1.78369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248.65</v>
      </c>
      <c r="D279" s="38">
        <v>248.54999999999998</v>
      </c>
      <c r="E279" s="38">
        <v>246.09999999999997</v>
      </c>
      <c r="F279" s="38">
        <v>243.54999999999998</v>
      </c>
      <c r="G279" s="38">
        <v>241.09999999999997</v>
      </c>
      <c r="H279" s="38">
        <v>251.09999999999997</v>
      </c>
      <c r="I279" s="38">
        <v>253.54999999999995</v>
      </c>
      <c r="J279" s="38">
        <v>256.09999999999997</v>
      </c>
      <c r="K279" s="31">
        <v>251</v>
      </c>
      <c r="L279" s="31">
        <v>246</v>
      </c>
      <c r="M279" s="31">
        <v>3.2309199999999998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1878.1</v>
      </c>
      <c r="D280" s="38">
        <v>1878.9666666666665</v>
      </c>
      <c r="E280" s="38">
        <v>1867.0333333333328</v>
      </c>
      <c r="F280" s="38">
        <v>1855.9666666666665</v>
      </c>
      <c r="G280" s="38">
        <v>1844.0333333333328</v>
      </c>
      <c r="H280" s="38">
        <v>1890.0333333333328</v>
      </c>
      <c r="I280" s="38">
        <v>1901.9666666666667</v>
      </c>
      <c r="J280" s="38">
        <v>1913.0333333333328</v>
      </c>
      <c r="K280" s="31">
        <v>1890.9</v>
      </c>
      <c r="L280" s="31">
        <v>1867.9</v>
      </c>
      <c r="M280" s="31">
        <v>43.550829999999998</v>
      </c>
      <c r="N280" s="1"/>
      <c r="O280" s="1"/>
    </row>
    <row r="281" spans="1:15" ht="12.75" customHeight="1">
      <c r="A281" s="33">
        <v>271</v>
      </c>
      <c r="B281" s="58" t="s">
        <v>873</v>
      </c>
      <c r="C281" s="31">
        <v>558.25</v>
      </c>
      <c r="D281" s="38">
        <v>556.4666666666667</v>
      </c>
      <c r="E281" s="38">
        <v>550.78333333333342</v>
      </c>
      <c r="F281" s="38">
        <v>543.31666666666672</v>
      </c>
      <c r="G281" s="38">
        <v>537.63333333333344</v>
      </c>
      <c r="H281" s="38">
        <v>563.93333333333339</v>
      </c>
      <c r="I281" s="38">
        <v>569.61666666666679</v>
      </c>
      <c r="J281" s="38">
        <v>577.08333333333337</v>
      </c>
      <c r="K281" s="31">
        <v>562.15</v>
      </c>
      <c r="L281" s="31">
        <v>549</v>
      </c>
      <c r="M281" s="31">
        <v>2.5398900000000002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1064.3</v>
      </c>
      <c r="D282" s="38">
        <v>1062.5833333333333</v>
      </c>
      <c r="E282" s="38">
        <v>1056.7166666666665</v>
      </c>
      <c r="F282" s="38">
        <v>1049.1333333333332</v>
      </c>
      <c r="G282" s="38">
        <v>1043.2666666666664</v>
      </c>
      <c r="H282" s="38">
        <v>1070.1666666666665</v>
      </c>
      <c r="I282" s="38">
        <v>1076.0333333333333</v>
      </c>
      <c r="J282" s="38">
        <v>1083.6166666666666</v>
      </c>
      <c r="K282" s="31">
        <v>1068.45</v>
      </c>
      <c r="L282" s="31">
        <v>1055</v>
      </c>
      <c r="M282" s="31">
        <v>4.0080499999999999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652</v>
      </c>
      <c r="D283" s="38">
        <v>643.9</v>
      </c>
      <c r="E283" s="38">
        <v>631.29999999999995</v>
      </c>
      <c r="F283" s="38">
        <v>610.6</v>
      </c>
      <c r="G283" s="38">
        <v>598</v>
      </c>
      <c r="H283" s="38">
        <v>664.59999999999991</v>
      </c>
      <c r="I283" s="38">
        <v>677.2</v>
      </c>
      <c r="J283" s="38">
        <v>697.89999999999986</v>
      </c>
      <c r="K283" s="31">
        <v>656.5</v>
      </c>
      <c r="L283" s="31">
        <v>623.20000000000005</v>
      </c>
      <c r="M283" s="31">
        <v>4.59056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348.3</v>
      </c>
      <c r="D284" s="38">
        <v>348.95</v>
      </c>
      <c r="E284" s="38">
        <v>344.34999999999997</v>
      </c>
      <c r="F284" s="38">
        <v>340.4</v>
      </c>
      <c r="G284" s="38">
        <v>335.79999999999995</v>
      </c>
      <c r="H284" s="38">
        <v>352.9</v>
      </c>
      <c r="I284" s="38">
        <v>357.5</v>
      </c>
      <c r="J284" s="38">
        <v>361.45</v>
      </c>
      <c r="K284" s="31">
        <v>353.55</v>
      </c>
      <c r="L284" s="31">
        <v>345</v>
      </c>
      <c r="M284" s="31">
        <v>4.8122699999999998</v>
      </c>
      <c r="N284" s="1"/>
      <c r="O284" s="1"/>
    </row>
    <row r="285" spans="1:15" ht="12.75" customHeight="1">
      <c r="A285" s="33">
        <v>275</v>
      </c>
      <c r="B285" s="58" t="s">
        <v>890</v>
      </c>
      <c r="C285" s="31">
        <v>2048.9499999999998</v>
      </c>
      <c r="D285" s="38">
        <v>2055.0166666666664</v>
      </c>
      <c r="E285" s="38">
        <v>2020.083333333333</v>
      </c>
      <c r="F285" s="38">
        <v>1991.2166666666667</v>
      </c>
      <c r="G285" s="38">
        <v>1956.2833333333333</v>
      </c>
      <c r="H285" s="38">
        <v>2083.8833333333328</v>
      </c>
      <c r="I285" s="38">
        <v>2118.8166666666662</v>
      </c>
      <c r="J285" s="38">
        <v>2147.6833333333325</v>
      </c>
      <c r="K285" s="31">
        <v>2089.9499999999998</v>
      </c>
      <c r="L285" s="31">
        <v>2026.15</v>
      </c>
      <c r="M285" s="31">
        <v>0.99629999999999996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134.94999999999999</v>
      </c>
      <c r="D286" s="38">
        <v>134.20000000000002</v>
      </c>
      <c r="E286" s="38">
        <v>132.90000000000003</v>
      </c>
      <c r="F286" s="38">
        <v>130.85000000000002</v>
      </c>
      <c r="G286" s="38">
        <v>129.55000000000004</v>
      </c>
      <c r="H286" s="38">
        <v>136.25000000000003</v>
      </c>
      <c r="I286" s="38">
        <v>137.55000000000004</v>
      </c>
      <c r="J286" s="38">
        <v>139.60000000000002</v>
      </c>
      <c r="K286" s="31">
        <v>135.5</v>
      </c>
      <c r="L286" s="31">
        <v>132.15</v>
      </c>
      <c r="M286" s="31">
        <v>80.593980000000002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2381.0500000000002</v>
      </c>
      <c r="D287" s="38">
        <v>2400.2333333333331</v>
      </c>
      <c r="E287" s="38">
        <v>2346.3666666666663</v>
      </c>
      <c r="F287" s="38">
        <v>2311.6833333333334</v>
      </c>
      <c r="G287" s="38">
        <v>2257.8166666666666</v>
      </c>
      <c r="H287" s="38">
        <v>2434.9166666666661</v>
      </c>
      <c r="I287" s="38">
        <v>2488.7833333333328</v>
      </c>
      <c r="J287" s="38">
        <v>2523.4666666666658</v>
      </c>
      <c r="K287" s="31">
        <v>2454.1</v>
      </c>
      <c r="L287" s="31">
        <v>2365.5500000000002</v>
      </c>
      <c r="M287" s="31">
        <v>1.9380999999999999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364.95</v>
      </c>
      <c r="D288" s="38">
        <v>367.3</v>
      </c>
      <c r="E288" s="38">
        <v>361.65000000000003</v>
      </c>
      <c r="F288" s="38">
        <v>358.35</v>
      </c>
      <c r="G288" s="38">
        <v>352.70000000000005</v>
      </c>
      <c r="H288" s="38">
        <v>370.6</v>
      </c>
      <c r="I288" s="38">
        <v>376.25</v>
      </c>
      <c r="J288" s="38">
        <v>379.55</v>
      </c>
      <c r="K288" s="31">
        <v>372.95</v>
      </c>
      <c r="L288" s="31">
        <v>364</v>
      </c>
      <c r="M288" s="31">
        <v>4.4959600000000002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352.75</v>
      </c>
      <c r="D289" s="38">
        <v>355.59999999999997</v>
      </c>
      <c r="E289" s="38">
        <v>349.19999999999993</v>
      </c>
      <c r="F289" s="38">
        <v>345.65</v>
      </c>
      <c r="G289" s="38">
        <v>339.24999999999994</v>
      </c>
      <c r="H289" s="38">
        <v>359.14999999999992</v>
      </c>
      <c r="I289" s="38">
        <v>365.5499999999999</v>
      </c>
      <c r="J289" s="38">
        <v>369.09999999999991</v>
      </c>
      <c r="K289" s="31">
        <v>362</v>
      </c>
      <c r="L289" s="31">
        <v>352.05</v>
      </c>
      <c r="M289" s="31">
        <v>18.724789999999999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13503.15</v>
      </c>
      <c r="D290" s="38">
        <v>13544.333333333334</v>
      </c>
      <c r="E290" s="38">
        <v>13366.816666666668</v>
      </c>
      <c r="F290" s="38">
        <v>13230.483333333334</v>
      </c>
      <c r="G290" s="38">
        <v>13052.966666666667</v>
      </c>
      <c r="H290" s="38">
        <v>13680.666666666668</v>
      </c>
      <c r="I290" s="38">
        <v>13858.183333333334</v>
      </c>
      <c r="J290" s="38">
        <v>13994.516666666668</v>
      </c>
      <c r="K290" s="31">
        <v>13721.85</v>
      </c>
      <c r="L290" s="31">
        <v>13408</v>
      </c>
      <c r="M290" s="31">
        <v>3.9949999999999999E-2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92.7</v>
      </c>
      <c r="D291" s="38">
        <v>92.399999999999991</v>
      </c>
      <c r="E291" s="38">
        <v>91.799999999999983</v>
      </c>
      <c r="F291" s="38">
        <v>90.899999999999991</v>
      </c>
      <c r="G291" s="38">
        <v>90.299999999999983</v>
      </c>
      <c r="H291" s="38">
        <v>93.299999999999983</v>
      </c>
      <c r="I291" s="38">
        <v>93.899999999999977</v>
      </c>
      <c r="J291" s="38">
        <v>94.799999999999983</v>
      </c>
      <c r="K291" s="31">
        <v>93</v>
      </c>
      <c r="L291" s="31">
        <v>91.5</v>
      </c>
      <c r="M291" s="31">
        <v>39.992600000000003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392.75</v>
      </c>
      <c r="D292" s="38">
        <v>393.60000000000008</v>
      </c>
      <c r="E292" s="38">
        <v>390.25000000000017</v>
      </c>
      <c r="F292" s="38">
        <v>387.75000000000011</v>
      </c>
      <c r="G292" s="38">
        <v>384.4000000000002</v>
      </c>
      <c r="H292" s="38">
        <v>396.10000000000014</v>
      </c>
      <c r="I292" s="38">
        <v>399.45000000000005</v>
      </c>
      <c r="J292" s="38">
        <v>401.9500000000001</v>
      </c>
      <c r="K292" s="31">
        <v>396.95</v>
      </c>
      <c r="L292" s="31">
        <v>391.1</v>
      </c>
      <c r="M292" s="31">
        <v>15.204700000000001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620.45000000000005</v>
      </c>
      <c r="D293" s="38">
        <v>620.81666666666672</v>
      </c>
      <c r="E293" s="38">
        <v>617.63333333333344</v>
      </c>
      <c r="F293" s="38">
        <v>614.81666666666672</v>
      </c>
      <c r="G293" s="38">
        <v>611.63333333333344</v>
      </c>
      <c r="H293" s="38">
        <v>623.63333333333344</v>
      </c>
      <c r="I293" s="38">
        <v>626.81666666666661</v>
      </c>
      <c r="J293" s="38">
        <v>629.63333333333344</v>
      </c>
      <c r="K293" s="31">
        <v>624</v>
      </c>
      <c r="L293" s="31">
        <v>618</v>
      </c>
      <c r="M293" s="31">
        <v>5.2327199999999996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4447.25</v>
      </c>
      <c r="D294" s="38">
        <v>4458.9000000000005</v>
      </c>
      <c r="E294" s="38">
        <v>4418.8000000000011</v>
      </c>
      <c r="F294" s="38">
        <v>4390.3500000000004</v>
      </c>
      <c r="G294" s="38">
        <v>4350.2500000000009</v>
      </c>
      <c r="H294" s="38">
        <v>4487.3500000000013</v>
      </c>
      <c r="I294" s="38">
        <v>4527.4500000000016</v>
      </c>
      <c r="J294" s="38">
        <v>4555.9000000000015</v>
      </c>
      <c r="K294" s="31">
        <v>4499</v>
      </c>
      <c r="L294" s="31">
        <v>4430.45</v>
      </c>
      <c r="M294" s="31">
        <v>0.18776999999999999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683.3</v>
      </c>
      <c r="D295" s="38">
        <v>680.43333333333328</v>
      </c>
      <c r="E295" s="38">
        <v>665.31666666666661</v>
      </c>
      <c r="F295" s="38">
        <v>647.33333333333337</v>
      </c>
      <c r="G295" s="38">
        <v>632.2166666666667</v>
      </c>
      <c r="H295" s="38">
        <v>698.41666666666652</v>
      </c>
      <c r="I295" s="38">
        <v>713.53333333333308</v>
      </c>
      <c r="J295" s="38">
        <v>731.51666666666642</v>
      </c>
      <c r="K295" s="31">
        <v>695.55</v>
      </c>
      <c r="L295" s="31">
        <v>662.45</v>
      </c>
      <c r="M295" s="31">
        <v>13.21922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2454.9499999999998</v>
      </c>
      <c r="D296" s="38">
        <v>2462.9</v>
      </c>
      <c r="E296" s="38">
        <v>2439.8500000000004</v>
      </c>
      <c r="F296" s="38">
        <v>2424.7500000000005</v>
      </c>
      <c r="G296" s="38">
        <v>2401.7000000000007</v>
      </c>
      <c r="H296" s="38">
        <v>2478</v>
      </c>
      <c r="I296" s="38">
        <v>2501.0500000000002</v>
      </c>
      <c r="J296" s="38">
        <v>2516.1499999999996</v>
      </c>
      <c r="K296" s="31">
        <v>2485.9499999999998</v>
      </c>
      <c r="L296" s="31">
        <v>2447.8000000000002</v>
      </c>
      <c r="M296" s="31">
        <v>18.224350000000001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4816.2</v>
      </c>
      <c r="D297" s="38">
        <v>4860.2166666666672</v>
      </c>
      <c r="E297" s="38">
        <v>4732.1833333333343</v>
      </c>
      <c r="F297" s="38">
        <v>4648.166666666667</v>
      </c>
      <c r="G297" s="38">
        <v>4520.1333333333341</v>
      </c>
      <c r="H297" s="38">
        <v>4944.2333333333345</v>
      </c>
      <c r="I297" s="38">
        <v>5072.2666666666673</v>
      </c>
      <c r="J297" s="38">
        <v>5156.2833333333347</v>
      </c>
      <c r="K297" s="31">
        <v>4988.25</v>
      </c>
      <c r="L297" s="31">
        <v>4776.2</v>
      </c>
      <c r="M297" s="31">
        <v>50.553019999999997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3850.95</v>
      </c>
      <c r="D298" s="38">
        <v>3868.2333333333336</v>
      </c>
      <c r="E298" s="38">
        <v>3817.7166666666672</v>
      </c>
      <c r="F298" s="38">
        <v>3784.4833333333336</v>
      </c>
      <c r="G298" s="38">
        <v>3733.9666666666672</v>
      </c>
      <c r="H298" s="38">
        <v>3901.4666666666672</v>
      </c>
      <c r="I298" s="38">
        <v>3951.9833333333336</v>
      </c>
      <c r="J298" s="38">
        <v>3985.2166666666672</v>
      </c>
      <c r="K298" s="31">
        <v>3918.75</v>
      </c>
      <c r="L298" s="31">
        <v>3835</v>
      </c>
      <c r="M298" s="31">
        <v>2.1696300000000002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940.5</v>
      </c>
      <c r="D299" s="38">
        <v>932.83333333333337</v>
      </c>
      <c r="E299" s="38">
        <v>922.7166666666667</v>
      </c>
      <c r="F299" s="38">
        <v>904.93333333333328</v>
      </c>
      <c r="G299" s="38">
        <v>894.81666666666661</v>
      </c>
      <c r="H299" s="38">
        <v>950.61666666666679</v>
      </c>
      <c r="I299" s="38">
        <v>960.73333333333335</v>
      </c>
      <c r="J299" s="38">
        <v>978.51666666666688</v>
      </c>
      <c r="K299" s="31">
        <v>942.95</v>
      </c>
      <c r="L299" s="31">
        <v>915.05</v>
      </c>
      <c r="M299" s="31">
        <v>22.869399999999999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1483.3</v>
      </c>
      <c r="D300" s="38">
        <v>1486.4166666666667</v>
      </c>
      <c r="E300" s="38">
        <v>1472.2333333333336</v>
      </c>
      <c r="F300" s="38">
        <v>1461.1666666666667</v>
      </c>
      <c r="G300" s="38">
        <v>1446.9833333333336</v>
      </c>
      <c r="H300" s="38">
        <v>1497.4833333333336</v>
      </c>
      <c r="I300" s="38">
        <v>1511.6666666666665</v>
      </c>
      <c r="J300" s="38">
        <v>1522.7333333333336</v>
      </c>
      <c r="K300" s="31">
        <v>1500.6</v>
      </c>
      <c r="L300" s="31">
        <v>1475.35</v>
      </c>
      <c r="M300" s="31">
        <v>0.21303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249.5</v>
      </c>
      <c r="D301" s="38">
        <v>250.83333333333334</v>
      </c>
      <c r="E301" s="38">
        <v>247.41666666666669</v>
      </c>
      <c r="F301" s="38">
        <v>245.33333333333334</v>
      </c>
      <c r="G301" s="38">
        <v>241.91666666666669</v>
      </c>
      <c r="H301" s="38">
        <v>252.91666666666669</v>
      </c>
      <c r="I301" s="38">
        <v>256.33333333333337</v>
      </c>
      <c r="J301" s="38">
        <v>258.41666666666669</v>
      </c>
      <c r="K301" s="31">
        <v>254.25</v>
      </c>
      <c r="L301" s="31">
        <v>248.75</v>
      </c>
      <c r="M301" s="31">
        <v>4.2233000000000001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1570.85</v>
      </c>
      <c r="D302" s="38">
        <v>1564.05</v>
      </c>
      <c r="E302" s="38">
        <v>1548.4499999999998</v>
      </c>
      <c r="F302" s="38">
        <v>1526.05</v>
      </c>
      <c r="G302" s="38">
        <v>1510.4499999999998</v>
      </c>
      <c r="H302" s="38">
        <v>1586.4499999999998</v>
      </c>
      <c r="I302" s="38">
        <v>1602.0499999999997</v>
      </c>
      <c r="J302" s="38">
        <v>1624.4499999999998</v>
      </c>
      <c r="K302" s="31">
        <v>1579.65</v>
      </c>
      <c r="L302" s="31">
        <v>1541.65</v>
      </c>
      <c r="M302" s="31">
        <v>26.584569999999999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324.3</v>
      </c>
      <c r="D303" s="38">
        <v>325.53333333333336</v>
      </c>
      <c r="E303" s="38">
        <v>321.76666666666671</v>
      </c>
      <c r="F303" s="38">
        <v>319.23333333333335</v>
      </c>
      <c r="G303" s="38">
        <v>315.4666666666667</v>
      </c>
      <c r="H303" s="38">
        <v>328.06666666666672</v>
      </c>
      <c r="I303" s="38">
        <v>331.83333333333337</v>
      </c>
      <c r="J303" s="38">
        <v>334.36666666666673</v>
      </c>
      <c r="K303" s="31">
        <v>329.3</v>
      </c>
      <c r="L303" s="31">
        <v>323</v>
      </c>
      <c r="M303" s="31">
        <v>29.48518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32</v>
      </c>
      <c r="D304" s="38">
        <v>32.116666666666667</v>
      </c>
      <c r="E304" s="38">
        <v>31.633333333333333</v>
      </c>
      <c r="F304" s="38">
        <v>31.266666666666666</v>
      </c>
      <c r="G304" s="38">
        <v>30.783333333333331</v>
      </c>
      <c r="H304" s="38">
        <v>32.483333333333334</v>
      </c>
      <c r="I304" s="38">
        <v>32.966666666666669</v>
      </c>
      <c r="J304" s="38">
        <v>33.333333333333336</v>
      </c>
      <c r="K304" s="31">
        <v>32.6</v>
      </c>
      <c r="L304" s="31">
        <v>31.75</v>
      </c>
      <c r="M304" s="31">
        <v>493.44835999999998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487.45</v>
      </c>
      <c r="D305" s="38">
        <v>485.06666666666666</v>
      </c>
      <c r="E305" s="38">
        <v>480.68333333333334</v>
      </c>
      <c r="F305" s="38">
        <v>473.91666666666669</v>
      </c>
      <c r="G305" s="38">
        <v>469.53333333333336</v>
      </c>
      <c r="H305" s="38">
        <v>491.83333333333331</v>
      </c>
      <c r="I305" s="38">
        <v>496.21666666666664</v>
      </c>
      <c r="J305" s="38">
        <v>502.98333333333329</v>
      </c>
      <c r="K305" s="31">
        <v>489.45</v>
      </c>
      <c r="L305" s="31">
        <v>478.3</v>
      </c>
      <c r="M305" s="31">
        <v>1.3440700000000001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379.95</v>
      </c>
      <c r="D306" s="38">
        <v>380.98333333333335</v>
      </c>
      <c r="E306" s="38">
        <v>376.9666666666667</v>
      </c>
      <c r="F306" s="38">
        <v>373.98333333333335</v>
      </c>
      <c r="G306" s="38">
        <v>369.9666666666667</v>
      </c>
      <c r="H306" s="38">
        <v>383.9666666666667</v>
      </c>
      <c r="I306" s="38">
        <v>387.98333333333335</v>
      </c>
      <c r="J306" s="38">
        <v>390.9666666666667</v>
      </c>
      <c r="K306" s="31">
        <v>385</v>
      </c>
      <c r="L306" s="31">
        <v>378</v>
      </c>
      <c r="M306" s="31">
        <v>0.74426999999999999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129.6</v>
      </c>
      <c r="D307" s="38">
        <v>130.05000000000001</v>
      </c>
      <c r="E307" s="38">
        <v>128.10000000000002</v>
      </c>
      <c r="F307" s="38">
        <v>126.60000000000002</v>
      </c>
      <c r="G307" s="38">
        <v>124.65000000000003</v>
      </c>
      <c r="H307" s="38">
        <v>131.55000000000001</v>
      </c>
      <c r="I307" s="38">
        <v>133.5</v>
      </c>
      <c r="J307" s="38">
        <v>135</v>
      </c>
      <c r="K307" s="31">
        <v>132</v>
      </c>
      <c r="L307" s="31">
        <v>128.55000000000001</v>
      </c>
      <c r="M307" s="31">
        <v>58.711849999999998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1244.7</v>
      </c>
      <c r="D308" s="38">
        <v>1239.0333333333335</v>
      </c>
      <c r="E308" s="38">
        <v>1228.116666666667</v>
      </c>
      <c r="F308" s="38">
        <v>1211.5333333333335</v>
      </c>
      <c r="G308" s="38">
        <v>1200.616666666667</v>
      </c>
      <c r="H308" s="38">
        <v>1255.616666666667</v>
      </c>
      <c r="I308" s="38">
        <v>1266.5333333333335</v>
      </c>
      <c r="J308" s="38">
        <v>1283.116666666667</v>
      </c>
      <c r="K308" s="31">
        <v>1249.95</v>
      </c>
      <c r="L308" s="31">
        <v>1222.45</v>
      </c>
      <c r="M308" s="31">
        <v>1.50406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1337.35</v>
      </c>
      <c r="D309" s="38">
        <v>1333.25</v>
      </c>
      <c r="E309" s="38">
        <v>1314.6</v>
      </c>
      <c r="F309" s="38">
        <v>1291.8499999999999</v>
      </c>
      <c r="G309" s="38">
        <v>1273.1999999999998</v>
      </c>
      <c r="H309" s="38">
        <v>1356</v>
      </c>
      <c r="I309" s="38">
        <v>1374.65</v>
      </c>
      <c r="J309" s="38">
        <v>1397.4</v>
      </c>
      <c r="K309" s="31">
        <v>1351.9</v>
      </c>
      <c r="L309" s="31">
        <v>1310.5</v>
      </c>
      <c r="M309" s="31">
        <v>2.7381000000000002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537.75</v>
      </c>
      <c r="D310" s="38">
        <v>536.08333333333337</v>
      </c>
      <c r="E310" s="38">
        <v>533.16666666666674</v>
      </c>
      <c r="F310" s="38">
        <v>528.58333333333337</v>
      </c>
      <c r="G310" s="38">
        <v>525.66666666666674</v>
      </c>
      <c r="H310" s="38">
        <v>540.66666666666674</v>
      </c>
      <c r="I310" s="38">
        <v>543.58333333333348</v>
      </c>
      <c r="J310" s="38">
        <v>548.16666666666674</v>
      </c>
      <c r="K310" s="31">
        <v>539</v>
      </c>
      <c r="L310" s="31">
        <v>531.5</v>
      </c>
      <c r="M310" s="31">
        <v>13.89645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9835.7999999999993</v>
      </c>
      <c r="D311" s="38">
        <v>9863.6</v>
      </c>
      <c r="E311" s="38">
        <v>9777.2000000000007</v>
      </c>
      <c r="F311" s="38">
        <v>9718.6</v>
      </c>
      <c r="G311" s="38">
        <v>9632.2000000000007</v>
      </c>
      <c r="H311" s="38">
        <v>9922.2000000000007</v>
      </c>
      <c r="I311" s="38">
        <v>10008.599999999999</v>
      </c>
      <c r="J311" s="38">
        <v>10067.200000000001</v>
      </c>
      <c r="K311" s="31">
        <v>9950</v>
      </c>
      <c r="L311" s="31">
        <v>9805</v>
      </c>
      <c r="M311" s="31">
        <v>5.5296700000000003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1949.7</v>
      </c>
      <c r="D312" s="38">
        <v>1955.1833333333334</v>
      </c>
      <c r="E312" s="38">
        <v>1931.5166666666669</v>
      </c>
      <c r="F312" s="38">
        <v>1913.3333333333335</v>
      </c>
      <c r="G312" s="38">
        <v>1889.666666666667</v>
      </c>
      <c r="H312" s="38">
        <v>1973.3666666666668</v>
      </c>
      <c r="I312" s="38">
        <v>1997.0333333333333</v>
      </c>
      <c r="J312" s="38">
        <v>2015.2166666666667</v>
      </c>
      <c r="K312" s="31">
        <v>1978.85</v>
      </c>
      <c r="L312" s="31">
        <v>1937</v>
      </c>
      <c r="M312" s="31">
        <v>0.31336000000000003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615.20000000000005</v>
      </c>
      <c r="D313" s="38">
        <v>616.01666666666665</v>
      </c>
      <c r="E313" s="38">
        <v>610.63333333333333</v>
      </c>
      <c r="F313" s="38">
        <v>606.06666666666672</v>
      </c>
      <c r="G313" s="38">
        <v>600.68333333333339</v>
      </c>
      <c r="H313" s="38">
        <v>620.58333333333326</v>
      </c>
      <c r="I313" s="38">
        <v>625.96666666666647</v>
      </c>
      <c r="J313" s="38">
        <v>630.53333333333319</v>
      </c>
      <c r="K313" s="31">
        <v>621.4</v>
      </c>
      <c r="L313" s="31">
        <v>611.45000000000005</v>
      </c>
      <c r="M313" s="31">
        <v>11.31249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1731.85</v>
      </c>
      <c r="D314" s="38">
        <v>1701.05</v>
      </c>
      <c r="E314" s="38">
        <v>1651.1</v>
      </c>
      <c r="F314" s="38">
        <v>1570.35</v>
      </c>
      <c r="G314" s="38">
        <v>1520.3999999999999</v>
      </c>
      <c r="H314" s="38">
        <v>1781.8</v>
      </c>
      <c r="I314" s="38">
        <v>1831.7500000000002</v>
      </c>
      <c r="J314" s="38">
        <v>1912.5</v>
      </c>
      <c r="K314" s="31">
        <v>1751</v>
      </c>
      <c r="L314" s="31">
        <v>1620.3</v>
      </c>
      <c r="M314" s="31">
        <v>135.76513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929.15</v>
      </c>
      <c r="D315" s="38">
        <v>929.13333333333333</v>
      </c>
      <c r="E315" s="38">
        <v>918.76666666666665</v>
      </c>
      <c r="F315" s="38">
        <v>908.38333333333333</v>
      </c>
      <c r="G315" s="38">
        <v>898.01666666666665</v>
      </c>
      <c r="H315" s="38">
        <v>939.51666666666665</v>
      </c>
      <c r="I315" s="38">
        <v>949.88333333333321</v>
      </c>
      <c r="J315" s="38">
        <v>960.26666666666665</v>
      </c>
      <c r="K315" s="31">
        <v>939.5</v>
      </c>
      <c r="L315" s="31">
        <v>918.75</v>
      </c>
      <c r="M315" s="31">
        <v>11.606730000000001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1603.15</v>
      </c>
      <c r="D316" s="38">
        <v>1607.8666666666668</v>
      </c>
      <c r="E316" s="38">
        <v>1578.2833333333335</v>
      </c>
      <c r="F316" s="38">
        <v>1553.4166666666667</v>
      </c>
      <c r="G316" s="38">
        <v>1523.8333333333335</v>
      </c>
      <c r="H316" s="38">
        <v>1632.7333333333336</v>
      </c>
      <c r="I316" s="38">
        <v>1662.3166666666666</v>
      </c>
      <c r="J316" s="38">
        <v>1687.1833333333336</v>
      </c>
      <c r="K316" s="31">
        <v>1637.45</v>
      </c>
      <c r="L316" s="31">
        <v>1583</v>
      </c>
      <c r="M316" s="31">
        <v>6.49031</v>
      </c>
      <c r="N316" s="1"/>
      <c r="O316" s="1"/>
    </row>
    <row r="317" spans="1:15" ht="12.75" customHeight="1">
      <c r="A317" s="33">
        <v>307</v>
      </c>
      <c r="B317" s="58" t="s">
        <v>891</v>
      </c>
      <c r="C317" s="31">
        <v>701.55</v>
      </c>
      <c r="D317" s="38">
        <v>704.65</v>
      </c>
      <c r="E317" s="38">
        <v>692.59999999999991</v>
      </c>
      <c r="F317" s="38">
        <v>683.65</v>
      </c>
      <c r="G317" s="38">
        <v>671.59999999999991</v>
      </c>
      <c r="H317" s="38">
        <v>713.59999999999991</v>
      </c>
      <c r="I317" s="38">
        <v>725.64999999999986</v>
      </c>
      <c r="J317" s="38">
        <v>734.59999999999991</v>
      </c>
      <c r="K317" s="31">
        <v>716.7</v>
      </c>
      <c r="L317" s="31">
        <v>695.7</v>
      </c>
      <c r="M317" s="31">
        <v>3.68675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844.15</v>
      </c>
      <c r="D318" s="38">
        <v>844.9666666666667</v>
      </c>
      <c r="E318" s="38">
        <v>825.93333333333339</v>
      </c>
      <c r="F318" s="38">
        <v>807.7166666666667</v>
      </c>
      <c r="G318" s="38">
        <v>788.68333333333339</v>
      </c>
      <c r="H318" s="38">
        <v>863.18333333333339</v>
      </c>
      <c r="I318" s="38">
        <v>882.2166666666667</v>
      </c>
      <c r="J318" s="38">
        <v>900.43333333333339</v>
      </c>
      <c r="K318" s="31">
        <v>864</v>
      </c>
      <c r="L318" s="31">
        <v>826.75</v>
      </c>
      <c r="M318" s="31">
        <v>2.3874599999999999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1024.75</v>
      </c>
      <c r="D319" s="38">
        <v>1020.8166666666666</v>
      </c>
      <c r="E319" s="38">
        <v>1009.6333333333332</v>
      </c>
      <c r="F319" s="38">
        <v>994.51666666666665</v>
      </c>
      <c r="G319" s="38">
        <v>983.33333333333326</v>
      </c>
      <c r="H319" s="38">
        <v>1035.9333333333332</v>
      </c>
      <c r="I319" s="38">
        <v>1047.1166666666666</v>
      </c>
      <c r="J319" s="38">
        <v>1062.2333333333331</v>
      </c>
      <c r="K319" s="31">
        <v>1032</v>
      </c>
      <c r="L319" s="31">
        <v>1005.7</v>
      </c>
      <c r="M319" s="31">
        <v>0.97265999999999997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1449.45</v>
      </c>
      <c r="D320" s="38">
        <v>1444.3</v>
      </c>
      <c r="E320" s="38">
        <v>1430.1499999999999</v>
      </c>
      <c r="F320" s="38">
        <v>1410.85</v>
      </c>
      <c r="G320" s="38">
        <v>1396.6999999999998</v>
      </c>
      <c r="H320" s="38">
        <v>1463.6</v>
      </c>
      <c r="I320" s="38">
        <v>1477.75</v>
      </c>
      <c r="J320" s="38">
        <v>1497.05</v>
      </c>
      <c r="K320" s="31">
        <v>1458.45</v>
      </c>
      <c r="L320" s="31">
        <v>1425</v>
      </c>
      <c r="M320" s="31">
        <v>1.9225099999999999</v>
      </c>
      <c r="N320" s="1"/>
      <c r="O320" s="1"/>
    </row>
    <row r="321" spans="1:15" ht="12.75" customHeight="1">
      <c r="A321" s="33">
        <v>311</v>
      </c>
      <c r="B321" s="58" t="s">
        <v>892</v>
      </c>
      <c r="C321" s="31">
        <v>979.95</v>
      </c>
      <c r="D321" s="38">
        <v>988.31666666666661</v>
      </c>
      <c r="E321" s="38">
        <v>966.63333333333321</v>
      </c>
      <c r="F321" s="38">
        <v>953.31666666666661</v>
      </c>
      <c r="G321" s="38">
        <v>931.63333333333321</v>
      </c>
      <c r="H321" s="38">
        <v>1001.6333333333332</v>
      </c>
      <c r="I321" s="38">
        <v>1023.3166666666666</v>
      </c>
      <c r="J321" s="38">
        <v>1036.6333333333332</v>
      </c>
      <c r="K321" s="31">
        <v>1010</v>
      </c>
      <c r="L321" s="31">
        <v>975</v>
      </c>
      <c r="M321" s="31">
        <v>0.5786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828.75</v>
      </c>
      <c r="D322" s="38">
        <v>825.9</v>
      </c>
      <c r="E322" s="38">
        <v>819.94999999999993</v>
      </c>
      <c r="F322" s="38">
        <v>811.15</v>
      </c>
      <c r="G322" s="38">
        <v>805.19999999999993</v>
      </c>
      <c r="H322" s="38">
        <v>834.69999999999993</v>
      </c>
      <c r="I322" s="38">
        <v>840.65</v>
      </c>
      <c r="J322" s="38">
        <v>849.44999999999993</v>
      </c>
      <c r="K322" s="31">
        <v>831.85</v>
      </c>
      <c r="L322" s="31">
        <v>817.1</v>
      </c>
      <c r="M322" s="31">
        <v>6.36578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1113.55</v>
      </c>
      <c r="D323" s="38">
        <v>1117.6500000000001</v>
      </c>
      <c r="E323" s="38">
        <v>1101.3000000000002</v>
      </c>
      <c r="F323" s="38">
        <v>1089.0500000000002</v>
      </c>
      <c r="G323" s="38">
        <v>1072.7000000000003</v>
      </c>
      <c r="H323" s="38">
        <v>1129.9000000000001</v>
      </c>
      <c r="I323" s="38">
        <v>1146.25</v>
      </c>
      <c r="J323" s="38">
        <v>1158.5</v>
      </c>
      <c r="K323" s="31">
        <v>1134</v>
      </c>
      <c r="L323" s="31">
        <v>1105.4000000000001</v>
      </c>
      <c r="M323" s="31">
        <v>10.53186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310.05</v>
      </c>
      <c r="D324" s="38">
        <v>308.63333333333338</v>
      </c>
      <c r="E324" s="38">
        <v>305.36666666666679</v>
      </c>
      <c r="F324" s="38">
        <v>300.68333333333339</v>
      </c>
      <c r="G324" s="38">
        <v>297.4166666666668</v>
      </c>
      <c r="H324" s="38">
        <v>313.31666666666678</v>
      </c>
      <c r="I324" s="38">
        <v>316.58333333333331</v>
      </c>
      <c r="J324" s="38">
        <v>321.26666666666677</v>
      </c>
      <c r="K324" s="31">
        <v>311.89999999999998</v>
      </c>
      <c r="L324" s="31">
        <v>303.95</v>
      </c>
      <c r="M324" s="31">
        <v>4.7946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32.1</v>
      </c>
      <c r="D325" s="38">
        <v>32.283333333333331</v>
      </c>
      <c r="E325" s="38">
        <v>31.816666666666663</v>
      </c>
      <c r="F325" s="38">
        <v>31.533333333333331</v>
      </c>
      <c r="G325" s="38">
        <v>31.066666666666663</v>
      </c>
      <c r="H325" s="38">
        <v>32.566666666666663</v>
      </c>
      <c r="I325" s="38">
        <v>33.033333333333331</v>
      </c>
      <c r="J325" s="38">
        <v>33.316666666666663</v>
      </c>
      <c r="K325" s="31">
        <v>32.75</v>
      </c>
      <c r="L325" s="31">
        <v>32</v>
      </c>
      <c r="M325" s="31">
        <v>9.4633699999999994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93.15</v>
      </c>
      <c r="D326" s="38">
        <v>93.34999999999998</v>
      </c>
      <c r="E326" s="38">
        <v>92.399999999999963</v>
      </c>
      <c r="F326" s="38">
        <v>91.649999999999977</v>
      </c>
      <c r="G326" s="38">
        <v>90.69999999999996</v>
      </c>
      <c r="H326" s="38">
        <v>94.099999999999966</v>
      </c>
      <c r="I326" s="38">
        <v>95.049999999999983</v>
      </c>
      <c r="J326" s="38">
        <v>95.799999999999969</v>
      </c>
      <c r="K326" s="31">
        <v>94.3</v>
      </c>
      <c r="L326" s="31">
        <v>92.6</v>
      </c>
      <c r="M326" s="31">
        <v>140.07470000000001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741.65</v>
      </c>
      <c r="D327" s="38">
        <v>739.88333333333333</v>
      </c>
      <c r="E327" s="38">
        <v>733.76666666666665</v>
      </c>
      <c r="F327" s="38">
        <v>725.88333333333333</v>
      </c>
      <c r="G327" s="38">
        <v>719.76666666666665</v>
      </c>
      <c r="H327" s="38">
        <v>747.76666666666665</v>
      </c>
      <c r="I327" s="38">
        <v>753.88333333333321</v>
      </c>
      <c r="J327" s="38">
        <v>761.76666666666665</v>
      </c>
      <c r="K327" s="31">
        <v>746</v>
      </c>
      <c r="L327" s="31">
        <v>732</v>
      </c>
      <c r="M327" s="31">
        <v>0.86938000000000004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1904</v>
      </c>
      <c r="D328" s="38">
        <v>1904.2</v>
      </c>
      <c r="E328" s="38">
        <v>1889.3000000000002</v>
      </c>
      <c r="F328" s="38">
        <v>1874.6000000000001</v>
      </c>
      <c r="G328" s="38">
        <v>1859.7000000000003</v>
      </c>
      <c r="H328" s="38">
        <v>1918.9</v>
      </c>
      <c r="I328" s="38">
        <v>1933.8000000000002</v>
      </c>
      <c r="J328" s="38">
        <v>1948.5</v>
      </c>
      <c r="K328" s="31">
        <v>1919.1</v>
      </c>
      <c r="L328" s="31">
        <v>1889.5</v>
      </c>
      <c r="M328" s="31">
        <v>3.1979199999999999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102231.4</v>
      </c>
      <c r="D329" s="38">
        <v>102126.34999999999</v>
      </c>
      <c r="E329" s="38">
        <v>101757.74999999999</v>
      </c>
      <c r="F329" s="38">
        <v>101284.09999999999</v>
      </c>
      <c r="G329" s="38">
        <v>100915.49999999999</v>
      </c>
      <c r="H329" s="38">
        <v>102599.99999999999</v>
      </c>
      <c r="I329" s="38">
        <v>102968.59999999999</v>
      </c>
      <c r="J329" s="38">
        <v>103442.24999999999</v>
      </c>
      <c r="K329" s="31">
        <v>102494.95</v>
      </c>
      <c r="L329" s="31">
        <v>101652.7</v>
      </c>
      <c r="M329" s="31">
        <v>6.6909999999999997E-2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87.35</v>
      </c>
      <c r="D330" s="38">
        <v>87.45</v>
      </c>
      <c r="E330" s="38">
        <v>86.2</v>
      </c>
      <c r="F330" s="38">
        <v>85.05</v>
      </c>
      <c r="G330" s="38">
        <v>83.8</v>
      </c>
      <c r="H330" s="38">
        <v>88.600000000000009</v>
      </c>
      <c r="I330" s="38">
        <v>89.850000000000009</v>
      </c>
      <c r="J330" s="38">
        <v>91.000000000000014</v>
      </c>
      <c r="K330" s="31">
        <v>88.7</v>
      </c>
      <c r="L330" s="31">
        <v>86.3</v>
      </c>
      <c r="M330" s="31">
        <v>60.647860000000001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58.15</v>
      </c>
      <c r="D331" s="38">
        <v>58.333333333333336</v>
      </c>
      <c r="E331" s="38">
        <v>57.81666666666667</v>
      </c>
      <c r="F331" s="38">
        <v>57.483333333333334</v>
      </c>
      <c r="G331" s="38">
        <v>56.966666666666669</v>
      </c>
      <c r="H331" s="38">
        <v>58.666666666666671</v>
      </c>
      <c r="I331" s="38">
        <v>59.183333333333337</v>
      </c>
      <c r="J331" s="38">
        <v>59.516666666666673</v>
      </c>
      <c r="K331" s="31">
        <v>58.85</v>
      </c>
      <c r="L331" s="31">
        <v>58</v>
      </c>
      <c r="M331" s="31">
        <v>29.072040000000001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2031.65</v>
      </c>
      <c r="D332" s="38">
        <v>2031.8500000000001</v>
      </c>
      <c r="E332" s="38">
        <v>1957.8000000000002</v>
      </c>
      <c r="F332" s="38">
        <v>1883.95</v>
      </c>
      <c r="G332" s="38">
        <v>1809.9</v>
      </c>
      <c r="H332" s="38">
        <v>2105.7000000000003</v>
      </c>
      <c r="I332" s="38">
        <v>2179.75</v>
      </c>
      <c r="J332" s="38">
        <v>2253.6000000000004</v>
      </c>
      <c r="K332" s="31">
        <v>2105.9</v>
      </c>
      <c r="L332" s="31">
        <v>1958</v>
      </c>
      <c r="M332" s="31">
        <v>15.62433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1285.6500000000001</v>
      </c>
      <c r="D333" s="38">
        <v>1279.2</v>
      </c>
      <c r="E333" s="38">
        <v>1267.6500000000001</v>
      </c>
      <c r="F333" s="38">
        <v>1249.6500000000001</v>
      </c>
      <c r="G333" s="38">
        <v>1238.1000000000001</v>
      </c>
      <c r="H333" s="38">
        <v>1297.2</v>
      </c>
      <c r="I333" s="38">
        <v>1308.7499999999998</v>
      </c>
      <c r="J333" s="38">
        <v>1326.75</v>
      </c>
      <c r="K333" s="31">
        <v>1290.75</v>
      </c>
      <c r="L333" s="31">
        <v>1261.2</v>
      </c>
      <c r="M333" s="31">
        <v>3.3371300000000002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297.45</v>
      </c>
      <c r="D334" s="38">
        <v>297.98333333333335</v>
      </c>
      <c r="E334" s="38">
        <v>294.9666666666667</v>
      </c>
      <c r="F334" s="38">
        <v>292.48333333333335</v>
      </c>
      <c r="G334" s="38">
        <v>289.4666666666667</v>
      </c>
      <c r="H334" s="38">
        <v>300.4666666666667</v>
      </c>
      <c r="I334" s="38">
        <v>303.48333333333335</v>
      </c>
      <c r="J334" s="38">
        <v>305.9666666666667</v>
      </c>
      <c r="K334" s="31">
        <v>301</v>
      </c>
      <c r="L334" s="31">
        <v>295.5</v>
      </c>
      <c r="M334" s="31">
        <v>12.706530000000001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671.15</v>
      </c>
      <c r="D335" s="38">
        <v>674.58333333333326</v>
      </c>
      <c r="E335" s="38">
        <v>664.36666666666656</v>
      </c>
      <c r="F335" s="38">
        <v>657.58333333333326</v>
      </c>
      <c r="G335" s="38">
        <v>647.36666666666656</v>
      </c>
      <c r="H335" s="38">
        <v>681.36666666666656</v>
      </c>
      <c r="I335" s="38">
        <v>691.58333333333326</v>
      </c>
      <c r="J335" s="38">
        <v>698.36666666666656</v>
      </c>
      <c r="K335" s="31">
        <v>684.8</v>
      </c>
      <c r="L335" s="31">
        <v>667.8</v>
      </c>
      <c r="M335" s="31">
        <v>3.2150799999999999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84.65</v>
      </c>
      <c r="D336" s="38">
        <v>84.38333333333334</v>
      </c>
      <c r="E336" s="38">
        <v>83.76666666666668</v>
      </c>
      <c r="F336" s="38">
        <v>82.88333333333334</v>
      </c>
      <c r="G336" s="38">
        <v>82.26666666666668</v>
      </c>
      <c r="H336" s="38">
        <v>85.26666666666668</v>
      </c>
      <c r="I336" s="38">
        <v>85.883333333333326</v>
      </c>
      <c r="J336" s="38">
        <v>86.76666666666668</v>
      </c>
      <c r="K336" s="31">
        <v>85</v>
      </c>
      <c r="L336" s="31">
        <v>83.5</v>
      </c>
      <c r="M336" s="31">
        <v>83.235759999999999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4460.7</v>
      </c>
      <c r="D337" s="38">
        <v>4433.4333333333334</v>
      </c>
      <c r="E337" s="38">
        <v>4393.416666666667</v>
      </c>
      <c r="F337" s="38">
        <v>4326.1333333333332</v>
      </c>
      <c r="G337" s="38">
        <v>4286.1166666666668</v>
      </c>
      <c r="H337" s="38">
        <v>4500.7166666666672</v>
      </c>
      <c r="I337" s="38">
        <v>4540.7333333333336</v>
      </c>
      <c r="J337" s="38">
        <v>4608.0166666666673</v>
      </c>
      <c r="K337" s="31">
        <v>4473.45</v>
      </c>
      <c r="L337" s="31">
        <v>4366.1499999999996</v>
      </c>
      <c r="M337" s="31">
        <v>2.5221499999999999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4293.05</v>
      </c>
      <c r="D338" s="38">
        <v>4268.1166666666659</v>
      </c>
      <c r="E338" s="38">
        <v>4231.2333333333318</v>
      </c>
      <c r="F338" s="38">
        <v>4169.4166666666661</v>
      </c>
      <c r="G338" s="38">
        <v>4132.5333333333319</v>
      </c>
      <c r="H338" s="38">
        <v>4329.9333333333316</v>
      </c>
      <c r="I338" s="38">
        <v>4366.8166666666648</v>
      </c>
      <c r="J338" s="38">
        <v>4428.6333333333314</v>
      </c>
      <c r="K338" s="31">
        <v>4305</v>
      </c>
      <c r="L338" s="31">
        <v>4206.3</v>
      </c>
      <c r="M338" s="31">
        <v>2.5855100000000002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688.45</v>
      </c>
      <c r="D339" s="38">
        <v>667.73333333333335</v>
      </c>
      <c r="E339" s="38">
        <v>626.9666666666667</v>
      </c>
      <c r="F339" s="38">
        <v>565.48333333333335</v>
      </c>
      <c r="G339" s="38">
        <v>524.7166666666667</v>
      </c>
      <c r="H339" s="38">
        <v>729.2166666666667</v>
      </c>
      <c r="I339" s="38">
        <v>769.98333333333335</v>
      </c>
      <c r="J339" s="38">
        <v>831.4666666666667</v>
      </c>
      <c r="K339" s="31">
        <v>708.5</v>
      </c>
      <c r="L339" s="31">
        <v>606.25</v>
      </c>
      <c r="M339" s="31">
        <v>65.332139999999995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40.700000000000003</v>
      </c>
      <c r="D340" s="38">
        <v>41.133333333333333</v>
      </c>
      <c r="E340" s="38">
        <v>40.066666666666663</v>
      </c>
      <c r="F340" s="38">
        <v>39.43333333333333</v>
      </c>
      <c r="G340" s="38">
        <v>38.36666666666666</v>
      </c>
      <c r="H340" s="38">
        <v>41.766666666666666</v>
      </c>
      <c r="I340" s="38">
        <v>42.833333333333343</v>
      </c>
      <c r="J340" s="38">
        <v>43.466666666666669</v>
      </c>
      <c r="K340" s="31">
        <v>42.2</v>
      </c>
      <c r="L340" s="31">
        <v>40.5</v>
      </c>
      <c r="M340" s="31">
        <v>125.00998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135.75</v>
      </c>
      <c r="D341" s="38">
        <v>133.13333333333333</v>
      </c>
      <c r="E341" s="38">
        <v>129.36666666666665</v>
      </c>
      <c r="F341" s="38">
        <v>122.98333333333332</v>
      </c>
      <c r="G341" s="38">
        <v>119.21666666666664</v>
      </c>
      <c r="H341" s="38">
        <v>139.51666666666665</v>
      </c>
      <c r="I341" s="38">
        <v>143.2833333333333</v>
      </c>
      <c r="J341" s="38">
        <v>149.66666666666666</v>
      </c>
      <c r="K341" s="31">
        <v>136.9</v>
      </c>
      <c r="L341" s="31">
        <v>126.75</v>
      </c>
      <c r="M341" s="31">
        <v>166.97324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23060.05</v>
      </c>
      <c r="D342" s="38">
        <v>22992.350000000002</v>
      </c>
      <c r="E342" s="38">
        <v>22884.700000000004</v>
      </c>
      <c r="F342" s="38">
        <v>22709.350000000002</v>
      </c>
      <c r="G342" s="38">
        <v>22601.700000000004</v>
      </c>
      <c r="H342" s="38">
        <v>23167.700000000004</v>
      </c>
      <c r="I342" s="38">
        <v>23275.350000000006</v>
      </c>
      <c r="J342" s="38">
        <v>23450.700000000004</v>
      </c>
      <c r="K342" s="31">
        <v>23100</v>
      </c>
      <c r="L342" s="31">
        <v>22817</v>
      </c>
      <c r="M342" s="31">
        <v>0.48089999999999999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63.45</v>
      </c>
      <c r="D343" s="38">
        <v>63.633333333333333</v>
      </c>
      <c r="E343" s="38">
        <v>62.766666666666666</v>
      </c>
      <c r="F343" s="38">
        <v>62.083333333333336</v>
      </c>
      <c r="G343" s="38">
        <v>61.216666666666669</v>
      </c>
      <c r="H343" s="38">
        <v>64.316666666666663</v>
      </c>
      <c r="I343" s="38">
        <v>65.183333333333323</v>
      </c>
      <c r="J343" s="38">
        <v>65.86666666666666</v>
      </c>
      <c r="K343" s="31">
        <v>64.5</v>
      </c>
      <c r="L343" s="31">
        <v>62.95</v>
      </c>
      <c r="M343" s="31">
        <v>9.8341399999999997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1028.8</v>
      </c>
      <c r="D344" s="38">
        <v>1031.6666666666667</v>
      </c>
      <c r="E344" s="38">
        <v>1019.1333333333334</v>
      </c>
      <c r="F344" s="38">
        <v>1009.4666666666667</v>
      </c>
      <c r="G344" s="38">
        <v>996.93333333333339</v>
      </c>
      <c r="H344" s="38">
        <v>1041.3333333333335</v>
      </c>
      <c r="I344" s="38">
        <v>1053.8666666666668</v>
      </c>
      <c r="J344" s="38">
        <v>1063.5333333333335</v>
      </c>
      <c r="K344" s="31">
        <v>1044.2</v>
      </c>
      <c r="L344" s="31">
        <v>1022</v>
      </c>
      <c r="M344" s="31">
        <v>0.97762000000000004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47.2</v>
      </c>
      <c r="D345" s="38">
        <v>47.733333333333327</v>
      </c>
      <c r="E345" s="38">
        <v>46.316666666666656</v>
      </c>
      <c r="F345" s="38">
        <v>45.43333333333333</v>
      </c>
      <c r="G345" s="38">
        <v>44.016666666666659</v>
      </c>
      <c r="H345" s="38">
        <v>48.616666666666653</v>
      </c>
      <c r="I345" s="38">
        <v>50.033333333333324</v>
      </c>
      <c r="J345" s="38">
        <v>50.91666666666665</v>
      </c>
      <c r="K345" s="31">
        <v>49.15</v>
      </c>
      <c r="L345" s="31">
        <v>46.85</v>
      </c>
      <c r="M345" s="31">
        <v>396.02113000000003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117.85</v>
      </c>
      <c r="D346" s="38">
        <v>118.58333333333333</v>
      </c>
      <c r="E346" s="38">
        <v>116.71666666666665</v>
      </c>
      <c r="F346" s="38">
        <v>115.58333333333333</v>
      </c>
      <c r="G346" s="38">
        <v>113.71666666666665</v>
      </c>
      <c r="H346" s="38">
        <v>119.71666666666665</v>
      </c>
      <c r="I346" s="38">
        <v>121.58333333333333</v>
      </c>
      <c r="J346" s="38">
        <v>122.71666666666665</v>
      </c>
      <c r="K346" s="31">
        <v>120.45</v>
      </c>
      <c r="L346" s="31">
        <v>117.45</v>
      </c>
      <c r="M346" s="31">
        <v>5.2397999999999998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115.55</v>
      </c>
      <c r="D347" s="38">
        <v>114.01666666666667</v>
      </c>
      <c r="E347" s="38">
        <v>112.08333333333333</v>
      </c>
      <c r="F347" s="38">
        <v>108.61666666666666</v>
      </c>
      <c r="G347" s="38">
        <v>106.68333333333332</v>
      </c>
      <c r="H347" s="38">
        <v>117.48333333333333</v>
      </c>
      <c r="I347" s="38">
        <v>119.41666666666667</v>
      </c>
      <c r="J347" s="38">
        <v>122.88333333333334</v>
      </c>
      <c r="K347" s="31">
        <v>115.95</v>
      </c>
      <c r="L347" s="31">
        <v>110.55</v>
      </c>
      <c r="M347" s="31">
        <v>64.214380000000006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111.6</v>
      </c>
      <c r="D348" s="38">
        <v>110.61666666666667</v>
      </c>
      <c r="E348" s="38">
        <v>109.08333333333334</v>
      </c>
      <c r="F348" s="38">
        <v>106.56666666666666</v>
      </c>
      <c r="G348" s="38">
        <v>105.03333333333333</v>
      </c>
      <c r="H348" s="38">
        <v>113.13333333333335</v>
      </c>
      <c r="I348" s="38">
        <v>114.66666666666669</v>
      </c>
      <c r="J348" s="38">
        <v>117.18333333333337</v>
      </c>
      <c r="K348" s="31">
        <v>112.15</v>
      </c>
      <c r="L348" s="31">
        <v>108.1</v>
      </c>
      <c r="M348" s="31">
        <v>232.22077999999999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208.05</v>
      </c>
      <c r="D349" s="38">
        <v>208.28333333333333</v>
      </c>
      <c r="E349" s="38">
        <v>207.06666666666666</v>
      </c>
      <c r="F349" s="38">
        <v>206.08333333333334</v>
      </c>
      <c r="G349" s="38">
        <v>204.86666666666667</v>
      </c>
      <c r="H349" s="38">
        <v>209.26666666666665</v>
      </c>
      <c r="I349" s="38">
        <v>210.48333333333329</v>
      </c>
      <c r="J349" s="38">
        <v>211.46666666666664</v>
      </c>
      <c r="K349" s="31">
        <v>209.5</v>
      </c>
      <c r="L349" s="31">
        <v>207.3</v>
      </c>
      <c r="M349" s="31">
        <v>2.5724399999999998</v>
      </c>
      <c r="N349" s="1"/>
      <c r="O349" s="1"/>
    </row>
    <row r="350" spans="1:15" ht="12.75" customHeight="1">
      <c r="A350" s="33">
        <v>340</v>
      </c>
      <c r="B350" s="58" t="s">
        <v>893</v>
      </c>
      <c r="C350" s="31">
        <v>44.45</v>
      </c>
      <c r="D350" s="38">
        <v>44.5</v>
      </c>
      <c r="E350" s="38">
        <v>44.05</v>
      </c>
      <c r="F350" s="38">
        <v>43.65</v>
      </c>
      <c r="G350" s="38">
        <v>43.199999999999996</v>
      </c>
      <c r="H350" s="38">
        <v>44.9</v>
      </c>
      <c r="I350" s="38">
        <v>45.35</v>
      </c>
      <c r="J350" s="38">
        <v>45.75</v>
      </c>
      <c r="K350" s="31">
        <v>44.95</v>
      </c>
      <c r="L350" s="31">
        <v>44.1</v>
      </c>
      <c r="M350" s="31">
        <v>41.97184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190.8</v>
      </c>
      <c r="D351" s="38">
        <v>191.93333333333331</v>
      </c>
      <c r="E351" s="38">
        <v>189.11666666666662</v>
      </c>
      <c r="F351" s="38">
        <v>187.43333333333331</v>
      </c>
      <c r="G351" s="38">
        <v>184.61666666666662</v>
      </c>
      <c r="H351" s="38">
        <v>193.61666666666662</v>
      </c>
      <c r="I351" s="38">
        <v>196.43333333333328</v>
      </c>
      <c r="J351" s="38">
        <v>198.11666666666662</v>
      </c>
      <c r="K351" s="31">
        <v>194.75</v>
      </c>
      <c r="L351" s="31">
        <v>190.25</v>
      </c>
      <c r="M351" s="31">
        <v>91.915589999999995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351.55</v>
      </c>
      <c r="D352" s="38">
        <v>352.48333333333335</v>
      </c>
      <c r="E352" s="38">
        <v>348.06666666666672</v>
      </c>
      <c r="F352" s="38">
        <v>344.58333333333337</v>
      </c>
      <c r="G352" s="38">
        <v>340.16666666666674</v>
      </c>
      <c r="H352" s="38">
        <v>355.9666666666667</v>
      </c>
      <c r="I352" s="38">
        <v>360.38333333333333</v>
      </c>
      <c r="J352" s="38">
        <v>363.86666666666667</v>
      </c>
      <c r="K352" s="31">
        <v>356.9</v>
      </c>
      <c r="L352" s="31">
        <v>349</v>
      </c>
      <c r="M352" s="31">
        <v>4.9988000000000001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144.05000000000001</v>
      </c>
      <c r="D353" s="38">
        <v>145.76666666666668</v>
      </c>
      <c r="E353" s="38">
        <v>141.63333333333335</v>
      </c>
      <c r="F353" s="38">
        <v>139.21666666666667</v>
      </c>
      <c r="G353" s="38">
        <v>135.08333333333334</v>
      </c>
      <c r="H353" s="38">
        <v>148.18333333333337</v>
      </c>
      <c r="I353" s="38">
        <v>152.31666666666669</v>
      </c>
      <c r="J353" s="38">
        <v>154.73333333333338</v>
      </c>
      <c r="K353" s="31">
        <v>149.9</v>
      </c>
      <c r="L353" s="31">
        <v>143.35</v>
      </c>
      <c r="M353" s="31">
        <v>50.537869999999998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1033.5999999999999</v>
      </c>
      <c r="D354" s="38">
        <v>1031.8999999999999</v>
      </c>
      <c r="E354" s="38">
        <v>1022.7999999999997</v>
      </c>
      <c r="F354" s="38">
        <v>1011.9999999999999</v>
      </c>
      <c r="G354" s="38">
        <v>1002.8999999999997</v>
      </c>
      <c r="H354" s="38">
        <v>1042.6999999999998</v>
      </c>
      <c r="I354" s="38">
        <v>1051.7999999999997</v>
      </c>
      <c r="J354" s="38">
        <v>1062.5999999999997</v>
      </c>
      <c r="K354" s="31">
        <v>1041</v>
      </c>
      <c r="L354" s="31">
        <v>1021.1</v>
      </c>
      <c r="M354" s="31">
        <v>2.8261699999999998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3809.25</v>
      </c>
      <c r="D355" s="38">
        <v>3810.0666666666671</v>
      </c>
      <c r="E355" s="38">
        <v>3770.1833333333343</v>
      </c>
      <c r="F355" s="38">
        <v>3731.1166666666672</v>
      </c>
      <c r="G355" s="38">
        <v>3691.2333333333345</v>
      </c>
      <c r="H355" s="38">
        <v>3849.1333333333341</v>
      </c>
      <c r="I355" s="38">
        <v>3889.0166666666664</v>
      </c>
      <c r="J355" s="38">
        <v>3928.0833333333339</v>
      </c>
      <c r="K355" s="31">
        <v>3849.95</v>
      </c>
      <c r="L355" s="31">
        <v>3771</v>
      </c>
      <c r="M355" s="31">
        <v>0.41532999999999998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255.45</v>
      </c>
      <c r="D356" s="38">
        <v>255.35</v>
      </c>
      <c r="E356" s="38">
        <v>254.25</v>
      </c>
      <c r="F356" s="38">
        <v>253.05</v>
      </c>
      <c r="G356" s="38">
        <v>251.95000000000002</v>
      </c>
      <c r="H356" s="38">
        <v>256.54999999999995</v>
      </c>
      <c r="I356" s="38">
        <v>257.64999999999998</v>
      </c>
      <c r="J356" s="38">
        <v>258.84999999999997</v>
      </c>
      <c r="K356" s="31">
        <v>256.45</v>
      </c>
      <c r="L356" s="31">
        <v>254.15</v>
      </c>
      <c r="M356" s="31">
        <v>8.21495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1395.15</v>
      </c>
      <c r="D357" s="38">
        <v>1371.45</v>
      </c>
      <c r="E357" s="38">
        <v>1323.9</v>
      </c>
      <c r="F357" s="38">
        <v>1252.6500000000001</v>
      </c>
      <c r="G357" s="38">
        <v>1205.1000000000001</v>
      </c>
      <c r="H357" s="38">
        <v>1442.7</v>
      </c>
      <c r="I357" s="38">
        <v>1490.2499999999998</v>
      </c>
      <c r="J357" s="38">
        <v>1561.5</v>
      </c>
      <c r="K357" s="31">
        <v>1419</v>
      </c>
      <c r="L357" s="31">
        <v>1300.2</v>
      </c>
      <c r="M357" s="31">
        <v>67.286500000000004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167.65</v>
      </c>
      <c r="D358" s="38">
        <v>167.29999999999998</v>
      </c>
      <c r="E358" s="38">
        <v>165.59999999999997</v>
      </c>
      <c r="F358" s="38">
        <v>163.54999999999998</v>
      </c>
      <c r="G358" s="38">
        <v>161.84999999999997</v>
      </c>
      <c r="H358" s="38">
        <v>169.34999999999997</v>
      </c>
      <c r="I358" s="38">
        <v>171.04999999999995</v>
      </c>
      <c r="J358" s="38">
        <v>173.09999999999997</v>
      </c>
      <c r="K358" s="31">
        <v>169</v>
      </c>
      <c r="L358" s="31">
        <v>165.25</v>
      </c>
      <c r="M358" s="31">
        <v>156.14026000000001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258</v>
      </c>
      <c r="D359" s="38">
        <v>258.23333333333335</v>
      </c>
      <c r="E359" s="38">
        <v>256.4666666666667</v>
      </c>
      <c r="F359" s="38">
        <v>254.93333333333334</v>
      </c>
      <c r="G359" s="38">
        <v>253.16666666666669</v>
      </c>
      <c r="H359" s="38">
        <v>259.76666666666671</v>
      </c>
      <c r="I359" s="38">
        <v>261.53333333333336</v>
      </c>
      <c r="J359" s="38">
        <v>263.06666666666672</v>
      </c>
      <c r="K359" s="31">
        <v>260</v>
      </c>
      <c r="L359" s="31">
        <v>256.7</v>
      </c>
      <c r="M359" s="31">
        <v>1.9759899999999999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36005</v>
      </c>
      <c r="D360" s="38">
        <v>36149.316666666666</v>
      </c>
      <c r="E360" s="38">
        <v>35815.683333333334</v>
      </c>
      <c r="F360" s="38">
        <v>35626.366666666669</v>
      </c>
      <c r="G360" s="38">
        <v>35292.733333333337</v>
      </c>
      <c r="H360" s="38">
        <v>36338.633333333331</v>
      </c>
      <c r="I360" s="38">
        <v>36672.266666666663</v>
      </c>
      <c r="J360" s="38">
        <v>36861.583333333328</v>
      </c>
      <c r="K360" s="31">
        <v>36482.949999999997</v>
      </c>
      <c r="L360" s="31">
        <v>35960</v>
      </c>
      <c r="M360" s="31">
        <v>0.33767000000000003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1226.4000000000001</v>
      </c>
      <c r="D361" s="38">
        <v>1225.5666666666666</v>
      </c>
      <c r="E361" s="38">
        <v>1209.0833333333333</v>
      </c>
      <c r="F361" s="38">
        <v>1191.7666666666667</v>
      </c>
      <c r="G361" s="38">
        <v>1175.2833333333333</v>
      </c>
      <c r="H361" s="38">
        <v>1242.8833333333332</v>
      </c>
      <c r="I361" s="38">
        <v>1259.3666666666668</v>
      </c>
      <c r="J361" s="38">
        <v>1276.6833333333332</v>
      </c>
      <c r="K361" s="31">
        <v>1242.05</v>
      </c>
      <c r="L361" s="31">
        <v>1208.25</v>
      </c>
      <c r="M361" s="31">
        <v>19.114540000000002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854.75</v>
      </c>
      <c r="D362" s="38">
        <v>843.38333333333333</v>
      </c>
      <c r="E362" s="38">
        <v>820.36666666666667</v>
      </c>
      <c r="F362" s="38">
        <v>785.98333333333335</v>
      </c>
      <c r="G362" s="38">
        <v>762.9666666666667</v>
      </c>
      <c r="H362" s="38">
        <v>877.76666666666665</v>
      </c>
      <c r="I362" s="38">
        <v>900.7833333333333</v>
      </c>
      <c r="J362" s="38">
        <v>935.16666666666663</v>
      </c>
      <c r="K362" s="31">
        <v>866.4</v>
      </c>
      <c r="L362" s="31">
        <v>809</v>
      </c>
      <c r="M362" s="31">
        <v>75.607420000000005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163.15</v>
      </c>
      <c r="D363" s="38">
        <v>164.71666666666667</v>
      </c>
      <c r="E363" s="38">
        <v>159.18333333333334</v>
      </c>
      <c r="F363" s="38">
        <v>155.21666666666667</v>
      </c>
      <c r="G363" s="38">
        <v>149.68333333333334</v>
      </c>
      <c r="H363" s="38">
        <v>168.68333333333334</v>
      </c>
      <c r="I363" s="38">
        <v>174.2166666666667</v>
      </c>
      <c r="J363" s="38">
        <v>178.18333333333334</v>
      </c>
      <c r="K363" s="31">
        <v>170.25</v>
      </c>
      <c r="L363" s="31">
        <v>160.75</v>
      </c>
      <c r="M363" s="31">
        <v>46.239469999999997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969.15</v>
      </c>
      <c r="D364" s="38">
        <v>961.0333333333333</v>
      </c>
      <c r="E364" s="38">
        <v>944.16666666666663</v>
      </c>
      <c r="F364" s="38">
        <v>919.18333333333328</v>
      </c>
      <c r="G364" s="38">
        <v>902.31666666666661</v>
      </c>
      <c r="H364" s="38">
        <v>986.01666666666665</v>
      </c>
      <c r="I364" s="38">
        <v>1002.8833333333334</v>
      </c>
      <c r="J364" s="38">
        <v>1027.8666666666668</v>
      </c>
      <c r="K364" s="31">
        <v>977.9</v>
      </c>
      <c r="L364" s="31">
        <v>936.05</v>
      </c>
      <c r="M364" s="31">
        <v>35.08314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4694.8500000000004</v>
      </c>
      <c r="D365" s="38">
        <v>4693.7666666666664</v>
      </c>
      <c r="E365" s="38">
        <v>4647.5333333333328</v>
      </c>
      <c r="F365" s="38">
        <v>4600.2166666666662</v>
      </c>
      <c r="G365" s="38">
        <v>4553.9833333333327</v>
      </c>
      <c r="H365" s="38">
        <v>4741.083333333333</v>
      </c>
      <c r="I365" s="38">
        <v>4787.3166666666666</v>
      </c>
      <c r="J365" s="38">
        <v>4834.6333333333332</v>
      </c>
      <c r="K365" s="31">
        <v>4740</v>
      </c>
      <c r="L365" s="31">
        <v>4646.45</v>
      </c>
      <c r="M365" s="31">
        <v>4.0014000000000003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229.6</v>
      </c>
      <c r="D366" s="38">
        <v>230</v>
      </c>
      <c r="E366" s="38">
        <v>228.1</v>
      </c>
      <c r="F366" s="38">
        <v>226.6</v>
      </c>
      <c r="G366" s="38">
        <v>224.7</v>
      </c>
      <c r="H366" s="38">
        <v>231.5</v>
      </c>
      <c r="I366" s="38">
        <v>233.39999999999998</v>
      </c>
      <c r="J366" s="38">
        <v>234.9</v>
      </c>
      <c r="K366" s="31">
        <v>231.9</v>
      </c>
      <c r="L366" s="31">
        <v>228.5</v>
      </c>
      <c r="M366" s="31">
        <v>13.385960000000001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227.25</v>
      </c>
      <c r="D367" s="38">
        <v>227.63333333333333</v>
      </c>
      <c r="E367" s="38">
        <v>225.21666666666664</v>
      </c>
      <c r="F367" s="38">
        <v>223.18333333333331</v>
      </c>
      <c r="G367" s="38">
        <v>220.76666666666662</v>
      </c>
      <c r="H367" s="38">
        <v>229.66666666666666</v>
      </c>
      <c r="I367" s="38">
        <v>232.08333333333334</v>
      </c>
      <c r="J367" s="38">
        <v>234.11666666666667</v>
      </c>
      <c r="K367" s="31">
        <v>230.05</v>
      </c>
      <c r="L367" s="31">
        <v>225.6</v>
      </c>
      <c r="M367" s="31">
        <v>95.007279999999994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3809.45</v>
      </c>
      <c r="D368" s="38">
        <v>3813.5166666666664</v>
      </c>
      <c r="E368" s="38">
        <v>3792.333333333333</v>
      </c>
      <c r="F368" s="38">
        <v>3775.2166666666667</v>
      </c>
      <c r="G368" s="38">
        <v>3754.0333333333333</v>
      </c>
      <c r="H368" s="38">
        <v>3830.6333333333328</v>
      </c>
      <c r="I368" s="38">
        <v>3851.8166666666662</v>
      </c>
      <c r="J368" s="38">
        <v>3868.9333333333325</v>
      </c>
      <c r="K368" s="31">
        <v>3834.7</v>
      </c>
      <c r="L368" s="31">
        <v>3796.4</v>
      </c>
      <c r="M368" s="31">
        <v>0.14279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14902.05</v>
      </c>
      <c r="D369" s="38">
        <v>14861.966666666667</v>
      </c>
      <c r="E369" s="38">
        <v>14740.083333333334</v>
      </c>
      <c r="F369" s="38">
        <v>14578.116666666667</v>
      </c>
      <c r="G369" s="38">
        <v>14456.233333333334</v>
      </c>
      <c r="H369" s="38">
        <v>15023.933333333334</v>
      </c>
      <c r="I369" s="38">
        <v>15145.816666666666</v>
      </c>
      <c r="J369" s="38">
        <v>15307.783333333335</v>
      </c>
      <c r="K369" s="31">
        <v>14983.85</v>
      </c>
      <c r="L369" s="31">
        <v>14700</v>
      </c>
      <c r="M369" s="31">
        <v>7.0980000000000001E-2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1574.55</v>
      </c>
      <c r="D370" s="38">
        <v>1572.5833333333333</v>
      </c>
      <c r="E370" s="38">
        <v>1557.0166666666664</v>
      </c>
      <c r="F370" s="38">
        <v>1539.4833333333331</v>
      </c>
      <c r="G370" s="38">
        <v>1523.9166666666663</v>
      </c>
      <c r="H370" s="38">
        <v>1590.1166666666666</v>
      </c>
      <c r="I370" s="38">
        <v>1605.6833333333336</v>
      </c>
      <c r="J370" s="38">
        <v>1623.2166666666667</v>
      </c>
      <c r="K370" s="31">
        <v>1588.15</v>
      </c>
      <c r="L370" s="31">
        <v>1555.05</v>
      </c>
      <c r="M370" s="31">
        <v>0.72633000000000003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2622.45</v>
      </c>
      <c r="D371" s="38">
        <v>2600.5499999999997</v>
      </c>
      <c r="E371" s="38">
        <v>2573.3999999999996</v>
      </c>
      <c r="F371" s="38">
        <v>2524.35</v>
      </c>
      <c r="G371" s="38">
        <v>2497.1999999999998</v>
      </c>
      <c r="H371" s="38">
        <v>2649.5999999999995</v>
      </c>
      <c r="I371" s="38">
        <v>2676.75</v>
      </c>
      <c r="J371" s="38">
        <v>2725.7999999999993</v>
      </c>
      <c r="K371" s="31">
        <v>2627.7</v>
      </c>
      <c r="L371" s="31">
        <v>2551.5</v>
      </c>
      <c r="M371" s="31">
        <v>8.1216100000000004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3659.45</v>
      </c>
      <c r="D372" s="38">
        <v>3642.4166666666665</v>
      </c>
      <c r="E372" s="38">
        <v>3609.833333333333</v>
      </c>
      <c r="F372" s="38">
        <v>3560.2166666666667</v>
      </c>
      <c r="G372" s="38">
        <v>3527.6333333333332</v>
      </c>
      <c r="H372" s="38">
        <v>3692.0333333333328</v>
      </c>
      <c r="I372" s="38">
        <v>3724.6166666666659</v>
      </c>
      <c r="J372" s="38">
        <v>3774.2333333333327</v>
      </c>
      <c r="K372" s="31">
        <v>3675</v>
      </c>
      <c r="L372" s="31">
        <v>3592.8</v>
      </c>
      <c r="M372" s="31">
        <v>8.0761000000000003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61.4</v>
      </c>
      <c r="D373" s="38">
        <v>61.183333333333337</v>
      </c>
      <c r="E373" s="38">
        <v>60.666666666666671</v>
      </c>
      <c r="F373" s="38">
        <v>59.933333333333337</v>
      </c>
      <c r="G373" s="38">
        <v>59.416666666666671</v>
      </c>
      <c r="H373" s="38">
        <v>61.916666666666671</v>
      </c>
      <c r="I373" s="38">
        <v>62.433333333333337</v>
      </c>
      <c r="J373" s="38">
        <v>63.166666666666671</v>
      </c>
      <c r="K373" s="31">
        <v>61.7</v>
      </c>
      <c r="L373" s="31">
        <v>60.45</v>
      </c>
      <c r="M373" s="31">
        <v>517.55516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611.75</v>
      </c>
      <c r="D374" s="38">
        <v>613.38333333333333</v>
      </c>
      <c r="E374" s="38">
        <v>605.36666666666667</v>
      </c>
      <c r="F374" s="38">
        <v>598.98333333333335</v>
      </c>
      <c r="G374" s="38">
        <v>590.9666666666667</v>
      </c>
      <c r="H374" s="38">
        <v>619.76666666666665</v>
      </c>
      <c r="I374" s="38">
        <v>627.7833333333333</v>
      </c>
      <c r="J374" s="38">
        <v>634.16666666666663</v>
      </c>
      <c r="K374" s="31">
        <v>621.4</v>
      </c>
      <c r="L374" s="31">
        <v>607</v>
      </c>
      <c r="M374" s="31">
        <v>6.31454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345.9</v>
      </c>
      <c r="D375" s="38">
        <v>348.93333333333334</v>
      </c>
      <c r="E375" s="38">
        <v>341.16666666666669</v>
      </c>
      <c r="F375" s="38">
        <v>336.43333333333334</v>
      </c>
      <c r="G375" s="38">
        <v>328.66666666666669</v>
      </c>
      <c r="H375" s="38">
        <v>353.66666666666669</v>
      </c>
      <c r="I375" s="38">
        <v>361.43333333333334</v>
      </c>
      <c r="J375" s="38">
        <v>366.16666666666669</v>
      </c>
      <c r="K375" s="31">
        <v>356.7</v>
      </c>
      <c r="L375" s="31">
        <v>344.2</v>
      </c>
      <c r="M375" s="31">
        <v>3.3386100000000001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734.4</v>
      </c>
      <c r="D376" s="38">
        <v>724.46666666666658</v>
      </c>
      <c r="E376" s="38">
        <v>706.48333333333312</v>
      </c>
      <c r="F376" s="38">
        <v>678.56666666666649</v>
      </c>
      <c r="G376" s="38">
        <v>660.58333333333303</v>
      </c>
      <c r="H376" s="38">
        <v>752.38333333333321</v>
      </c>
      <c r="I376" s="38">
        <v>770.36666666666656</v>
      </c>
      <c r="J376" s="38">
        <v>798.2833333333333</v>
      </c>
      <c r="K376" s="31">
        <v>742.45</v>
      </c>
      <c r="L376" s="31">
        <v>696.55</v>
      </c>
      <c r="M376" s="31">
        <v>21.043500000000002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3800.5</v>
      </c>
      <c r="D377" s="38">
        <v>3790.1</v>
      </c>
      <c r="E377" s="38">
        <v>3755.5</v>
      </c>
      <c r="F377" s="38">
        <v>3710.5</v>
      </c>
      <c r="G377" s="38">
        <v>3675.9</v>
      </c>
      <c r="H377" s="38">
        <v>3835.1</v>
      </c>
      <c r="I377" s="38">
        <v>3869.6999999999994</v>
      </c>
      <c r="J377" s="38">
        <v>3914.7</v>
      </c>
      <c r="K377" s="31">
        <v>3824.7</v>
      </c>
      <c r="L377" s="31">
        <v>3745.1</v>
      </c>
      <c r="M377" s="31">
        <v>5.3524200000000004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1104.05</v>
      </c>
      <c r="D378" s="38">
        <v>1164.5833333333333</v>
      </c>
      <c r="E378" s="38">
        <v>1014.4666666666665</v>
      </c>
      <c r="F378" s="38">
        <v>924.88333333333321</v>
      </c>
      <c r="G378" s="38">
        <v>774.76666666666642</v>
      </c>
      <c r="H378" s="38">
        <v>1254.1666666666665</v>
      </c>
      <c r="I378" s="38">
        <v>1404.2833333333333</v>
      </c>
      <c r="J378" s="38">
        <v>1493.8666666666666</v>
      </c>
      <c r="K378" s="31">
        <v>1314.7</v>
      </c>
      <c r="L378" s="31">
        <v>1075</v>
      </c>
      <c r="M378" s="31">
        <v>14.596780000000001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1297.0999999999999</v>
      </c>
      <c r="D379" s="38">
        <v>1303.9666666666665</v>
      </c>
      <c r="E379" s="38">
        <v>1288.133333333333</v>
      </c>
      <c r="F379" s="38">
        <v>1279.1666666666665</v>
      </c>
      <c r="G379" s="38">
        <v>1263.333333333333</v>
      </c>
      <c r="H379" s="38">
        <v>1312.9333333333329</v>
      </c>
      <c r="I379" s="38">
        <v>1328.7666666666664</v>
      </c>
      <c r="J379" s="38">
        <v>1337.7333333333329</v>
      </c>
      <c r="K379" s="31">
        <v>1319.8</v>
      </c>
      <c r="L379" s="31">
        <v>1295</v>
      </c>
      <c r="M379" s="31">
        <v>0.78837000000000002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368.2</v>
      </c>
      <c r="D380" s="38">
        <v>367.41666666666669</v>
      </c>
      <c r="E380" s="38">
        <v>362.88333333333338</v>
      </c>
      <c r="F380" s="38">
        <v>357.56666666666672</v>
      </c>
      <c r="G380" s="38">
        <v>353.03333333333342</v>
      </c>
      <c r="H380" s="38">
        <v>372.73333333333335</v>
      </c>
      <c r="I380" s="38">
        <v>377.26666666666665</v>
      </c>
      <c r="J380" s="38">
        <v>382.58333333333331</v>
      </c>
      <c r="K380" s="31">
        <v>371.95</v>
      </c>
      <c r="L380" s="31">
        <v>362.1</v>
      </c>
      <c r="M380" s="31">
        <v>21.822949999999999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252.05</v>
      </c>
      <c r="D381" s="38">
        <v>252.65</v>
      </c>
      <c r="E381" s="38">
        <v>250.55</v>
      </c>
      <c r="F381" s="38">
        <v>249.05</v>
      </c>
      <c r="G381" s="38">
        <v>246.95000000000002</v>
      </c>
      <c r="H381" s="38">
        <v>254.15</v>
      </c>
      <c r="I381" s="38">
        <v>256.25</v>
      </c>
      <c r="J381" s="38">
        <v>257.75</v>
      </c>
      <c r="K381" s="31">
        <v>254.75</v>
      </c>
      <c r="L381" s="31">
        <v>251.15</v>
      </c>
      <c r="M381" s="31">
        <v>70.431579999999997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4220.25</v>
      </c>
      <c r="D382" s="38">
        <v>4233.8</v>
      </c>
      <c r="E382" s="38">
        <v>4179.5</v>
      </c>
      <c r="F382" s="38">
        <v>4138.75</v>
      </c>
      <c r="G382" s="38">
        <v>4084.45</v>
      </c>
      <c r="H382" s="38">
        <v>4274.55</v>
      </c>
      <c r="I382" s="38">
        <v>4328.8500000000013</v>
      </c>
      <c r="J382" s="38">
        <v>4369.6000000000004</v>
      </c>
      <c r="K382" s="31">
        <v>4288.1000000000004</v>
      </c>
      <c r="L382" s="31">
        <v>4193.05</v>
      </c>
      <c r="M382" s="31">
        <v>0.15325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93.05</v>
      </c>
      <c r="D383" s="38">
        <v>93.116666666666674</v>
      </c>
      <c r="E383" s="38">
        <v>92.433333333333351</v>
      </c>
      <c r="F383" s="38">
        <v>91.816666666666677</v>
      </c>
      <c r="G383" s="38">
        <v>91.133333333333354</v>
      </c>
      <c r="H383" s="38">
        <v>93.733333333333348</v>
      </c>
      <c r="I383" s="38">
        <v>94.416666666666686</v>
      </c>
      <c r="J383" s="38">
        <v>95.033333333333346</v>
      </c>
      <c r="K383" s="31">
        <v>93.8</v>
      </c>
      <c r="L383" s="31">
        <v>92.5</v>
      </c>
      <c r="M383" s="31">
        <v>70.319069999999996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409.15</v>
      </c>
      <c r="D384" s="38">
        <v>407.3</v>
      </c>
      <c r="E384" s="38">
        <v>403.6</v>
      </c>
      <c r="F384" s="38">
        <v>398.05</v>
      </c>
      <c r="G384" s="38">
        <v>394.35</v>
      </c>
      <c r="H384" s="38">
        <v>412.85</v>
      </c>
      <c r="I384" s="38">
        <v>416.54999999999995</v>
      </c>
      <c r="J384" s="38">
        <v>422.1</v>
      </c>
      <c r="K384" s="31">
        <v>411</v>
      </c>
      <c r="L384" s="31">
        <v>401.75</v>
      </c>
      <c r="M384" s="31">
        <v>13.9262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585.15</v>
      </c>
      <c r="D385" s="38">
        <v>587.01666666666677</v>
      </c>
      <c r="E385" s="38">
        <v>580.03333333333353</v>
      </c>
      <c r="F385" s="38">
        <v>574.91666666666674</v>
      </c>
      <c r="G385" s="38">
        <v>567.93333333333351</v>
      </c>
      <c r="H385" s="38">
        <v>592.13333333333355</v>
      </c>
      <c r="I385" s="38">
        <v>599.1166666666669</v>
      </c>
      <c r="J385" s="38">
        <v>604.23333333333358</v>
      </c>
      <c r="K385" s="31">
        <v>594</v>
      </c>
      <c r="L385" s="31">
        <v>581.9</v>
      </c>
      <c r="M385" s="31">
        <v>3.9329499999999999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633.9</v>
      </c>
      <c r="D386" s="38">
        <v>636.31666666666661</v>
      </c>
      <c r="E386" s="38">
        <v>629.08333333333326</v>
      </c>
      <c r="F386" s="38">
        <v>624.26666666666665</v>
      </c>
      <c r="G386" s="38">
        <v>617.0333333333333</v>
      </c>
      <c r="H386" s="38">
        <v>641.13333333333321</v>
      </c>
      <c r="I386" s="38">
        <v>648.36666666666656</v>
      </c>
      <c r="J386" s="38">
        <v>653.18333333333317</v>
      </c>
      <c r="K386" s="31">
        <v>643.54999999999995</v>
      </c>
      <c r="L386" s="31">
        <v>631.5</v>
      </c>
      <c r="M386" s="31">
        <v>0.90866000000000002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126.3</v>
      </c>
      <c r="D387" s="38">
        <v>126.73333333333333</v>
      </c>
      <c r="E387" s="38">
        <v>125.56666666666666</v>
      </c>
      <c r="F387" s="38">
        <v>124.83333333333333</v>
      </c>
      <c r="G387" s="38">
        <v>123.66666666666666</v>
      </c>
      <c r="H387" s="38">
        <v>127.46666666666667</v>
      </c>
      <c r="I387" s="38">
        <v>128.63333333333333</v>
      </c>
      <c r="J387" s="38">
        <v>129.36666666666667</v>
      </c>
      <c r="K387" s="31">
        <v>127.9</v>
      </c>
      <c r="L387" s="31">
        <v>126</v>
      </c>
      <c r="M387" s="31">
        <v>2.3925999999999998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1420.55</v>
      </c>
      <c r="D388" s="38">
        <v>1436.5166666666667</v>
      </c>
      <c r="E388" s="38">
        <v>1399.3333333333333</v>
      </c>
      <c r="F388" s="38">
        <v>1378.1166666666666</v>
      </c>
      <c r="G388" s="38">
        <v>1340.9333333333332</v>
      </c>
      <c r="H388" s="38">
        <v>1457.7333333333333</v>
      </c>
      <c r="I388" s="38">
        <v>1494.9166666666667</v>
      </c>
      <c r="J388" s="38">
        <v>1516.1333333333334</v>
      </c>
      <c r="K388" s="31">
        <v>1473.7</v>
      </c>
      <c r="L388" s="31">
        <v>1415.3</v>
      </c>
      <c r="M388" s="31">
        <v>19.047989999999999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437.45</v>
      </c>
      <c r="D389" s="38">
        <v>437.51666666666671</v>
      </c>
      <c r="E389" s="38">
        <v>433.03333333333342</v>
      </c>
      <c r="F389" s="38">
        <v>428.61666666666673</v>
      </c>
      <c r="G389" s="38">
        <v>424.13333333333344</v>
      </c>
      <c r="H389" s="38">
        <v>441.93333333333339</v>
      </c>
      <c r="I389" s="38">
        <v>446.41666666666663</v>
      </c>
      <c r="J389" s="38">
        <v>450.83333333333337</v>
      </c>
      <c r="K389" s="31">
        <v>442</v>
      </c>
      <c r="L389" s="31">
        <v>433.1</v>
      </c>
      <c r="M389" s="31">
        <v>1.0996900000000001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1393.4</v>
      </c>
      <c r="D390" s="38">
        <v>1377.4333333333334</v>
      </c>
      <c r="E390" s="38">
        <v>1354.8666666666668</v>
      </c>
      <c r="F390" s="38">
        <v>1316.3333333333335</v>
      </c>
      <c r="G390" s="38">
        <v>1293.7666666666669</v>
      </c>
      <c r="H390" s="38">
        <v>1415.9666666666667</v>
      </c>
      <c r="I390" s="38">
        <v>1438.5333333333333</v>
      </c>
      <c r="J390" s="38">
        <v>1477.0666666666666</v>
      </c>
      <c r="K390" s="31">
        <v>1400</v>
      </c>
      <c r="L390" s="31">
        <v>1338.9</v>
      </c>
      <c r="M390" s="31">
        <v>4.6722599999999996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166.15</v>
      </c>
      <c r="D391" s="38">
        <v>166.8</v>
      </c>
      <c r="E391" s="38">
        <v>164.65000000000003</v>
      </c>
      <c r="F391" s="38">
        <v>163.15000000000003</v>
      </c>
      <c r="G391" s="38">
        <v>161.00000000000006</v>
      </c>
      <c r="H391" s="38">
        <v>168.3</v>
      </c>
      <c r="I391" s="38">
        <v>170.45</v>
      </c>
      <c r="J391" s="38">
        <v>171.95</v>
      </c>
      <c r="K391" s="31">
        <v>168.95</v>
      </c>
      <c r="L391" s="31">
        <v>165.3</v>
      </c>
      <c r="M391" s="31">
        <v>17.437370000000001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1064.55</v>
      </c>
      <c r="D392" s="38">
        <v>1072.0833333333333</v>
      </c>
      <c r="E392" s="38">
        <v>1047.4666666666665</v>
      </c>
      <c r="F392" s="38">
        <v>1030.3833333333332</v>
      </c>
      <c r="G392" s="38">
        <v>1005.7666666666664</v>
      </c>
      <c r="H392" s="38">
        <v>1089.1666666666665</v>
      </c>
      <c r="I392" s="38">
        <v>1113.7833333333333</v>
      </c>
      <c r="J392" s="38">
        <v>1130.8666666666666</v>
      </c>
      <c r="K392" s="31">
        <v>1096.7</v>
      </c>
      <c r="L392" s="31">
        <v>1055</v>
      </c>
      <c r="M392" s="31">
        <v>1.7840400000000001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526.79999999999995</v>
      </c>
      <c r="D393" s="38">
        <v>532.36666666666667</v>
      </c>
      <c r="E393" s="38">
        <v>519.73333333333335</v>
      </c>
      <c r="F393" s="38">
        <v>512.66666666666663</v>
      </c>
      <c r="G393" s="38">
        <v>500.0333333333333</v>
      </c>
      <c r="H393" s="38">
        <v>539.43333333333339</v>
      </c>
      <c r="I393" s="38">
        <v>552.06666666666683</v>
      </c>
      <c r="J393" s="38">
        <v>559.13333333333344</v>
      </c>
      <c r="K393" s="31">
        <v>545</v>
      </c>
      <c r="L393" s="31">
        <v>525.29999999999995</v>
      </c>
      <c r="M393" s="31">
        <v>31.071010000000001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204.5</v>
      </c>
      <c r="D394" s="38">
        <v>204.13333333333333</v>
      </c>
      <c r="E394" s="38">
        <v>201.76666666666665</v>
      </c>
      <c r="F394" s="38">
        <v>199.03333333333333</v>
      </c>
      <c r="G394" s="38">
        <v>196.66666666666666</v>
      </c>
      <c r="H394" s="38">
        <v>206.86666666666665</v>
      </c>
      <c r="I394" s="38">
        <v>209.23333333333332</v>
      </c>
      <c r="J394" s="38">
        <v>211.96666666666664</v>
      </c>
      <c r="K394" s="31">
        <v>206.5</v>
      </c>
      <c r="L394" s="31">
        <v>201.4</v>
      </c>
      <c r="M394" s="31">
        <v>4.6082999999999998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925.35</v>
      </c>
      <c r="D395" s="38">
        <v>928.43333333333339</v>
      </c>
      <c r="E395" s="38">
        <v>917.46666666666681</v>
      </c>
      <c r="F395" s="38">
        <v>909.58333333333337</v>
      </c>
      <c r="G395" s="38">
        <v>898.61666666666679</v>
      </c>
      <c r="H395" s="38">
        <v>936.31666666666683</v>
      </c>
      <c r="I395" s="38">
        <v>947.28333333333353</v>
      </c>
      <c r="J395" s="38">
        <v>955.16666666666686</v>
      </c>
      <c r="K395" s="31">
        <v>939.4</v>
      </c>
      <c r="L395" s="31">
        <v>920.55</v>
      </c>
      <c r="M395" s="31">
        <v>4.42706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2428.6999999999998</v>
      </c>
      <c r="D396" s="38">
        <v>2435.6</v>
      </c>
      <c r="E396" s="38">
        <v>2412.4499999999998</v>
      </c>
      <c r="F396" s="38">
        <v>2396.1999999999998</v>
      </c>
      <c r="G396" s="38">
        <v>2373.0499999999997</v>
      </c>
      <c r="H396" s="38">
        <v>2451.85</v>
      </c>
      <c r="I396" s="38">
        <v>2475.0000000000005</v>
      </c>
      <c r="J396" s="38">
        <v>2491.25</v>
      </c>
      <c r="K396" s="31">
        <v>2458.75</v>
      </c>
      <c r="L396" s="31">
        <v>2419.35</v>
      </c>
      <c r="M396" s="31">
        <v>0.23047999999999999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1817.65</v>
      </c>
      <c r="D397" s="38">
        <v>1807.7</v>
      </c>
      <c r="E397" s="38">
        <v>1790.5</v>
      </c>
      <c r="F397" s="38">
        <v>1763.35</v>
      </c>
      <c r="G397" s="38">
        <v>1746.1499999999999</v>
      </c>
      <c r="H397" s="38">
        <v>1834.8500000000001</v>
      </c>
      <c r="I397" s="38">
        <v>1852.0500000000004</v>
      </c>
      <c r="J397" s="38">
        <v>1879.2000000000003</v>
      </c>
      <c r="K397" s="31">
        <v>1824.9</v>
      </c>
      <c r="L397" s="31">
        <v>1780.55</v>
      </c>
      <c r="M397" s="31">
        <v>1.8446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112.1</v>
      </c>
      <c r="D398" s="38">
        <v>112.2</v>
      </c>
      <c r="E398" s="38">
        <v>111.2</v>
      </c>
      <c r="F398" s="38">
        <v>110.3</v>
      </c>
      <c r="G398" s="38">
        <v>109.3</v>
      </c>
      <c r="H398" s="38">
        <v>113.10000000000001</v>
      </c>
      <c r="I398" s="38">
        <v>114.10000000000001</v>
      </c>
      <c r="J398" s="38">
        <v>115.00000000000001</v>
      </c>
      <c r="K398" s="31">
        <v>113.2</v>
      </c>
      <c r="L398" s="31">
        <v>111.3</v>
      </c>
      <c r="M398" s="31">
        <v>4.3198100000000004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197.2</v>
      </c>
      <c r="D399" s="38">
        <v>196.28333333333333</v>
      </c>
      <c r="E399" s="38">
        <v>192.76666666666665</v>
      </c>
      <c r="F399" s="38">
        <v>188.33333333333331</v>
      </c>
      <c r="G399" s="38">
        <v>184.81666666666663</v>
      </c>
      <c r="H399" s="38">
        <v>200.71666666666667</v>
      </c>
      <c r="I399" s="38">
        <v>204.23333333333338</v>
      </c>
      <c r="J399" s="38">
        <v>208.66666666666669</v>
      </c>
      <c r="K399" s="31">
        <v>199.8</v>
      </c>
      <c r="L399" s="31">
        <v>191.85</v>
      </c>
      <c r="M399" s="31">
        <v>206.51874000000001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115.25</v>
      </c>
      <c r="D400" s="38">
        <v>115.93333333333334</v>
      </c>
      <c r="E400" s="38">
        <v>114.21666666666667</v>
      </c>
      <c r="F400" s="38">
        <v>113.18333333333334</v>
      </c>
      <c r="G400" s="38">
        <v>111.46666666666667</v>
      </c>
      <c r="H400" s="38">
        <v>116.96666666666667</v>
      </c>
      <c r="I400" s="38">
        <v>118.68333333333334</v>
      </c>
      <c r="J400" s="38">
        <v>119.71666666666667</v>
      </c>
      <c r="K400" s="31">
        <v>117.65</v>
      </c>
      <c r="L400" s="31">
        <v>114.9</v>
      </c>
      <c r="M400" s="31">
        <v>22.612449999999999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169</v>
      </c>
      <c r="D401" s="38">
        <v>169.15</v>
      </c>
      <c r="E401" s="38">
        <v>167.85000000000002</v>
      </c>
      <c r="F401" s="38">
        <v>166.70000000000002</v>
      </c>
      <c r="G401" s="38">
        <v>165.40000000000003</v>
      </c>
      <c r="H401" s="38">
        <v>170.3</v>
      </c>
      <c r="I401" s="38">
        <v>171.60000000000002</v>
      </c>
      <c r="J401" s="38">
        <v>172.75</v>
      </c>
      <c r="K401" s="31">
        <v>170.45</v>
      </c>
      <c r="L401" s="31">
        <v>168</v>
      </c>
      <c r="M401" s="31">
        <v>69.289720000000003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187.8</v>
      </c>
      <c r="D402" s="38">
        <v>188.15</v>
      </c>
      <c r="E402" s="38">
        <v>186.3</v>
      </c>
      <c r="F402" s="38">
        <v>184.8</v>
      </c>
      <c r="G402" s="38">
        <v>182.95000000000002</v>
      </c>
      <c r="H402" s="38">
        <v>189.65</v>
      </c>
      <c r="I402" s="38">
        <v>191.49999999999997</v>
      </c>
      <c r="J402" s="38">
        <v>193</v>
      </c>
      <c r="K402" s="31">
        <v>190</v>
      </c>
      <c r="L402" s="31">
        <v>186.65</v>
      </c>
      <c r="M402" s="31">
        <v>25.099209999999999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911</v>
      </c>
      <c r="D403" s="38">
        <v>907.94999999999993</v>
      </c>
      <c r="E403" s="38">
        <v>901.89999999999986</v>
      </c>
      <c r="F403" s="38">
        <v>892.8</v>
      </c>
      <c r="G403" s="38">
        <v>886.74999999999989</v>
      </c>
      <c r="H403" s="38">
        <v>917.04999999999984</v>
      </c>
      <c r="I403" s="38">
        <v>923.0999999999998</v>
      </c>
      <c r="J403" s="38">
        <v>932.19999999999982</v>
      </c>
      <c r="K403" s="31">
        <v>914</v>
      </c>
      <c r="L403" s="31">
        <v>898.85</v>
      </c>
      <c r="M403" s="31">
        <v>0.98809000000000002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2767.75</v>
      </c>
      <c r="D404" s="38">
        <v>2777.1333333333332</v>
      </c>
      <c r="E404" s="38">
        <v>2752.2666666666664</v>
      </c>
      <c r="F404" s="38">
        <v>2736.7833333333333</v>
      </c>
      <c r="G404" s="38">
        <v>2711.9166666666665</v>
      </c>
      <c r="H404" s="38">
        <v>2792.6166666666663</v>
      </c>
      <c r="I404" s="38">
        <v>2817.4833333333331</v>
      </c>
      <c r="J404" s="38">
        <v>2832.9666666666662</v>
      </c>
      <c r="K404" s="31">
        <v>2802</v>
      </c>
      <c r="L404" s="31">
        <v>2761.65</v>
      </c>
      <c r="M404" s="31">
        <v>86.456620000000001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43.35</v>
      </c>
      <c r="D405" s="38">
        <v>43.583333333333336</v>
      </c>
      <c r="E405" s="38">
        <v>42.966666666666669</v>
      </c>
      <c r="F405" s="38">
        <v>42.583333333333336</v>
      </c>
      <c r="G405" s="38">
        <v>41.966666666666669</v>
      </c>
      <c r="H405" s="38">
        <v>43.966666666666669</v>
      </c>
      <c r="I405" s="38">
        <v>44.583333333333329</v>
      </c>
      <c r="J405" s="38">
        <v>44.966666666666669</v>
      </c>
      <c r="K405" s="31">
        <v>44.2</v>
      </c>
      <c r="L405" s="31">
        <v>43.2</v>
      </c>
      <c r="M405" s="31">
        <v>75.835989999999995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632.70000000000005</v>
      </c>
      <c r="D406" s="38">
        <v>630.2166666666667</v>
      </c>
      <c r="E406" s="38">
        <v>625.38333333333344</v>
      </c>
      <c r="F406" s="38">
        <v>618.06666666666672</v>
      </c>
      <c r="G406" s="38">
        <v>613.23333333333346</v>
      </c>
      <c r="H406" s="38">
        <v>637.53333333333342</v>
      </c>
      <c r="I406" s="38">
        <v>642.36666666666667</v>
      </c>
      <c r="J406" s="38">
        <v>649.68333333333339</v>
      </c>
      <c r="K406" s="31">
        <v>635.04999999999995</v>
      </c>
      <c r="L406" s="31">
        <v>622.9</v>
      </c>
      <c r="M406" s="31">
        <v>0.90229999999999999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395.15</v>
      </c>
      <c r="D407" s="38">
        <v>392.38333333333338</v>
      </c>
      <c r="E407" s="38">
        <v>386.76666666666677</v>
      </c>
      <c r="F407" s="38">
        <v>378.38333333333338</v>
      </c>
      <c r="G407" s="38">
        <v>372.76666666666677</v>
      </c>
      <c r="H407" s="38">
        <v>400.76666666666677</v>
      </c>
      <c r="I407" s="38">
        <v>406.38333333333344</v>
      </c>
      <c r="J407" s="38">
        <v>414.76666666666677</v>
      </c>
      <c r="K407" s="31">
        <v>398</v>
      </c>
      <c r="L407" s="31">
        <v>384</v>
      </c>
      <c r="M407" s="31">
        <v>22.27693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856.8</v>
      </c>
      <c r="D408" s="38">
        <v>860.26666666666677</v>
      </c>
      <c r="E408" s="38">
        <v>851.53333333333353</v>
      </c>
      <c r="F408" s="38">
        <v>846.26666666666677</v>
      </c>
      <c r="G408" s="38">
        <v>837.53333333333353</v>
      </c>
      <c r="H408" s="38">
        <v>865.53333333333353</v>
      </c>
      <c r="I408" s="38">
        <v>874.26666666666688</v>
      </c>
      <c r="J408" s="38">
        <v>879.53333333333353</v>
      </c>
      <c r="K408" s="31">
        <v>869</v>
      </c>
      <c r="L408" s="31">
        <v>855</v>
      </c>
      <c r="M408" s="31">
        <v>0.39826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1612.05</v>
      </c>
      <c r="D409" s="38">
        <v>1610.0999999999997</v>
      </c>
      <c r="E409" s="38">
        <v>1591.3499999999995</v>
      </c>
      <c r="F409" s="38">
        <v>1570.6499999999999</v>
      </c>
      <c r="G409" s="38">
        <v>1551.8999999999996</v>
      </c>
      <c r="H409" s="38">
        <v>1630.7999999999993</v>
      </c>
      <c r="I409" s="38">
        <v>1649.5499999999997</v>
      </c>
      <c r="J409" s="38">
        <v>1670.2499999999991</v>
      </c>
      <c r="K409" s="31">
        <v>1628.85</v>
      </c>
      <c r="L409" s="31">
        <v>1589.4</v>
      </c>
      <c r="M409" s="31">
        <v>4.9802299999999997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39.700000000000003</v>
      </c>
      <c r="D410" s="38">
        <v>39.833333333333336</v>
      </c>
      <c r="E410" s="38">
        <v>39.366666666666674</v>
      </c>
      <c r="F410" s="38">
        <v>39.033333333333339</v>
      </c>
      <c r="G410" s="38">
        <v>38.566666666666677</v>
      </c>
      <c r="H410" s="38">
        <v>40.166666666666671</v>
      </c>
      <c r="I410" s="38">
        <v>40.633333333333326</v>
      </c>
      <c r="J410" s="38">
        <v>40.966666666666669</v>
      </c>
      <c r="K410" s="31">
        <v>40.299999999999997</v>
      </c>
      <c r="L410" s="31">
        <v>39.5</v>
      </c>
      <c r="M410" s="31">
        <v>8.4331800000000001</v>
      </c>
      <c r="N410" s="1"/>
      <c r="O410" s="1"/>
    </row>
    <row r="411" spans="1:15" ht="12.75" customHeight="1">
      <c r="A411" s="33">
        <v>401</v>
      </c>
      <c r="B411" s="58" t="s">
        <v>894</v>
      </c>
      <c r="C411" s="31">
        <v>602.4</v>
      </c>
      <c r="D411" s="38">
        <v>601.63333333333333</v>
      </c>
      <c r="E411" s="38">
        <v>594.51666666666665</v>
      </c>
      <c r="F411" s="38">
        <v>586.63333333333333</v>
      </c>
      <c r="G411" s="38">
        <v>579.51666666666665</v>
      </c>
      <c r="H411" s="38">
        <v>609.51666666666665</v>
      </c>
      <c r="I411" s="38">
        <v>616.63333333333321</v>
      </c>
      <c r="J411" s="38">
        <v>624.51666666666665</v>
      </c>
      <c r="K411" s="31">
        <v>608.75</v>
      </c>
      <c r="L411" s="31">
        <v>593.75</v>
      </c>
      <c r="M411" s="31">
        <v>0.53590000000000004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120.7</v>
      </c>
      <c r="D412" s="38">
        <v>120.90000000000002</v>
      </c>
      <c r="E412" s="38">
        <v>119.40000000000003</v>
      </c>
      <c r="F412" s="38">
        <v>118.10000000000001</v>
      </c>
      <c r="G412" s="38">
        <v>116.60000000000002</v>
      </c>
      <c r="H412" s="38">
        <v>122.20000000000005</v>
      </c>
      <c r="I412" s="38">
        <v>123.70000000000002</v>
      </c>
      <c r="J412" s="38">
        <v>125.00000000000006</v>
      </c>
      <c r="K412" s="31">
        <v>122.4</v>
      </c>
      <c r="L412" s="31">
        <v>119.6</v>
      </c>
      <c r="M412" s="31">
        <v>103.02856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89.6</v>
      </c>
      <c r="D413" s="38">
        <v>89.866666666666674</v>
      </c>
      <c r="E413" s="38">
        <v>88.983333333333348</v>
      </c>
      <c r="F413" s="38">
        <v>88.366666666666674</v>
      </c>
      <c r="G413" s="38">
        <v>87.483333333333348</v>
      </c>
      <c r="H413" s="38">
        <v>90.483333333333348</v>
      </c>
      <c r="I413" s="38">
        <v>91.366666666666674</v>
      </c>
      <c r="J413" s="38">
        <v>91.983333333333348</v>
      </c>
      <c r="K413" s="31">
        <v>90.75</v>
      </c>
      <c r="L413" s="31">
        <v>89.25</v>
      </c>
      <c r="M413" s="31">
        <v>104.21729000000001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6930.35</v>
      </c>
      <c r="D414" s="38">
        <v>6940.1333333333341</v>
      </c>
      <c r="E414" s="38">
        <v>6898.2666666666682</v>
      </c>
      <c r="F414" s="38">
        <v>6866.1833333333343</v>
      </c>
      <c r="G414" s="38">
        <v>6824.3166666666684</v>
      </c>
      <c r="H414" s="38">
        <v>6972.2166666666681</v>
      </c>
      <c r="I414" s="38">
        <v>7014.0833333333348</v>
      </c>
      <c r="J414" s="38">
        <v>7046.1666666666679</v>
      </c>
      <c r="K414" s="31">
        <v>6982</v>
      </c>
      <c r="L414" s="31">
        <v>6908.05</v>
      </c>
      <c r="M414" s="31">
        <v>5.1909999999999998E-2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1389.05</v>
      </c>
      <c r="D415" s="38">
        <v>1381.1499999999999</v>
      </c>
      <c r="E415" s="38">
        <v>1362.8499999999997</v>
      </c>
      <c r="F415" s="38">
        <v>1336.6499999999999</v>
      </c>
      <c r="G415" s="38">
        <v>1318.3499999999997</v>
      </c>
      <c r="H415" s="38">
        <v>1407.3499999999997</v>
      </c>
      <c r="I415" s="38">
        <v>1425.6499999999999</v>
      </c>
      <c r="J415" s="38">
        <v>1451.8499999999997</v>
      </c>
      <c r="K415" s="31">
        <v>1399.45</v>
      </c>
      <c r="L415" s="31">
        <v>1354.95</v>
      </c>
      <c r="M415" s="31">
        <v>0.96035000000000004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837.85</v>
      </c>
      <c r="D416" s="38">
        <v>835.6</v>
      </c>
      <c r="E416" s="38">
        <v>826.25</v>
      </c>
      <c r="F416" s="38">
        <v>814.65</v>
      </c>
      <c r="G416" s="38">
        <v>805.3</v>
      </c>
      <c r="H416" s="38">
        <v>847.2</v>
      </c>
      <c r="I416" s="38">
        <v>856.55000000000018</v>
      </c>
      <c r="J416" s="38">
        <v>868.15000000000009</v>
      </c>
      <c r="K416" s="31">
        <v>844.95</v>
      </c>
      <c r="L416" s="31">
        <v>824</v>
      </c>
      <c r="M416" s="31">
        <v>14.86327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1300.5999999999999</v>
      </c>
      <c r="D417" s="38">
        <v>1299.3999999999999</v>
      </c>
      <c r="E417" s="38">
        <v>1292.1999999999998</v>
      </c>
      <c r="F417" s="38">
        <v>1283.8</v>
      </c>
      <c r="G417" s="38">
        <v>1276.5999999999999</v>
      </c>
      <c r="H417" s="38">
        <v>1307.7999999999997</v>
      </c>
      <c r="I417" s="38">
        <v>1315</v>
      </c>
      <c r="J417" s="38">
        <v>1323.3999999999996</v>
      </c>
      <c r="K417" s="31">
        <v>1306.5999999999999</v>
      </c>
      <c r="L417" s="31">
        <v>1291</v>
      </c>
      <c r="M417" s="31">
        <v>9.05809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589.25</v>
      </c>
      <c r="D418" s="38">
        <v>590.65</v>
      </c>
      <c r="E418" s="38">
        <v>586.79999999999995</v>
      </c>
      <c r="F418" s="38">
        <v>584.35</v>
      </c>
      <c r="G418" s="38">
        <v>580.5</v>
      </c>
      <c r="H418" s="38">
        <v>593.09999999999991</v>
      </c>
      <c r="I418" s="38">
        <v>596.95000000000005</v>
      </c>
      <c r="J418" s="38">
        <v>599.39999999999986</v>
      </c>
      <c r="K418" s="31">
        <v>594.5</v>
      </c>
      <c r="L418" s="31">
        <v>588.20000000000005</v>
      </c>
      <c r="M418" s="31">
        <v>160.29715999999999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3055.35</v>
      </c>
      <c r="D419" s="38">
        <v>3062.4499999999994</v>
      </c>
      <c r="E419" s="38">
        <v>3024.9499999999989</v>
      </c>
      <c r="F419" s="38">
        <v>2994.5499999999997</v>
      </c>
      <c r="G419" s="38">
        <v>2957.0499999999993</v>
      </c>
      <c r="H419" s="38">
        <v>3092.8499999999985</v>
      </c>
      <c r="I419" s="38">
        <v>3130.3499999999995</v>
      </c>
      <c r="J419" s="38">
        <v>3160.7499999999982</v>
      </c>
      <c r="K419" s="31">
        <v>3099.95</v>
      </c>
      <c r="L419" s="31">
        <v>3032.05</v>
      </c>
      <c r="M419" s="31">
        <v>0.51066999999999996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542.6</v>
      </c>
      <c r="D420" s="38">
        <v>543.08333333333337</v>
      </c>
      <c r="E420" s="38">
        <v>538.51666666666677</v>
      </c>
      <c r="F420" s="38">
        <v>534.43333333333339</v>
      </c>
      <c r="G420" s="38">
        <v>529.86666666666679</v>
      </c>
      <c r="H420" s="38">
        <v>547.16666666666674</v>
      </c>
      <c r="I420" s="38">
        <v>551.73333333333335</v>
      </c>
      <c r="J420" s="38">
        <v>555.81666666666672</v>
      </c>
      <c r="K420" s="31">
        <v>547.65</v>
      </c>
      <c r="L420" s="31">
        <v>539</v>
      </c>
      <c r="M420" s="31">
        <v>1.1511199999999999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825.75</v>
      </c>
      <c r="D421" s="38">
        <v>823.2166666666667</v>
      </c>
      <c r="E421" s="38">
        <v>817.63333333333344</v>
      </c>
      <c r="F421" s="38">
        <v>809.51666666666677</v>
      </c>
      <c r="G421" s="38">
        <v>803.93333333333351</v>
      </c>
      <c r="H421" s="38">
        <v>831.33333333333337</v>
      </c>
      <c r="I421" s="38">
        <v>836.91666666666663</v>
      </c>
      <c r="J421" s="38">
        <v>845.0333333333333</v>
      </c>
      <c r="K421" s="31">
        <v>828.8</v>
      </c>
      <c r="L421" s="31">
        <v>815.1</v>
      </c>
      <c r="M421" s="31">
        <v>0.48185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24261.4</v>
      </c>
      <c r="D422" s="38">
        <v>24109.3</v>
      </c>
      <c r="E422" s="38">
        <v>23878.1</v>
      </c>
      <c r="F422" s="38">
        <v>23494.799999999999</v>
      </c>
      <c r="G422" s="38">
        <v>23263.599999999999</v>
      </c>
      <c r="H422" s="38">
        <v>24492.6</v>
      </c>
      <c r="I422" s="38">
        <v>24723.800000000003</v>
      </c>
      <c r="J422" s="38">
        <v>25107.1</v>
      </c>
      <c r="K422" s="31">
        <v>24340.5</v>
      </c>
      <c r="L422" s="31">
        <v>23726</v>
      </c>
      <c r="M422" s="31">
        <v>0.62988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1805.5</v>
      </c>
      <c r="D423" s="38">
        <v>1794.3833333333332</v>
      </c>
      <c r="E423" s="38">
        <v>1770.8166666666664</v>
      </c>
      <c r="F423" s="38">
        <v>1736.1333333333332</v>
      </c>
      <c r="G423" s="38">
        <v>1712.5666666666664</v>
      </c>
      <c r="H423" s="38">
        <v>1829.0666666666664</v>
      </c>
      <c r="I423" s="38">
        <v>1852.633333333333</v>
      </c>
      <c r="J423" s="38">
        <v>1887.3166666666664</v>
      </c>
      <c r="K423" s="31">
        <v>1817.95</v>
      </c>
      <c r="L423" s="31">
        <v>1759.7</v>
      </c>
      <c r="M423" s="31">
        <v>13.0746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352.4</v>
      </c>
      <c r="D424" s="38">
        <v>352.51666666666671</v>
      </c>
      <c r="E424" s="38">
        <v>347.98333333333341</v>
      </c>
      <c r="F424" s="38">
        <v>343.56666666666672</v>
      </c>
      <c r="G424" s="38">
        <v>339.03333333333342</v>
      </c>
      <c r="H424" s="38">
        <v>356.93333333333339</v>
      </c>
      <c r="I424" s="38">
        <v>361.4666666666667</v>
      </c>
      <c r="J424" s="38">
        <v>365.88333333333338</v>
      </c>
      <c r="K424" s="31">
        <v>357.05</v>
      </c>
      <c r="L424" s="31">
        <v>348.1</v>
      </c>
      <c r="M424" s="31">
        <v>1.7284900000000001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3828.85</v>
      </c>
      <c r="D425" s="38">
        <v>3833.25</v>
      </c>
      <c r="E425" s="38">
        <v>3790.35</v>
      </c>
      <c r="F425" s="38">
        <v>3751.85</v>
      </c>
      <c r="G425" s="38">
        <v>3708.95</v>
      </c>
      <c r="H425" s="38">
        <v>3871.75</v>
      </c>
      <c r="I425" s="38">
        <v>3914.6499999999996</v>
      </c>
      <c r="J425" s="38">
        <v>3953.15</v>
      </c>
      <c r="K425" s="31">
        <v>3876.15</v>
      </c>
      <c r="L425" s="31">
        <v>3794.75</v>
      </c>
      <c r="M425" s="31">
        <v>9.1597600000000003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47.95</v>
      </c>
      <c r="D426" s="38">
        <v>48.300000000000004</v>
      </c>
      <c r="E426" s="38">
        <v>47.300000000000011</v>
      </c>
      <c r="F426" s="38">
        <v>46.650000000000006</v>
      </c>
      <c r="G426" s="38">
        <v>45.650000000000013</v>
      </c>
      <c r="H426" s="38">
        <v>48.95000000000001</v>
      </c>
      <c r="I426" s="38">
        <v>49.949999999999996</v>
      </c>
      <c r="J426" s="38">
        <v>50.600000000000009</v>
      </c>
      <c r="K426" s="31">
        <v>49.3</v>
      </c>
      <c r="L426" s="31">
        <v>47.65</v>
      </c>
      <c r="M426" s="31">
        <v>145.27977000000001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5092.95</v>
      </c>
      <c r="D427" s="38">
        <v>5066.6166666666668</v>
      </c>
      <c r="E427" s="38">
        <v>4986.2333333333336</v>
      </c>
      <c r="F427" s="38">
        <v>4879.5166666666664</v>
      </c>
      <c r="G427" s="38">
        <v>4799.1333333333332</v>
      </c>
      <c r="H427" s="38">
        <v>5173.3333333333339</v>
      </c>
      <c r="I427" s="38">
        <v>5253.7166666666672</v>
      </c>
      <c r="J427" s="38">
        <v>5360.4333333333343</v>
      </c>
      <c r="K427" s="31">
        <v>5147</v>
      </c>
      <c r="L427" s="31">
        <v>4959.8999999999996</v>
      </c>
      <c r="M427" s="31">
        <v>0.13815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559.04999999999995</v>
      </c>
      <c r="D428" s="38">
        <v>559.88333333333333</v>
      </c>
      <c r="E428" s="38">
        <v>554.26666666666665</v>
      </c>
      <c r="F428" s="38">
        <v>549.48333333333335</v>
      </c>
      <c r="G428" s="38">
        <v>543.86666666666667</v>
      </c>
      <c r="H428" s="38">
        <v>564.66666666666663</v>
      </c>
      <c r="I428" s="38">
        <v>570.28333333333319</v>
      </c>
      <c r="J428" s="38">
        <v>575.06666666666661</v>
      </c>
      <c r="K428" s="31">
        <v>565.5</v>
      </c>
      <c r="L428" s="31">
        <v>555.1</v>
      </c>
      <c r="M428" s="31">
        <v>4.1873800000000001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3603</v>
      </c>
      <c r="D429" s="38">
        <v>3587.1</v>
      </c>
      <c r="E429" s="38">
        <v>3527.3999999999996</v>
      </c>
      <c r="F429" s="38">
        <v>3451.7999999999997</v>
      </c>
      <c r="G429" s="38">
        <v>3392.0999999999995</v>
      </c>
      <c r="H429" s="38">
        <v>3662.7</v>
      </c>
      <c r="I429" s="38">
        <v>3722.3999999999996</v>
      </c>
      <c r="J429" s="38">
        <v>3798</v>
      </c>
      <c r="K429" s="31">
        <v>3646.8</v>
      </c>
      <c r="L429" s="31">
        <v>3511.5</v>
      </c>
      <c r="M429" s="31">
        <v>0.92983000000000005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542.85</v>
      </c>
      <c r="D430" s="38">
        <v>544.38333333333333</v>
      </c>
      <c r="E430" s="38">
        <v>539.36666666666667</v>
      </c>
      <c r="F430" s="38">
        <v>535.88333333333333</v>
      </c>
      <c r="G430" s="38">
        <v>530.86666666666667</v>
      </c>
      <c r="H430" s="38">
        <v>547.86666666666667</v>
      </c>
      <c r="I430" s="38">
        <v>552.88333333333333</v>
      </c>
      <c r="J430" s="38">
        <v>556.36666666666667</v>
      </c>
      <c r="K430" s="31">
        <v>549.4</v>
      </c>
      <c r="L430" s="31">
        <v>540.9</v>
      </c>
      <c r="M430" s="31">
        <v>18.476839999999999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990.6</v>
      </c>
      <c r="D431" s="38">
        <v>981.71666666666658</v>
      </c>
      <c r="E431" s="38">
        <v>965.43333333333317</v>
      </c>
      <c r="F431" s="38">
        <v>940.26666666666654</v>
      </c>
      <c r="G431" s="38">
        <v>923.98333333333312</v>
      </c>
      <c r="H431" s="38">
        <v>1006.8833333333332</v>
      </c>
      <c r="I431" s="38">
        <v>1023.1666666666667</v>
      </c>
      <c r="J431" s="38">
        <v>1048.3333333333333</v>
      </c>
      <c r="K431" s="31">
        <v>998</v>
      </c>
      <c r="L431" s="31">
        <v>956.55</v>
      </c>
      <c r="M431" s="31">
        <v>2.6481599999999998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229.85</v>
      </c>
      <c r="D432" s="38">
        <v>231.73333333333335</v>
      </c>
      <c r="E432" s="38">
        <v>226.4666666666667</v>
      </c>
      <c r="F432" s="38">
        <v>223.08333333333334</v>
      </c>
      <c r="G432" s="38">
        <v>217.81666666666669</v>
      </c>
      <c r="H432" s="38">
        <v>235.1166666666667</v>
      </c>
      <c r="I432" s="38">
        <v>240.38333333333335</v>
      </c>
      <c r="J432" s="38">
        <v>243.76666666666671</v>
      </c>
      <c r="K432" s="31">
        <v>237</v>
      </c>
      <c r="L432" s="31">
        <v>228.35</v>
      </c>
      <c r="M432" s="31">
        <v>12.64439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2210.1999999999998</v>
      </c>
      <c r="D433" s="38">
        <v>2193.1999999999998</v>
      </c>
      <c r="E433" s="38">
        <v>2171.5499999999997</v>
      </c>
      <c r="F433" s="38">
        <v>2132.9</v>
      </c>
      <c r="G433" s="38">
        <v>2111.25</v>
      </c>
      <c r="H433" s="38">
        <v>2231.8499999999995</v>
      </c>
      <c r="I433" s="38">
        <v>2253.4999999999991</v>
      </c>
      <c r="J433" s="38">
        <v>2292.1499999999992</v>
      </c>
      <c r="K433" s="31">
        <v>2214.85</v>
      </c>
      <c r="L433" s="31">
        <v>2154.5500000000002</v>
      </c>
      <c r="M433" s="31">
        <v>10.151289999999999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631.20000000000005</v>
      </c>
      <c r="D434" s="38">
        <v>625.9</v>
      </c>
      <c r="E434" s="38">
        <v>615.29999999999995</v>
      </c>
      <c r="F434" s="38">
        <v>599.4</v>
      </c>
      <c r="G434" s="38">
        <v>588.79999999999995</v>
      </c>
      <c r="H434" s="38">
        <v>641.79999999999995</v>
      </c>
      <c r="I434" s="38">
        <v>652.40000000000009</v>
      </c>
      <c r="J434" s="38">
        <v>668.3</v>
      </c>
      <c r="K434" s="31">
        <v>636.5</v>
      </c>
      <c r="L434" s="31">
        <v>610</v>
      </c>
      <c r="M434" s="31">
        <v>17.082979999999999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150.05000000000001</v>
      </c>
      <c r="D435" s="38">
        <v>151.13333333333333</v>
      </c>
      <c r="E435" s="38">
        <v>148.31666666666666</v>
      </c>
      <c r="F435" s="38">
        <v>146.58333333333334</v>
      </c>
      <c r="G435" s="38">
        <v>143.76666666666668</v>
      </c>
      <c r="H435" s="38">
        <v>152.86666666666665</v>
      </c>
      <c r="I435" s="38">
        <v>155.68333333333331</v>
      </c>
      <c r="J435" s="38">
        <v>157.41666666666663</v>
      </c>
      <c r="K435" s="31">
        <v>153.94999999999999</v>
      </c>
      <c r="L435" s="31">
        <v>149.4</v>
      </c>
      <c r="M435" s="31">
        <v>24.114909999999998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415.45</v>
      </c>
      <c r="D436" s="38">
        <v>413.95</v>
      </c>
      <c r="E436" s="38">
        <v>409.9</v>
      </c>
      <c r="F436" s="38">
        <v>404.34999999999997</v>
      </c>
      <c r="G436" s="38">
        <v>400.29999999999995</v>
      </c>
      <c r="H436" s="38">
        <v>419.5</v>
      </c>
      <c r="I436" s="38">
        <v>423.55000000000007</v>
      </c>
      <c r="J436" s="38">
        <v>429.1</v>
      </c>
      <c r="K436" s="31">
        <v>418</v>
      </c>
      <c r="L436" s="31">
        <v>408.4</v>
      </c>
      <c r="M436" s="31">
        <v>4.0911299999999997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2625.1</v>
      </c>
      <c r="D437" s="38">
        <v>2620.2000000000003</v>
      </c>
      <c r="E437" s="38">
        <v>2604.2500000000005</v>
      </c>
      <c r="F437" s="38">
        <v>2583.4</v>
      </c>
      <c r="G437" s="38">
        <v>2567.4500000000003</v>
      </c>
      <c r="H437" s="38">
        <v>2641.0500000000006</v>
      </c>
      <c r="I437" s="38">
        <v>2657.0000000000005</v>
      </c>
      <c r="J437" s="38">
        <v>2677.8500000000008</v>
      </c>
      <c r="K437" s="31">
        <v>2636.15</v>
      </c>
      <c r="L437" s="31">
        <v>2599.35</v>
      </c>
      <c r="M437" s="31">
        <v>0.19302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1232.05</v>
      </c>
      <c r="D438" s="38">
        <v>1236.45</v>
      </c>
      <c r="E438" s="38">
        <v>1214</v>
      </c>
      <c r="F438" s="38">
        <v>1195.95</v>
      </c>
      <c r="G438" s="38">
        <v>1173.5</v>
      </c>
      <c r="H438" s="38">
        <v>1254.5</v>
      </c>
      <c r="I438" s="38">
        <v>1276.9500000000003</v>
      </c>
      <c r="J438" s="38">
        <v>1295</v>
      </c>
      <c r="K438" s="31">
        <v>1258.9000000000001</v>
      </c>
      <c r="L438" s="31">
        <v>1218.4000000000001</v>
      </c>
      <c r="M438" s="31">
        <v>0.43706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1078.75</v>
      </c>
      <c r="D439" s="38">
        <v>1077.5</v>
      </c>
      <c r="E439" s="38">
        <v>1071.25</v>
      </c>
      <c r="F439" s="38">
        <v>1063.75</v>
      </c>
      <c r="G439" s="38">
        <v>1057.5</v>
      </c>
      <c r="H439" s="38">
        <v>1085</v>
      </c>
      <c r="I439" s="38">
        <v>1091.25</v>
      </c>
      <c r="J439" s="38">
        <v>1098.75</v>
      </c>
      <c r="K439" s="31">
        <v>1083.75</v>
      </c>
      <c r="L439" s="31">
        <v>1070</v>
      </c>
      <c r="M439" s="31">
        <v>50.884729999999998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330.2</v>
      </c>
      <c r="D440" s="38">
        <v>327.81666666666666</v>
      </c>
      <c r="E440" s="38">
        <v>323.88333333333333</v>
      </c>
      <c r="F440" s="38">
        <v>317.56666666666666</v>
      </c>
      <c r="G440" s="38">
        <v>313.63333333333333</v>
      </c>
      <c r="H440" s="38">
        <v>334.13333333333333</v>
      </c>
      <c r="I440" s="38">
        <v>338.06666666666661</v>
      </c>
      <c r="J440" s="38">
        <v>344.38333333333333</v>
      </c>
      <c r="K440" s="31">
        <v>331.75</v>
      </c>
      <c r="L440" s="31">
        <v>321.5</v>
      </c>
      <c r="M440" s="31">
        <v>6.0465900000000001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488.9</v>
      </c>
      <c r="D441" s="38">
        <v>484.08333333333331</v>
      </c>
      <c r="E441" s="38">
        <v>476.16666666666663</v>
      </c>
      <c r="F441" s="38">
        <v>463.43333333333334</v>
      </c>
      <c r="G441" s="38">
        <v>455.51666666666665</v>
      </c>
      <c r="H441" s="38">
        <v>496.81666666666661</v>
      </c>
      <c r="I441" s="38">
        <v>504.73333333333323</v>
      </c>
      <c r="J441" s="38">
        <v>517.46666666666658</v>
      </c>
      <c r="K441" s="31">
        <v>492</v>
      </c>
      <c r="L441" s="31">
        <v>471.35</v>
      </c>
      <c r="M441" s="31">
        <v>26.858630000000002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432.35</v>
      </c>
      <c r="D442" s="38">
        <v>433.16666666666669</v>
      </c>
      <c r="E442" s="38">
        <v>427.53333333333336</v>
      </c>
      <c r="F442" s="38">
        <v>422.7166666666667</v>
      </c>
      <c r="G442" s="38">
        <v>417.08333333333337</v>
      </c>
      <c r="H442" s="38">
        <v>437.98333333333335</v>
      </c>
      <c r="I442" s="38">
        <v>443.61666666666667</v>
      </c>
      <c r="J442" s="38">
        <v>448.43333333333334</v>
      </c>
      <c r="K442" s="31">
        <v>438.8</v>
      </c>
      <c r="L442" s="31">
        <v>428.35</v>
      </c>
      <c r="M442" s="31">
        <v>1.7887599999999999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3237.4</v>
      </c>
      <c r="D443" s="38">
        <v>3232.9833333333336</v>
      </c>
      <c r="E443" s="38">
        <v>3185.9666666666672</v>
      </c>
      <c r="F443" s="38">
        <v>3134.5333333333338</v>
      </c>
      <c r="G443" s="38">
        <v>3087.5166666666673</v>
      </c>
      <c r="H443" s="38">
        <v>3284.416666666667</v>
      </c>
      <c r="I443" s="38">
        <v>3331.4333333333334</v>
      </c>
      <c r="J443" s="38">
        <v>3382.8666666666668</v>
      </c>
      <c r="K443" s="31">
        <v>3280</v>
      </c>
      <c r="L443" s="31">
        <v>3181.55</v>
      </c>
      <c r="M443" s="31">
        <v>0.83684999999999998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486.75</v>
      </c>
      <c r="D444" s="38">
        <v>485.88333333333338</v>
      </c>
      <c r="E444" s="38">
        <v>484.41666666666674</v>
      </c>
      <c r="F444" s="38">
        <v>482.08333333333337</v>
      </c>
      <c r="G444" s="38">
        <v>480.61666666666673</v>
      </c>
      <c r="H444" s="38">
        <v>488.21666666666675</v>
      </c>
      <c r="I444" s="38">
        <v>489.68333333333334</v>
      </c>
      <c r="J444" s="38">
        <v>492.01666666666677</v>
      </c>
      <c r="K444" s="31">
        <v>487.35</v>
      </c>
      <c r="L444" s="31">
        <v>483.55</v>
      </c>
      <c r="M444" s="31">
        <v>3.1356099999999998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18</v>
      </c>
      <c r="D445" s="38">
        <v>18.05</v>
      </c>
      <c r="E445" s="38">
        <v>17.55</v>
      </c>
      <c r="F445" s="38">
        <v>17.100000000000001</v>
      </c>
      <c r="G445" s="38">
        <v>16.600000000000001</v>
      </c>
      <c r="H445" s="38">
        <v>18.5</v>
      </c>
      <c r="I445" s="38">
        <v>19</v>
      </c>
      <c r="J445" s="38">
        <v>19.45</v>
      </c>
      <c r="K445" s="31">
        <v>18.55</v>
      </c>
      <c r="L445" s="31">
        <v>17.600000000000001</v>
      </c>
      <c r="M445" s="31">
        <v>2019.4960599999999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230</v>
      </c>
      <c r="D446" s="38">
        <v>235.66666666666666</v>
      </c>
      <c r="E446" s="38">
        <v>223.33333333333331</v>
      </c>
      <c r="F446" s="38">
        <v>216.66666666666666</v>
      </c>
      <c r="G446" s="38">
        <v>204.33333333333331</v>
      </c>
      <c r="H446" s="38">
        <v>242.33333333333331</v>
      </c>
      <c r="I446" s="38">
        <v>254.66666666666663</v>
      </c>
      <c r="J446" s="38">
        <v>261.33333333333331</v>
      </c>
      <c r="K446" s="31">
        <v>248</v>
      </c>
      <c r="L446" s="31">
        <v>229</v>
      </c>
      <c r="M446" s="31">
        <v>22.128129999999999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286.55</v>
      </c>
      <c r="D447" s="38">
        <v>287.76666666666671</v>
      </c>
      <c r="E447" s="38">
        <v>284.68333333333339</v>
      </c>
      <c r="F447" s="38">
        <v>282.81666666666666</v>
      </c>
      <c r="G447" s="38">
        <v>279.73333333333335</v>
      </c>
      <c r="H447" s="38">
        <v>289.63333333333344</v>
      </c>
      <c r="I447" s="38">
        <v>292.71666666666681</v>
      </c>
      <c r="J447" s="38">
        <v>294.58333333333348</v>
      </c>
      <c r="K447" s="31">
        <v>290.85000000000002</v>
      </c>
      <c r="L447" s="31">
        <v>285.89999999999998</v>
      </c>
      <c r="M447" s="31">
        <v>3.8791600000000002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780.45</v>
      </c>
      <c r="D448" s="38">
        <v>773.94999999999993</v>
      </c>
      <c r="E448" s="38">
        <v>765.89999999999986</v>
      </c>
      <c r="F448" s="38">
        <v>751.34999999999991</v>
      </c>
      <c r="G448" s="38">
        <v>743.29999999999984</v>
      </c>
      <c r="H448" s="38">
        <v>788.49999999999989</v>
      </c>
      <c r="I448" s="38">
        <v>796.54999999999984</v>
      </c>
      <c r="J448" s="38">
        <v>811.09999999999991</v>
      </c>
      <c r="K448" s="31">
        <v>782</v>
      </c>
      <c r="L448" s="31">
        <v>759.4</v>
      </c>
      <c r="M448" s="31">
        <v>8.2754899999999996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1026.95</v>
      </c>
      <c r="D449" s="38">
        <v>1030.6166666666668</v>
      </c>
      <c r="E449" s="38">
        <v>1011.3333333333335</v>
      </c>
      <c r="F449" s="38">
        <v>995.7166666666667</v>
      </c>
      <c r="G449" s="38">
        <v>976.43333333333339</v>
      </c>
      <c r="H449" s="38">
        <v>1046.2333333333336</v>
      </c>
      <c r="I449" s="38">
        <v>1065.5166666666669</v>
      </c>
      <c r="J449" s="38">
        <v>1081.1333333333337</v>
      </c>
      <c r="K449" s="31">
        <v>1049.9000000000001</v>
      </c>
      <c r="L449" s="31">
        <v>1015</v>
      </c>
      <c r="M449" s="31">
        <v>3.90259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983.45</v>
      </c>
      <c r="D450" s="38">
        <v>987.88333333333333</v>
      </c>
      <c r="E450" s="38">
        <v>977.56666666666661</v>
      </c>
      <c r="F450" s="38">
        <v>971.68333333333328</v>
      </c>
      <c r="G450" s="38">
        <v>961.36666666666656</v>
      </c>
      <c r="H450" s="38">
        <v>993.76666666666665</v>
      </c>
      <c r="I450" s="38">
        <v>1004.0833333333335</v>
      </c>
      <c r="J450" s="38">
        <v>1009.9666666666667</v>
      </c>
      <c r="K450" s="31">
        <v>998.2</v>
      </c>
      <c r="L450" s="31">
        <v>982</v>
      </c>
      <c r="M450" s="31">
        <v>8.2753999999999994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1609.15</v>
      </c>
      <c r="D451" s="38">
        <v>1624.7</v>
      </c>
      <c r="E451" s="38">
        <v>1589.45</v>
      </c>
      <c r="F451" s="38">
        <v>1569.75</v>
      </c>
      <c r="G451" s="38">
        <v>1534.5</v>
      </c>
      <c r="H451" s="38">
        <v>1644.4</v>
      </c>
      <c r="I451" s="38">
        <v>1679.65</v>
      </c>
      <c r="J451" s="38">
        <v>1699.3500000000001</v>
      </c>
      <c r="K451" s="31">
        <v>1659.95</v>
      </c>
      <c r="L451" s="31">
        <v>1605</v>
      </c>
      <c r="M451" s="31">
        <v>9.7934599999999996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843.25</v>
      </c>
      <c r="D452" s="38">
        <v>843.2833333333333</v>
      </c>
      <c r="E452" s="38">
        <v>838.76666666666665</v>
      </c>
      <c r="F452" s="38">
        <v>834.2833333333333</v>
      </c>
      <c r="G452" s="38">
        <v>829.76666666666665</v>
      </c>
      <c r="H452" s="38">
        <v>847.76666666666665</v>
      </c>
      <c r="I452" s="38">
        <v>852.2833333333333</v>
      </c>
      <c r="J452" s="38">
        <v>856.76666666666665</v>
      </c>
      <c r="K452" s="31">
        <v>847.8</v>
      </c>
      <c r="L452" s="31">
        <v>838.8</v>
      </c>
      <c r="M452" s="31">
        <v>14.35731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7431.25</v>
      </c>
      <c r="D453" s="38">
        <v>7451.083333333333</v>
      </c>
      <c r="E453" s="38">
        <v>7390.1666666666661</v>
      </c>
      <c r="F453" s="38">
        <v>7349.083333333333</v>
      </c>
      <c r="G453" s="38">
        <v>7288.1666666666661</v>
      </c>
      <c r="H453" s="38">
        <v>7492.1666666666661</v>
      </c>
      <c r="I453" s="38">
        <v>7553.0833333333321</v>
      </c>
      <c r="J453" s="38">
        <v>7594.1666666666661</v>
      </c>
      <c r="K453" s="31">
        <v>7512</v>
      </c>
      <c r="L453" s="31">
        <v>7410</v>
      </c>
      <c r="M453" s="31">
        <v>0.86187000000000002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2349.8000000000002</v>
      </c>
      <c r="D454" s="38">
        <v>2352.65</v>
      </c>
      <c r="E454" s="38">
        <v>2323.3500000000004</v>
      </c>
      <c r="F454" s="38">
        <v>2296.9</v>
      </c>
      <c r="G454" s="38">
        <v>2267.6000000000004</v>
      </c>
      <c r="H454" s="38">
        <v>2379.1000000000004</v>
      </c>
      <c r="I454" s="38">
        <v>2408.4000000000005</v>
      </c>
      <c r="J454" s="38">
        <v>2434.8500000000004</v>
      </c>
      <c r="K454" s="31">
        <v>2381.9499999999998</v>
      </c>
      <c r="L454" s="31">
        <v>2326.1999999999998</v>
      </c>
      <c r="M454" s="31">
        <v>0.48547000000000001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621.45000000000005</v>
      </c>
      <c r="D455" s="38">
        <v>623.86666666666667</v>
      </c>
      <c r="E455" s="38">
        <v>616.93333333333339</v>
      </c>
      <c r="F455" s="38">
        <v>612.41666666666674</v>
      </c>
      <c r="G455" s="38">
        <v>605.48333333333346</v>
      </c>
      <c r="H455" s="38">
        <v>628.38333333333333</v>
      </c>
      <c r="I455" s="38">
        <v>635.31666666666649</v>
      </c>
      <c r="J455" s="38">
        <v>639.83333333333326</v>
      </c>
      <c r="K455" s="31">
        <v>630.79999999999995</v>
      </c>
      <c r="L455" s="31">
        <v>619.35</v>
      </c>
      <c r="M455" s="31">
        <v>107.85502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336.6</v>
      </c>
      <c r="D456" s="38">
        <v>338.84999999999997</v>
      </c>
      <c r="E456" s="38">
        <v>332.69999999999993</v>
      </c>
      <c r="F456" s="38">
        <v>328.79999999999995</v>
      </c>
      <c r="G456" s="38">
        <v>322.64999999999992</v>
      </c>
      <c r="H456" s="38">
        <v>342.74999999999994</v>
      </c>
      <c r="I456" s="38">
        <v>348.89999999999992</v>
      </c>
      <c r="J456" s="38">
        <v>352.79999999999995</v>
      </c>
      <c r="K456" s="31">
        <v>345</v>
      </c>
      <c r="L456" s="31">
        <v>334.95</v>
      </c>
      <c r="M456" s="31">
        <v>35.50488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226.3</v>
      </c>
      <c r="D457" s="38">
        <v>226.25</v>
      </c>
      <c r="E457" s="38">
        <v>225.25</v>
      </c>
      <c r="F457" s="38">
        <v>224.2</v>
      </c>
      <c r="G457" s="38">
        <v>223.2</v>
      </c>
      <c r="H457" s="38">
        <v>227.3</v>
      </c>
      <c r="I457" s="38">
        <v>228.3</v>
      </c>
      <c r="J457" s="38">
        <v>229.35000000000002</v>
      </c>
      <c r="K457" s="31">
        <v>227.25</v>
      </c>
      <c r="L457" s="31">
        <v>225.2</v>
      </c>
      <c r="M457" s="31">
        <v>73.669920000000005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114.7</v>
      </c>
      <c r="D458" s="38">
        <v>114.91666666666667</v>
      </c>
      <c r="E458" s="38">
        <v>113.78333333333335</v>
      </c>
      <c r="F458" s="38">
        <v>112.86666666666667</v>
      </c>
      <c r="G458" s="38">
        <v>111.73333333333335</v>
      </c>
      <c r="H458" s="38">
        <v>115.83333333333334</v>
      </c>
      <c r="I458" s="38">
        <v>116.96666666666667</v>
      </c>
      <c r="J458" s="38">
        <v>117.88333333333334</v>
      </c>
      <c r="K458" s="31">
        <v>116.05</v>
      </c>
      <c r="L458" s="31">
        <v>114</v>
      </c>
      <c r="M458" s="31">
        <v>327.71204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730.85</v>
      </c>
      <c r="D459" s="38">
        <v>731.16666666666663</v>
      </c>
      <c r="E459" s="38">
        <v>726.68333333333328</v>
      </c>
      <c r="F459" s="38">
        <v>722.51666666666665</v>
      </c>
      <c r="G459" s="38">
        <v>718.0333333333333</v>
      </c>
      <c r="H459" s="38">
        <v>735.33333333333326</v>
      </c>
      <c r="I459" s="38">
        <v>739.81666666666661</v>
      </c>
      <c r="J459" s="38">
        <v>743.98333333333323</v>
      </c>
      <c r="K459" s="31">
        <v>735.65</v>
      </c>
      <c r="L459" s="31">
        <v>727</v>
      </c>
      <c r="M459" s="31">
        <v>0.51749999999999996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1521.7</v>
      </c>
      <c r="D460" s="38">
        <v>1525.0666666666666</v>
      </c>
      <c r="E460" s="38">
        <v>1514.6333333333332</v>
      </c>
      <c r="F460" s="38">
        <v>1507.5666666666666</v>
      </c>
      <c r="G460" s="38">
        <v>1497.1333333333332</v>
      </c>
      <c r="H460" s="38">
        <v>1532.1333333333332</v>
      </c>
      <c r="I460" s="38">
        <v>1542.5666666666666</v>
      </c>
      <c r="J460" s="38">
        <v>1549.6333333333332</v>
      </c>
      <c r="K460" s="31">
        <v>1535.5</v>
      </c>
      <c r="L460" s="31">
        <v>1518</v>
      </c>
      <c r="M460" s="31">
        <v>0.10757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416.35</v>
      </c>
      <c r="D461" s="38">
        <v>418.33333333333331</v>
      </c>
      <c r="E461" s="38">
        <v>413.16666666666663</v>
      </c>
      <c r="F461" s="38">
        <v>409.98333333333329</v>
      </c>
      <c r="G461" s="38">
        <v>404.81666666666661</v>
      </c>
      <c r="H461" s="38">
        <v>421.51666666666665</v>
      </c>
      <c r="I461" s="38">
        <v>426.68333333333328</v>
      </c>
      <c r="J461" s="38">
        <v>429.86666666666667</v>
      </c>
      <c r="K461" s="31">
        <v>423.5</v>
      </c>
      <c r="L461" s="31">
        <v>415.15</v>
      </c>
      <c r="M461" s="31">
        <v>0.60141999999999995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3259.9</v>
      </c>
      <c r="D462" s="38">
        <v>3266.3833333333332</v>
      </c>
      <c r="E462" s="38">
        <v>3243.6166666666663</v>
      </c>
      <c r="F462" s="38">
        <v>3227.333333333333</v>
      </c>
      <c r="G462" s="38">
        <v>3204.5666666666662</v>
      </c>
      <c r="H462" s="38">
        <v>3282.6666666666665</v>
      </c>
      <c r="I462" s="38">
        <v>3305.4333333333329</v>
      </c>
      <c r="J462" s="38">
        <v>3321.7166666666667</v>
      </c>
      <c r="K462" s="31">
        <v>3289.15</v>
      </c>
      <c r="L462" s="31">
        <v>3250.1</v>
      </c>
      <c r="M462" s="31">
        <v>15.1524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2407.1999999999998</v>
      </c>
      <c r="D463" s="38">
        <v>2406.0333333333333</v>
      </c>
      <c r="E463" s="38">
        <v>2393.1666666666665</v>
      </c>
      <c r="F463" s="38">
        <v>2379.1333333333332</v>
      </c>
      <c r="G463" s="38">
        <v>2366.2666666666664</v>
      </c>
      <c r="H463" s="38">
        <v>2420.0666666666666</v>
      </c>
      <c r="I463" s="38">
        <v>2432.9333333333334</v>
      </c>
      <c r="J463" s="38">
        <v>2446.9666666666667</v>
      </c>
      <c r="K463" s="31">
        <v>2418.9</v>
      </c>
      <c r="L463" s="31">
        <v>2392</v>
      </c>
      <c r="M463" s="31">
        <v>0.50548000000000004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1159.4000000000001</v>
      </c>
      <c r="D464" s="38">
        <v>1160.6166666666668</v>
      </c>
      <c r="E464" s="38">
        <v>1152.2333333333336</v>
      </c>
      <c r="F464" s="38">
        <v>1145.0666666666668</v>
      </c>
      <c r="G464" s="38">
        <v>1136.6833333333336</v>
      </c>
      <c r="H464" s="38">
        <v>1167.7833333333335</v>
      </c>
      <c r="I464" s="38">
        <v>1176.1666666666667</v>
      </c>
      <c r="J464" s="38">
        <v>1183.3333333333335</v>
      </c>
      <c r="K464" s="31">
        <v>1169</v>
      </c>
      <c r="L464" s="31">
        <v>1153.45</v>
      </c>
      <c r="M464" s="31">
        <v>12.74203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737.3</v>
      </c>
      <c r="D465" s="38">
        <v>740.76666666666677</v>
      </c>
      <c r="E465" s="38">
        <v>731.53333333333353</v>
      </c>
      <c r="F465" s="38">
        <v>725.76666666666677</v>
      </c>
      <c r="G465" s="38">
        <v>716.53333333333353</v>
      </c>
      <c r="H465" s="38">
        <v>746.53333333333353</v>
      </c>
      <c r="I465" s="38">
        <v>755.76666666666688</v>
      </c>
      <c r="J465" s="38">
        <v>761.53333333333353</v>
      </c>
      <c r="K465" s="31">
        <v>750</v>
      </c>
      <c r="L465" s="31">
        <v>735</v>
      </c>
      <c r="M465" s="31">
        <v>5.3702800000000002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2309.1</v>
      </c>
      <c r="D466" s="38">
        <v>2299.0499999999997</v>
      </c>
      <c r="E466" s="38">
        <v>2279.3999999999996</v>
      </c>
      <c r="F466" s="38">
        <v>2249.6999999999998</v>
      </c>
      <c r="G466" s="38">
        <v>2230.0499999999997</v>
      </c>
      <c r="H466" s="38">
        <v>2328.7499999999995</v>
      </c>
      <c r="I466" s="38">
        <v>2348.4</v>
      </c>
      <c r="J466" s="38">
        <v>2378.0999999999995</v>
      </c>
      <c r="K466" s="31">
        <v>2318.6999999999998</v>
      </c>
      <c r="L466" s="31">
        <v>2269.35</v>
      </c>
      <c r="M466" s="31">
        <v>0.34871000000000002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3282.5</v>
      </c>
      <c r="D467" s="38">
        <v>3251.3166666666671</v>
      </c>
      <c r="E467" s="38">
        <v>3205.6333333333341</v>
      </c>
      <c r="F467" s="38">
        <v>3128.7666666666669</v>
      </c>
      <c r="G467" s="38">
        <v>3083.0833333333339</v>
      </c>
      <c r="H467" s="38">
        <v>3328.1833333333343</v>
      </c>
      <c r="I467" s="38">
        <v>3373.8666666666677</v>
      </c>
      <c r="J467" s="38">
        <v>3450.7333333333345</v>
      </c>
      <c r="K467" s="31">
        <v>3297</v>
      </c>
      <c r="L467" s="31">
        <v>3174.45</v>
      </c>
      <c r="M467" s="31">
        <v>1.54671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3448.8</v>
      </c>
      <c r="D468" s="38">
        <v>3427.1166666666668</v>
      </c>
      <c r="E468" s="38">
        <v>3387.3333333333335</v>
      </c>
      <c r="F468" s="38">
        <v>3325.8666666666668</v>
      </c>
      <c r="G468" s="38">
        <v>3286.0833333333335</v>
      </c>
      <c r="H468" s="38">
        <v>3488.5833333333335</v>
      </c>
      <c r="I468" s="38">
        <v>3528.3666666666663</v>
      </c>
      <c r="J468" s="38">
        <v>3589.8333333333335</v>
      </c>
      <c r="K468" s="31">
        <v>3466.9</v>
      </c>
      <c r="L468" s="31">
        <v>3365.65</v>
      </c>
      <c r="M468" s="31">
        <v>0.91083999999999998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3096.5</v>
      </c>
      <c r="D469" s="38">
        <v>3102.7166666666667</v>
      </c>
      <c r="E469" s="38">
        <v>3081.4333333333334</v>
      </c>
      <c r="F469" s="38">
        <v>3066.3666666666668</v>
      </c>
      <c r="G469" s="38">
        <v>3045.0833333333335</v>
      </c>
      <c r="H469" s="38">
        <v>3117.7833333333333</v>
      </c>
      <c r="I469" s="38">
        <v>3139.0666666666671</v>
      </c>
      <c r="J469" s="38">
        <v>3154.1333333333332</v>
      </c>
      <c r="K469" s="31">
        <v>3124</v>
      </c>
      <c r="L469" s="31">
        <v>3087.65</v>
      </c>
      <c r="M469" s="31">
        <v>13.00168</v>
      </c>
      <c r="N469" s="1"/>
      <c r="O469" s="1"/>
    </row>
    <row r="470" spans="1:15" ht="12.75" customHeight="1">
      <c r="A470" s="33">
        <v>460</v>
      </c>
      <c r="B470" s="58" t="s">
        <v>895</v>
      </c>
      <c r="C470" s="31">
        <v>432.35</v>
      </c>
      <c r="D470" s="38">
        <v>433.36666666666662</v>
      </c>
      <c r="E470" s="38">
        <v>429.98333333333323</v>
      </c>
      <c r="F470" s="38">
        <v>427.61666666666662</v>
      </c>
      <c r="G470" s="38">
        <v>424.23333333333323</v>
      </c>
      <c r="H470" s="38">
        <v>435.73333333333323</v>
      </c>
      <c r="I470" s="38">
        <v>439.11666666666656</v>
      </c>
      <c r="J470" s="38">
        <v>441.48333333333323</v>
      </c>
      <c r="K470" s="31">
        <v>436.75</v>
      </c>
      <c r="L470" s="31">
        <v>431</v>
      </c>
      <c r="M470" s="31">
        <v>0.60370999999999997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1930</v>
      </c>
      <c r="D471" s="38">
        <v>1932.4666666666665</v>
      </c>
      <c r="E471" s="38">
        <v>1914.5333333333328</v>
      </c>
      <c r="F471" s="38">
        <v>1899.0666666666664</v>
      </c>
      <c r="G471" s="38">
        <v>1881.1333333333328</v>
      </c>
      <c r="H471" s="38">
        <v>1947.9333333333329</v>
      </c>
      <c r="I471" s="38">
        <v>1965.8666666666668</v>
      </c>
      <c r="J471" s="38">
        <v>1981.333333333333</v>
      </c>
      <c r="K471" s="31">
        <v>1950.4</v>
      </c>
      <c r="L471" s="31">
        <v>1917</v>
      </c>
      <c r="M471" s="31">
        <v>1.9161900000000001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625.85</v>
      </c>
      <c r="D472" s="38">
        <v>627.4666666666667</v>
      </c>
      <c r="E472" s="38">
        <v>620.03333333333342</v>
      </c>
      <c r="F472" s="38">
        <v>614.2166666666667</v>
      </c>
      <c r="G472" s="38">
        <v>606.78333333333342</v>
      </c>
      <c r="H472" s="38">
        <v>633.28333333333342</v>
      </c>
      <c r="I472" s="38">
        <v>640.71666666666681</v>
      </c>
      <c r="J472" s="38">
        <v>646.53333333333342</v>
      </c>
      <c r="K472" s="31">
        <v>634.9</v>
      </c>
      <c r="L472" s="31">
        <v>621.65</v>
      </c>
      <c r="M472" s="31">
        <v>3.33785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1687.95</v>
      </c>
      <c r="D473" s="38">
        <v>1685.3</v>
      </c>
      <c r="E473" s="38">
        <v>1670.6</v>
      </c>
      <c r="F473" s="38">
        <v>1653.25</v>
      </c>
      <c r="G473" s="38">
        <v>1638.55</v>
      </c>
      <c r="H473" s="38">
        <v>1702.6499999999999</v>
      </c>
      <c r="I473" s="38">
        <v>1717.3500000000001</v>
      </c>
      <c r="J473" s="38">
        <v>1734.6999999999998</v>
      </c>
      <c r="K473" s="31">
        <v>1700</v>
      </c>
      <c r="L473" s="31">
        <v>1667.95</v>
      </c>
      <c r="M473" s="31">
        <v>5.0265300000000002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33.25</v>
      </c>
      <c r="D474" s="38">
        <v>33.316666666666663</v>
      </c>
      <c r="E474" s="38">
        <v>33.083333333333329</v>
      </c>
      <c r="F474" s="38">
        <v>32.916666666666664</v>
      </c>
      <c r="G474" s="38">
        <v>32.68333333333333</v>
      </c>
      <c r="H474" s="38">
        <v>33.483333333333327</v>
      </c>
      <c r="I474" s="38">
        <v>33.716666666666661</v>
      </c>
      <c r="J474" s="38">
        <v>33.883333333333326</v>
      </c>
      <c r="K474" s="31">
        <v>33.549999999999997</v>
      </c>
      <c r="L474" s="31">
        <v>33.15</v>
      </c>
      <c r="M474" s="31">
        <v>53.095149999999997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394.45</v>
      </c>
      <c r="D475" s="38">
        <v>396.46666666666664</v>
      </c>
      <c r="E475" s="38">
        <v>389.0333333333333</v>
      </c>
      <c r="F475" s="38">
        <v>383.61666666666667</v>
      </c>
      <c r="G475" s="38">
        <v>376.18333333333334</v>
      </c>
      <c r="H475" s="38">
        <v>401.88333333333327</v>
      </c>
      <c r="I475" s="38">
        <v>409.31666666666655</v>
      </c>
      <c r="J475" s="38">
        <v>414.73333333333323</v>
      </c>
      <c r="K475" s="31">
        <v>403.9</v>
      </c>
      <c r="L475" s="31">
        <v>391.05</v>
      </c>
      <c r="M475" s="31">
        <v>8.7739899999999995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276.60000000000002</v>
      </c>
      <c r="D476" s="38">
        <v>278.06666666666666</v>
      </c>
      <c r="E476" s="38">
        <v>274.43333333333334</v>
      </c>
      <c r="F476" s="38">
        <v>272.26666666666665</v>
      </c>
      <c r="G476" s="38">
        <v>268.63333333333333</v>
      </c>
      <c r="H476" s="38">
        <v>280.23333333333335</v>
      </c>
      <c r="I476" s="38">
        <v>283.86666666666667</v>
      </c>
      <c r="J476" s="38">
        <v>286.03333333333336</v>
      </c>
      <c r="K476" s="31">
        <v>281.7</v>
      </c>
      <c r="L476" s="31">
        <v>275.89999999999998</v>
      </c>
      <c r="M476" s="31">
        <v>3.3627500000000001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752.6</v>
      </c>
      <c r="D477" s="38">
        <v>754.93333333333339</v>
      </c>
      <c r="E477" s="38">
        <v>745.81666666666683</v>
      </c>
      <c r="F477" s="38">
        <v>739.03333333333342</v>
      </c>
      <c r="G477" s="38">
        <v>729.91666666666686</v>
      </c>
      <c r="H477" s="38">
        <v>761.71666666666681</v>
      </c>
      <c r="I477" s="38">
        <v>770.83333333333337</v>
      </c>
      <c r="J477" s="38">
        <v>777.61666666666679</v>
      </c>
      <c r="K477" s="31">
        <v>764.05</v>
      </c>
      <c r="L477" s="31">
        <v>748.15</v>
      </c>
      <c r="M477" s="31">
        <v>0.88773999999999997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74.099999999999994</v>
      </c>
      <c r="D478" s="38">
        <v>74.149999999999991</v>
      </c>
      <c r="E478" s="38">
        <v>73.449999999999989</v>
      </c>
      <c r="F478" s="38">
        <v>72.8</v>
      </c>
      <c r="G478" s="38">
        <v>72.099999999999994</v>
      </c>
      <c r="H478" s="38">
        <v>74.799999999999983</v>
      </c>
      <c r="I478" s="38">
        <v>75.5</v>
      </c>
      <c r="J478" s="38">
        <v>76.149999999999977</v>
      </c>
      <c r="K478" s="31">
        <v>74.849999999999994</v>
      </c>
      <c r="L478" s="31">
        <v>73.5</v>
      </c>
      <c r="M478" s="31">
        <v>17.7484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39.700000000000003</v>
      </c>
      <c r="D479" s="38">
        <v>39.416666666666664</v>
      </c>
      <c r="E479" s="38">
        <v>38.833333333333329</v>
      </c>
      <c r="F479" s="38">
        <v>37.966666666666661</v>
      </c>
      <c r="G479" s="38">
        <v>37.383333333333326</v>
      </c>
      <c r="H479" s="38">
        <v>40.283333333333331</v>
      </c>
      <c r="I479" s="38">
        <v>40.86666666666666</v>
      </c>
      <c r="J479" s="38">
        <v>41.733333333333334</v>
      </c>
      <c r="K479" s="31">
        <v>40</v>
      </c>
      <c r="L479" s="31">
        <v>38.549999999999997</v>
      </c>
      <c r="M479" s="31">
        <v>162.71308999999999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1338.65</v>
      </c>
      <c r="D480" s="38">
        <v>1341.4166666666667</v>
      </c>
      <c r="E480" s="38">
        <v>1328.4333333333334</v>
      </c>
      <c r="F480" s="38">
        <v>1318.2166666666667</v>
      </c>
      <c r="G480" s="38">
        <v>1305.2333333333333</v>
      </c>
      <c r="H480" s="38">
        <v>1351.6333333333334</v>
      </c>
      <c r="I480" s="38">
        <v>1364.6166666666666</v>
      </c>
      <c r="J480" s="38">
        <v>1374.8333333333335</v>
      </c>
      <c r="K480" s="31">
        <v>1354.4</v>
      </c>
      <c r="L480" s="31">
        <v>1331.2</v>
      </c>
      <c r="M480" s="31">
        <v>8.3170800000000007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1485.7</v>
      </c>
      <c r="D481" s="38">
        <v>1486.05</v>
      </c>
      <c r="E481" s="38">
        <v>1472.8</v>
      </c>
      <c r="F481" s="38">
        <v>1459.9</v>
      </c>
      <c r="G481" s="38">
        <v>1446.65</v>
      </c>
      <c r="H481" s="38">
        <v>1498.9499999999998</v>
      </c>
      <c r="I481" s="38">
        <v>1512.1999999999998</v>
      </c>
      <c r="J481" s="38">
        <v>1525.0999999999997</v>
      </c>
      <c r="K481" s="31">
        <v>1499.3</v>
      </c>
      <c r="L481" s="31">
        <v>1473.15</v>
      </c>
      <c r="M481" s="31">
        <v>1.52345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28.85</v>
      </c>
      <c r="D482" s="38">
        <v>28.816666666666666</v>
      </c>
      <c r="E482" s="38">
        <v>28.333333333333332</v>
      </c>
      <c r="F482" s="38">
        <v>27.816666666666666</v>
      </c>
      <c r="G482" s="38">
        <v>27.333333333333332</v>
      </c>
      <c r="H482" s="38">
        <v>29.333333333333332</v>
      </c>
      <c r="I482" s="38">
        <v>29.816666666666666</v>
      </c>
      <c r="J482" s="38">
        <v>30.333333333333332</v>
      </c>
      <c r="K482" s="31">
        <v>29.3</v>
      </c>
      <c r="L482" s="31">
        <v>28.3</v>
      </c>
      <c r="M482" s="31">
        <v>177.62049999999999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426.85</v>
      </c>
      <c r="D483" s="38">
        <v>427.26666666666665</v>
      </c>
      <c r="E483" s="38">
        <v>422.58333333333331</v>
      </c>
      <c r="F483" s="38">
        <v>418.31666666666666</v>
      </c>
      <c r="G483" s="38">
        <v>413.63333333333333</v>
      </c>
      <c r="H483" s="38">
        <v>431.5333333333333</v>
      </c>
      <c r="I483" s="38">
        <v>436.2166666666667</v>
      </c>
      <c r="J483" s="31">
        <v>440.48333333333329</v>
      </c>
      <c r="K483" s="31">
        <v>431.95</v>
      </c>
      <c r="L483" s="31">
        <v>423</v>
      </c>
      <c r="M483" s="58">
        <v>0.82235999999999998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8220.5</v>
      </c>
      <c r="D484" s="38">
        <v>8248.7833333333328</v>
      </c>
      <c r="E484" s="38">
        <v>8124.2166666666653</v>
      </c>
      <c r="F484" s="38">
        <v>8027.9333333333325</v>
      </c>
      <c r="G484" s="38">
        <v>7903.366666666665</v>
      </c>
      <c r="H484" s="38">
        <v>8345.0666666666657</v>
      </c>
      <c r="I484" s="38">
        <v>8469.6333333333314</v>
      </c>
      <c r="J484" s="31">
        <v>8565.9166666666661</v>
      </c>
      <c r="K484" s="31">
        <v>8373.35</v>
      </c>
      <c r="L484" s="31">
        <v>8152.5</v>
      </c>
      <c r="M484" s="58">
        <v>5.0896699999999999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82.3</v>
      </c>
      <c r="D485" s="38">
        <v>82.233333333333334</v>
      </c>
      <c r="E485" s="38">
        <v>81.266666666666666</v>
      </c>
      <c r="F485" s="38">
        <v>80.233333333333334</v>
      </c>
      <c r="G485" s="38">
        <v>79.266666666666666</v>
      </c>
      <c r="H485" s="38">
        <v>83.266666666666666</v>
      </c>
      <c r="I485" s="38">
        <v>84.233333333333334</v>
      </c>
      <c r="J485" s="38">
        <v>85.266666666666666</v>
      </c>
      <c r="K485" s="31">
        <v>83.2</v>
      </c>
      <c r="L485" s="31">
        <v>81.2</v>
      </c>
      <c r="M485" s="31">
        <v>174.19443000000001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590.25</v>
      </c>
      <c r="D486" s="38">
        <v>588.68333333333328</v>
      </c>
      <c r="E486" s="38">
        <v>583.01666666666654</v>
      </c>
      <c r="F486" s="38">
        <v>575.7833333333333</v>
      </c>
      <c r="G486" s="38">
        <v>570.11666666666656</v>
      </c>
      <c r="H486" s="38">
        <v>595.91666666666652</v>
      </c>
      <c r="I486" s="38">
        <v>601.58333333333326</v>
      </c>
      <c r="J486" s="31">
        <v>608.81666666666649</v>
      </c>
      <c r="K486" s="31">
        <v>594.35</v>
      </c>
      <c r="L486" s="31">
        <v>581.45000000000005</v>
      </c>
      <c r="M486" s="58">
        <v>5.4428900000000002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643.85</v>
      </c>
      <c r="D487" s="38">
        <v>645.85</v>
      </c>
      <c r="E487" s="38">
        <v>640.5</v>
      </c>
      <c r="F487" s="38">
        <v>637.15</v>
      </c>
      <c r="G487" s="38">
        <v>631.79999999999995</v>
      </c>
      <c r="H487" s="38">
        <v>649.20000000000005</v>
      </c>
      <c r="I487" s="38">
        <v>654.55000000000018</v>
      </c>
      <c r="J487" s="38">
        <v>657.90000000000009</v>
      </c>
      <c r="K487" s="31">
        <v>651.20000000000005</v>
      </c>
      <c r="L487" s="31">
        <v>642.5</v>
      </c>
      <c r="M487" s="31">
        <v>23.552589999999999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805.65</v>
      </c>
      <c r="D488" s="38">
        <v>809.04999999999984</v>
      </c>
      <c r="E488" s="38">
        <v>795.14999999999964</v>
      </c>
      <c r="F488" s="38">
        <v>784.64999999999975</v>
      </c>
      <c r="G488" s="38">
        <v>770.74999999999955</v>
      </c>
      <c r="H488" s="38">
        <v>819.54999999999973</v>
      </c>
      <c r="I488" s="38">
        <v>833.45</v>
      </c>
      <c r="J488" s="38">
        <v>843.94999999999982</v>
      </c>
      <c r="K488" s="31">
        <v>822.95</v>
      </c>
      <c r="L488" s="31">
        <v>798.55</v>
      </c>
      <c r="M488" s="31">
        <v>1.38754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301.39999999999998</v>
      </c>
      <c r="D489" s="38">
        <v>302.88333333333333</v>
      </c>
      <c r="E489" s="38">
        <v>299.51666666666665</v>
      </c>
      <c r="F489" s="38">
        <v>297.63333333333333</v>
      </c>
      <c r="G489" s="38">
        <v>294.26666666666665</v>
      </c>
      <c r="H489" s="38">
        <v>304.76666666666665</v>
      </c>
      <c r="I489" s="38">
        <v>308.13333333333333</v>
      </c>
      <c r="J489" s="38">
        <v>310.01666666666665</v>
      </c>
      <c r="K489" s="31">
        <v>306.25</v>
      </c>
      <c r="L489" s="31">
        <v>301</v>
      </c>
      <c r="M489" s="31">
        <v>0.83096000000000003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355.2</v>
      </c>
      <c r="D490" s="38">
        <v>354.8</v>
      </c>
      <c r="E490" s="38">
        <v>350.6</v>
      </c>
      <c r="F490" s="38">
        <v>346</v>
      </c>
      <c r="G490" s="38">
        <v>341.8</v>
      </c>
      <c r="H490" s="38">
        <v>359.40000000000003</v>
      </c>
      <c r="I490" s="38">
        <v>363.59999999999997</v>
      </c>
      <c r="J490" s="38">
        <v>368.20000000000005</v>
      </c>
      <c r="K490" s="31">
        <v>359</v>
      </c>
      <c r="L490" s="31">
        <v>350.2</v>
      </c>
      <c r="M490" s="31">
        <v>2.2169599999999998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841.75</v>
      </c>
      <c r="D491" s="38">
        <v>839.6</v>
      </c>
      <c r="E491" s="38">
        <v>830.2</v>
      </c>
      <c r="F491" s="38">
        <v>818.65</v>
      </c>
      <c r="G491" s="38">
        <v>809.25</v>
      </c>
      <c r="H491" s="38">
        <v>851.15000000000009</v>
      </c>
      <c r="I491" s="38">
        <v>860.55</v>
      </c>
      <c r="J491" s="38">
        <v>872.10000000000014</v>
      </c>
      <c r="K491" s="31">
        <v>849</v>
      </c>
      <c r="L491" s="31">
        <v>828.05</v>
      </c>
      <c r="M491" s="31">
        <v>21.083639999999999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277.64999999999998</v>
      </c>
      <c r="D492" s="38">
        <v>277.26666666666665</v>
      </c>
      <c r="E492" s="38">
        <v>276.43333333333328</v>
      </c>
      <c r="F492" s="38">
        <v>275.21666666666664</v>
      </c>
      <c r="G492" s="38">
        <v>274.38333333333327</v>
      </c>
      <c r="H492" s="38">
        <v>278.48333333333329</v>
      </c>
      <c r="I492" s="38">
        <v>279.31666666666666</v>
      </c>
      <c r="J492" s="38">
        <v>280.5333333333333</v>
      </c>
      <c r="K492" s="31">
        <v>278.10000000000002</v>
      </c>
      <c r="L492" s="31">
        <v>276.05</v>
      </c>
      <c r="M492" s="31">
        <v>57.829470000000001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291.05</v>
      </c>
      <c r="D493" s="38">
        <v>291.2</v>
      </c>
      <c r="E493" s="38">
        <v>288.39999999999998</v>
      </c>
      <c r="F493" s="38">
        <v>285.75</v>
      </c>
      <c r="G493" s="38">
        <v>282.95</v>
      </c>
      <c r="H493" s="38">
        <v>293.84999999999997</v>
      </c>
      <c r="I493" s="38">
        <v>296.65000000000003</v>
      </c>
      <c r="J493" s="38">
        <v>299.29999999999995</v>
      </c>
      <c r="K493" s="31">
        <v>294</v>
      </c>
      <c r="L493" s="31">
        <v>288.55</v>
      </c>
      <c r="M493" s="31">
        <v>2.33982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475.4</v>
      </c>
      <c r="D494" s="38">
        <v>478.3</v>
      </c>
      <c r="E494" s="38">
        <v>461.6</v>
      </c>
      <c r="F494" s="38">
        <v>447.8</v>
      </c>
      <c r="G494" s="38">
        <v>431.1</v>
      </c>
      <c r="H494" s="38">
        <v>492.1</v>
      </c>
      <c r="I494" s="38">
        <v>508.79999999999995</v>
      </c>
      <c r="J494" s="38">
        <v>522.6</v>
      </c>
      <c r="K494" s="31">
        <v>495</v>
      </c>
      <c r="L494" s="31">
        <v>464.5</v>
      </c>
      <c r="M494" s="31">
        <v>3.2259000000000002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1810.75</v>
      </c>
      <c r="D495" s="38">
        <v>1813.5833333333333</v>
      </c>
      <c r="E495" s="38">
        <v>1797.1666666666665</v>
      </c>
      <c r="F495" s="38">
        <v>1783.5833333333333</v>
      </c>
      <c r="G495" s="38">
        <v>1767.1666666666665</v>
      </c>
      <c r="H495" s="38">
        <v>1827.1666666666665</v>
      </c>
      <c r="I495" s="38">
        <v>1843.583333333333</v>
      </c>
      <c r="J495" s="38">
        <v>1857.1666666666665</v>
      </c>
      <c r="K495" s="31">
        <v>1830</v>
      </c>
      <c r="L495" s="31">
        <v>1800</v>
      </c>
      <c r="M495" s="31">
        <v>3.07186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592.85</v>
      </c>
      <c r="D496" s="38">
        <v>595.81666666666661</v>
      </c>
      <c r="E496" s="38">
        <v>586.63333333333321</v>
      </c>
      <c r="F496" s="38">
        <v>580.41666666666663</v>
      </c>
      <c r="G496" s="38">
        <v>571.23333333333323</v>
      </c>
      <c r="H496" s="38">
        <v>602.03333333333319</v>
      </c>
      <c r="I496" s="38">
        <v>611.21666666666658</v>
      </c>
      <c r="J496" s="38">
        <v>617.43333333333317</v>
      </c>
      <c r="K496" s="31">
        <v>605</v>
      </c>
      <c r="L496" s="31">
        <v>589.6</v>
      </c>
      <c r="M496" s="31">
        <v>5.1539799999999998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2224.4499999999998</v>
      </c>
      <c r="D497" s="38">
        <v>2219.7999999999997</v>
      </c>
      <c r="E497" s="38">
        <v>2189.6499999999996</v>
      </c>
      <c r="F497" s="38">
        <v>2154.85</v>
      </c>
      <c r="G497" s="38">
        <v>2124.6999999999998</v>
      </c>
      <c r="H497" s="38">
        <v>2254.5999999999995</v>
      </c>
      <c r="I497" s="38">
        <v>2284.75</v>
      </c>
      <c r="J497" s="38">
        <v>2319.5499999999993</v>
      </c>
      <c r="K497" s="31">
        <v>2249.9499999999998</v>
      </c>
      <c r="L497" s="31">
        <v>2185</v>
      </c>
      <c r="M497" s="31">
        <v>0.44588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762.35</v>
      </c>
      <c r="D498" s="38">
        <v>762</v>
      </c>
      <c r="E498" s="38">
        <v>759.35</v>
      </c>
      <c r="F498" s="38">
        <v>756.35</v>
      </c>
      <c r="G498" s="38">
        <v>753.7</v>
      </c>
      <c r="H498" s="38">
        <v>765</v>
      </c>
      <c r="I498" s="38">
        <v>767.65000000000009</v>
      </c>
      <c r="J498" s="38">
        <v>770.65</v>
      </c>
      <c r="K498" s="31">
        <v>764.65</v>
      </c>
      <c r="L498" s="31">
        <v>759</v>
      </c>
      <c r="M498" s="31">
        <v>5.0883500000000002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377.85</v>
      </c>
      <c r="D499" s="38">
        <v>375.76666666666665</v>
      </c>
      <c r="E499" s="38">
        <v>367.13333333333333</v>
      </c>
      <c r="F499" s="38">
        <v>356.41666666666669</v>
      </c>
      <c r="G499" s="38">
        <v>347.78333333333336</v>
      </c>
      <c r="H499" s="38">
        <v>386.48333333333329</v>
      </c>
      <c r="I499" s="38">
        <v>395.11666666666662</v>
      </c>
      <c r="J499" s="38">
        <v>405.83333333333326</v>
      </c>
      <c r="K499" s="31">
        <v>384.4</v>
      </c>
      <c r="L499" s="31">
        <v>365.05</v>
      </c>
      <c r="M499" s="31">
        <v>10.94486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301.75</v>
      </c>
      <c r="D500" s="38">
        <v>303.08333333333331</v>
      </c>
      <c r="E500" s="38">
        <v>298.76666666666665</v>
      </c>
      <c r="F500" s="38">
        <v>295.78333333333336</v>
      </c>
      <c r="G500" s="38">
        <v>291.4666666666667</v>
      </c>
      <c r="H500" s="38">
        <v>306.06666666666661</v>
      </c>
      <c r="I500" s="38">
        <v>310.38333333333333</v>
      </c>
      <c r="J500" s="38">
        <v>313.36666666666656</v>
      </c>
      <c r="K500" s="31">
        <v>307.39999999999998</v>
      </c>
      <c r="L500" s="31">
        <v>300.10000000000002</v>
      </c>
      <c r="M500" s="31">
        <v>9.1036599999999996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98.55</v>
      </c>
      <c r="D501" s="38">
        <v>97.733333333333334</v>
      </c>
      <c r="E501" s="38">
        <v>96.166666666666671</v>
      </c>
      <c r="F501" s="38">
        <v>93.783333333333331</v>
      </c>
      <c r="G501" s="38">
        <v>92.216666666666669</v>
      </c>
      <c r="H501" s="38">
        <v>100.11666666666667</v>
      </c>
      <c r="I501" s="38">
        <v>101.68333333333334</v>
      </c>
      <c r="J501" s="38">
        <v>104.06666666666668</v>
      </c>
      <c r="K501" s="31">
        <v>99.3</v>
      </c>
      <c r="L501" s="31">
        <v>95.35</v>
      </c>
      <c r="M501" s="31">
        <v>52.860959999999999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884.55</v>
      </c>
      <c r="D502" s="38">
        <v>882.18333333333339</v>
      </c>
      <c r="E502" s="38">
        <v>874.36666666666679</v>
      </c>
      <c r="F502" s="38">
        <v>864.18333333333339</v>
      </c>
      <c r="G502" s="38">
        <v>856.36666666666679</v>
      </c>
      <c r="H502" s="38">
        <v>892.36666666666679</v>
      </c>
      <c r="I502" s="38">
        <v>900.18333333333339</v>
      </c>
      <c r="J502" s="38">
        <v>910.36666666666679</v>
      </c>
      <c r="K502" s="31">
        <v>890</v>
      </c>
      <c r="L502" s="31">
        <v>872</v>
      </c>
      <c r="M502" s="31">
        <v>0.96450000000000002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1455.05</v>
      </c>
      <c r="D503" s="38">
        <v>1455.6333333333332</v>
      </c>
      <c r="E503" s="38">
        <v>1448.0666666666664</v>
      </c>
      <c r="F503" s="38">
        <v>1441.0833333333333</v>
      </c>
      <c r="G503" s="38">
        <v>1433.5166666666664</v>
      </c>
      <c r="H503" s="38">
        <v>1462.6166666666663</v>
      </c>
      <c r="I503" s="38">
        <v>1470.1833333333329</v>
      </c>
      <c r="J503" s="38">
        <v>1477.1666666666663</v>
      </c>
      <c r="K503" s="31">
        <v>1463.2</v>
      </c>
      <c r="L503" s="31">
        <v>1448.65</v>
      </c>
      <c r="M503" s="31">
        <v>0.22095999999999999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391.85</v>
      </c>
      <c r="D504" s="38">
        <v>392.05</v>
      </c>
      <c r="E504" s="38">
        <v>390.15000000000003</v>
      </c>
      <c r="F504" s="38">
        <v>388.45000000000005</v>
      </c>
      <c r="G504" s="38">
        <v>386.55000000000007</v>
      </c>
      <c r="H504" s="38">
        <v>393.75</v>
      </c>
      <c r="I504" s="38">
        <v>395.65</v>
      </c>
      <c r="J504" s="38">
        <v>397.34999999999997</v>
      </c>
      <c r="K504" s="31">
        <v>393.95</v>
      </c>
      <c r="L504" s="31">
        <v>390.35</v>
      </c>
      <c r="M504" s="31">
        <v>34.241100000000003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17.3</v>
      </c>
      <c r="D505" s="38">
        <v>17.366666666666667</v>
      </c>
      <c r="E505" s="38">
        <v>17.083333333333336</v>
      </c>
      <c r="F505" s="38">
        <v>16.866666666666667</v>
      </c>
      <c r="G505" s="38">
        <v>16.583333333333336</v>
      </c>
      <c r="H505" s="38">
        <v>17.583333333333336</v>
      </c>
      <c r="I505" s="38">
        <v>17.866666666666667</v>
      </c>
      <c r="J505" s="31">
        <v>18.083333333333336</v>
      </c>
      <c r="K505" s="31">
        <v>17.649999999999999</v>
      </c>
      <c r="L505" s="31">
        <v>17.149999999999999</v>
      </c>
      <c r="M505" s="58">
        <v>1312.3775499999999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201.95</v>
      </c>
      <c r="D506" s="38">
        <v>202.19999999999996</v>
      </c>
      <c r="E506" s="38">
        <v>200.29999999999993</v>
      </c>
      <c r="F506" s="38">
        <v>198.64999999999998</v>
      </c>
      <c r="G506" s="38">
        <v>196.74999999999994</v>
      </c>
      <c r="H506" s="38">
        <v>203.84999999999991</v>
      </c>
      <c r="I506" s="38">
        <v>205.74999999999994</v>
      </c>
      <c r="J506" s="31">
        <v>207.39999999999989</v>
      </c>
      <c r="K506" s="31">
        <v>204.1</v>
      </c>
      <c r="L506" s="31">
        <v>200.55</v>
      </c>
      <c r="M506" s="58">
        <v>54.88223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396.4</v>
      </c>
      <c r="D507" s="38">
        <v>392.4666666666667</v>
      </c>
      <c r="E507" s="38">
        <v>386.43333333333339</v>
      </c>
      <c r="F507" s="38">
        <v>376.4666666666667</v>
      </c>
      <c r="G507" s="38">
        <v>370.43333333333339</v>
      </c>
      <c r="H507" s="38">
        <v>402.43333333333339</v>
      </c>
      <c r="I507" s="38">
        <v>408.4666666666667</v>
      </c>
      <c r="J507" s="38">
        <v>418.43333333333339</v>
      </c>
      <c r="K507" s="31">
        <v>398.5</v>
      </c>
      <c r="L507" s="31">
        <v>382.5</v>
      </c>
      <c r="M507" s="31">
        <v>16.410150000000002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12135.2</v>
      </c>
      <c r="D508" s="38">
        <v>12100.066666666666</v>
      </c>
      <c r="E508" s="38">
        <v>12025.133333333331</v>
      </c>
      <c r="F508" s="38">
        <v>11915.066666666666</v>
      </c>
      <c r="G508" s="38">
        <v>11840.133333333331</v>
      </c>
      <c r="H508" s="38">
        <v>12210.133333333331</v>
      </c>
      <c r="I508" s="38">
        <v>12285.066666666666</v>
      </c>
      <c r="J508" s="38">
        <v>12395.133333333331</v>
      </c>
      <c r="K508" s="31">
        <v>12175</v>
      </c>
      <c r="L508" s="31">
        <v>11990</v>
      </c>
      <c r="M508" s="31">
        <v>1.076E-2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77.5</v>
      </c>
      <c r="D509" s="38">
        <v>77.816666666666677</v>
      </c>
      <c r="E509" s="38">
        <v>76.833333333333357</v>
      </c>
      <c r="F509" s="38">
        <v>76.166666666666686</v>
      </c>
      <c r="G509" s="38">
        <v>75.183333333333366</v>
      </c>
      <c r="H509" s="38">
        <v>78.483333333333348</v>
      </c>
      <c r="I509" s="38">
        <v>79.466666666666669</v>
      </c>
      <c r="J509" s="31">
        <v>80.13333333333334</v>
      </c>
      <c r="K509" s="31">
        <v>78.8</v>
      </c>
      <c r="L509" s="31">
        <v>77.150000000000006</v>
      </c>
      <c r="M509" s="58">
        <v>642.12629000000004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593.4</v>
      </c>
      <c r="D510" s="38">
        <v>590.69999999999993</v>
      </c>
      <c r="E510" s="38">
        <v>585.99999999999989</v>
      </c>
      <c r="F510" s="38">
        <v>578.59999999999991</v>
      </c>
      <c r="G510" s="38">
        <v>573.89999999999986</v>
      </c>
      <c r="H510" s="38">
        <v>598.09999999999991</v>
      </c>
      <c r="I510" s="38">
        <v>602.79999999999995</v>
      </c>
      <c r="J510" s="38">
        <v>610.19999999999993</v>
      </c>
      <c r="K510" s="31">
        <v>595.4</v>
      </c>
      <c r="L510" s="31">
        <v>583.29999999999995</v>
      </c>
      <c r="M510" s="31">
        <v>10.73272</v>
      </c>
      <c r="N510" s="1"/>
      <c r="O510" s="1"/>
    </row>
    <row r="511" spans="1:15" ht="12.75" customHeight="1">
      <c r="B511" s="1" t="s">
        <v>564</v>
      </c>
      <c r="C511" s="1">
        <v>1471.1</v>
      </c>
      <c r="D511" s="1">
        <v>1472.95</v>
      </c>
      <c r="E511" s="1">
        <v>1465.2</v>
      </c>
      <c r="F511" s="1">
        <v>1459.3</v>
      </c>
      <c r="G511" s="1">
        <v>1451.55</v>
      </c>
      <c r="H511" s="1">
        <v>1478.8500000000001</v>
      </c>
      <c r="I511" s="1">
        <v>1486.6000000000001</v>
      </c>
      <c r="J511" s="1">
        <v>1492.5000000000002</v>
      </c>
      <c r="K511" s="1">
        <v>1480.7</v>
      </c>
      <c r="L511" s="1">
        <v>1467.05</v>
      </c>
      <c r="M511" s="1">
        <v>0.21623999999999999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F104" sqref="F104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01"/>
      <c r="B5" s="402"/>
      <c r="C5" s="401"/>
      <c r="D5" s="402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403" t="s">
        <v>568</v>
      </c>
      <c r="C7" s="402"/>
      <c r="D7" s="7">
        <f>Main!B10</f>
        <v>45120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45119</v>
      </c>
      <c r="B10" s="32">
        <v>530881</v>
      </c>
      <c r="C10" s="31" t="s">
        <v>1106</v>
      </c>
      <c r="D10" s="31" t="s">
        <v>1107</v>
      </c>
      <c r="E10" s="31" t="s">
        <v>578</v>
      </c>
      <c r="F10" s="93">
        <v>12853</v>
      </c>
      <c r="G10" s="32">
        <v>136.16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45119</v>
      </c>
      <c r="B11" s="32">
        <v>530881</v>
      </c>
      <c r="C11" s="31" t="s">
        <v>1106</v>
      </c>
      <c r="D11" s="31" t="s">
        <v>1108</v>
      </c>
      <c r="E11" s="31" t="s">
        <v>577</v>
      </c>
      <c r="F11" s="93">
        <v>13000</v>
      </c>
      <c r="G11" s="32">
        <v>136.15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45119</v>
      </c>
      <c r="B12" s="32">
        <v>538465</v>
      </c>
      <c r="C12" s="31" t="s">
        <v>1039</v>
      </c>
      <c r="D12" s="31" t="s">
        <v>1062</v>
      </c>
      <c r="E12" s="31" t="s">
        <v>577</v>
      </c>
      <c r="F12" s="93">
        <v>17000</v>
      </c>
      <c r="G12" s="32">
        <v>28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45119</v>
      </c>
      <c r="B13" s="32">
        <v>538465</v>
      </c>
      <c r="C13" s="31" t="s">
        <v>1039</v>
      </c>
      <c r="D13" s="31" t="s">
        <v>1040</v>
      </c>
      <c r="E13" s="31" t="s">
        <v>578</v>
      </c>
      <c r="F13" s="93">
        <v>25000</v>
      </c>
      <c r="G13" s="32">
        <v>28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45119</v>
      </c>
      <c r="B14" s="32">
        <v>518017</v>
      </c>
      <c r="C14" s="31" t="s">
        <v>1109</v>
      </c>
      <c r="D14" s="31" t="s">
        <v>1110</v>
      </c>
      <c r="E14" s="31" t="s">
        <v>577</v>
      </c>
      <c r="F14" s="93">
        <v>507</v>
      </c>
      <c r="G14" s="32">
        <v>37.049999999999997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45119</v>
      </c>
      <c r="B15" s="32">
        <v>518017</v>
      </c>
      <c r="C15" s="31" t="s">
        <v>1109</v>
      </c>
      <c r="D15" s="31" t="s">
        <v>1110</v>
      </c>
      <c r="E15" s="31" t="s">
        <v>578</v>
      </c>
      <c r="F15" s="93">
        <v>254952</v>
      </c>
      <c r="G15" s="32">
        <v>38.869999999999997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45119</v>
      </c>
      <c r="B16" s="32">
        <v>530249</v>
      </c>
      <c r="C16" s="31" t="s">
        <v>1111</v>
      </c>
      <c r="D16" s="31" t="s">
        <v>1112</v>
      </c>
      <c r="E16" s="31" t="s">
        <v>577</v>
      </c>
      <c r="F16" s="93">
        <v>17025</v>
      </c>
      <c r="G16" s="32">
        <v>7.81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45119</v>
      </c>
      <c r="B17" s="32">
        <v>543435</v>
      </c>
      <c r="C17" s="31" t="s">
        <v>1063</v>
      </c>
      <c r="D17" s="31" t="s">
        <v>1065</v>
      </c>
      <c r="E17" s="31" t="s">
        <v>578</v>
      </c>
      <c r="F17" s="93">
        <v>830</v>
      </c>
      <c r="G17" s="32">
        <v>176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45119</v>
      </c>
      <c r="B18" s="32">
        <v>543435</v>
      </c>
      <c r="C18" s="31" t="s">
        <v>1063</v>
      </c>
      <c r="D18" s="31" t="s">
        <v>1065</v>
      </c>
      <c r="E18" s="31" t="s">
        <v>577</v>
      </c>
      <c r="F18" s="93">
        <v>58100</v>
      </c>
      <c r="G18" s="32">
        <v>175.8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45119</v>
      </c>
      <c r="B19" s="32">
        <v>543435</v>
      </c>
      <c r="C19" s="31" t="s">
        <v>1063</v>
      </c>
      <c r="D19" s="31" t="s">
        <v>1064</v>
      </c>
      <c r="E19" s="31" t="s">
        <v>578</v>
      </c>
      <c r="F19" s="93">
        <v>58100</v>
      </c>
      <c r="G19" s="32">
        <v>175.8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45119</v>
      </c>
      <c r="B20" s="32">
        <v>512093</v>
      </c>
      <c r="C20" s="31" t="s">
        <v>1113</v>
      </c>
      <c r="D20" s="31" t="s">
        <v>1114</v>
      </c>
      <c r="E20" s="31" t="s">
        <v>578</v>
      </c>
      <c r="F20" s="93">
        <v>2694816</v>
      </c>
      <c r="G20" s="32">
        <v>3.05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45119</v>
      </c>
      <c r="B21" s="32">
        <v>512093</v>
      </c>
      <c r="C21" s="31" t="s">
        <v>1113</v>
      </c>
      <c r="D21" s="31" t="s">
        <v>1115</v>
      </c>
      <c r="E21" s="31" t="s">
        <v>578</v>
      </c>
      <c r="F21" s="93">
        <v>1015454</v>
      </c>
      <c r="G21" s="32">
        <v>3.05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45119</v>
      </c>
      <c r="B22" s="32">
        <v>512093</v>
      </c>
      <c r="C22" s="31" t="s">
        <v>1113</v>
      </c>
      <c r="D22" s="31" t="s">
        <v>1116</v>
      </c>
      <c r="E22" s="31" t="s">
        <v>577</v>
      </c>
      <c r="F22" s="93">
        <v>4048433</v>
      </c>
      <c r="G22" s="32">
        <v>3.05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45119</v>
      </c>
      <c r="B23" s="32">
        <v>542724</v>
      </c>
      <c r="C23" s="31" t="s">
        <v>1066</v>
      </c>
      <c r="D23" s="31" t="s">
        <v>1117</v>
      </c>
      <c r="E23" s="31" t="s">
        <v>578</v>
      </c>
      <c r="F23" s="93">
        <v>2723751</v>
      </c>
      <c r="G23" s="32">
        <v>1.49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45119</v>
      </c>
      <c r="B24" s="32">
        <v>543239</v>
      </c>
      <c r="C24" s="31" t="s">
        <v>1067</v>
      </c>
      <c r="D24" s="31" t="s">
        <v>1118</v>
      </c>
      <c r="E24" s="31" t="s">
        <v>577</v>
      </c>
      <c r="F24" s="93">
        <v>127400</v>
      </c>
      <c r="G24" s="32">
        <v>117.65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45119</v>
      </c>
      <c r="B25" s="32">
        <v>543239</v>
      </c>
      <c r="C25" s="31" t="s">
        <v>1067</v>
      </c>
      <c r="D25" s="31" t="s">
        <v>1119</v>
      </c>
      <c r="E25" s="31" t="s">
        <v>577</v>
      </c>
      <c r="F25" s="93">
        <v>84000</v>
      </c>
      <c r="G25" s="32">
        <v>117.76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45119</v>
      </c>
      <c r="B26" s="32">
        <v>543239</v>
      </c>
      <c r="C26" s="31" t="s">
        <v>1067</v>
      </c>
      <c r="D26" s="31" t="s">
        <v>1065</v>
      </c>
      <c r="E26" s="31" t="s">
        <v>578</v>
      </c>
      <c r="F26" s="93">
        <v>211400</v>
      </c>
      <c r="G26" s="32">
        <v>117.69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45119</v>
      </c>
      <c r="B27" s="32">
        <v>539697</v>
      </c>
      <c r="C27" s="31" t="s">
        <v>1120</v>
      </c>
      <c r="D27" s="31" t="s">
        <v>1121</v>
      </c>
      <c r="E27" s="31" t="s">
        <v>577</v>
      </c>
      <c r="F27" s="93">
        <v>100000</v>
      </c>
      <c r="G27" s="32">
        <v>9.1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45119</v>
      </c>
      <c r="B28" s="32">
        <v>539697</v>
      </c>
      <c r="C28" s="31" t="s">
        <v>1120</v>
      </c>
      <c r="D28" s="31" t="s">
        <v>1122</v>
      </c>
      <c r="E28" s="31" t="s">
        <v>578</v>
      </c>
      <c r="F28" s="93">
        <v>53506</v>
      </c>
      <c r="G28" s="32">
        <v>9.1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45119</v>
      </c>
      <c r="B29" s="32">
        <v>540696</v>
      </c>
      <c r="C29" s="31" t="s">
        <v>1123</v>
      </c>
      <c r="D29" s="31" t="s">
        <v>1124</v>
      </c>
      <c r="E29" s="31" t="s">
        <v>577</v>
      </c>
      <c r="F29" s="93">
        <v>88000</v>
      </c>
      <c r="G29" s="32">
        <v>25.01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45119</v>
      </c>
      <c r="B30" s="32">
        <v>540696</v>
      </c>
      <c r="C30" s="31" t="s">
        <v>1123</v>
      </c>
      <c r="D30" s="31" t="s">
        <v>1125</v>
      </c>
      <c r="E30" s="31" t="s">
        <v>577</v>
      </c>
      <c r="F30" s="93">
        <v>100000</v>
      </c>
      <c r="G30" s="32">
        <v>24.99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45119</v>
      </c>
      <c r="B31" s="32">
        <v>540696</v>
      </c>
      <c r="C31" s="31" t="s">
        <v>1123</v>
      </c>
      <c r="D31" s="31" t="s">
        <v>1126</v>
      </c>
      <c r="E31" s="31" t="s">
        <v>578</v>
      </c>
      <c r="F31" s="93">
        <v>70500</v>
      </c>
      <c r="G31" s="32">
        <v>25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45119</v>
      </c>
      <c r="B32" s="32">
        <v>540696</v>
      </c>
      <c r="C32" s="31" t="s">
        <v>1123</v>
      </c>
      <c r="D32" s="31" t="s">
        <v>1127</v>
      </c>
      <c r="E32" s="31" t="s">
        <v>578</v>
      </c>
      <c r="F32" s="93">
        <v>79590</v>
      </c>
      <c r="G32" s="32">
        <v>25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45119</v>
      </c>
      <c r="B33" s="32">
        <v>513721</v>
      </c>
      <c r="C33" s="31" t="s">
        <v>1128</v>
      </c>
      <c r="D33" s="31" t="s">
        <v>1129</v>
      </c>
      <c r="E33" s="31" t="s">
        <v>578</v>
      </c>
      <c r="F33" s="93">
        <v>301</v>
      </c>
      <c r="G33" s="32">
        <v>11.85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45119</v>
      </c>
      <c r="B34" s="32">
        <v>513721</v>
      </c>
      <c r="C34" s="31" t="s">
        <v>1128</v>
      </c>
      <c r="D34" s="31" t="s">
        <v>1129</v>
      </c>
      <c r="E34" s="31" t="s">
        <v>577</v>
      </c>
      <c r="F34" s="93">
        <v>22758</v>
      </c>
      <c r="G34" s="32">
        <v>11.75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45119</v>
      </c>
      <c r="B35" s="32">
        <v>532340</v>
      </c>
      <c r="C35" s="31" t="s">
        <v>1130</v>
      </c>
      <c r="D35" s="31" t="s">
        <v>1131</v>
      </c>
      <c r="E35" s="31" t="s">
        <v>578</v>
      </c>
      <c r="F35" s="93">
        <v>70000</v>
      </c>
      <c r="G35" s="32">
        <v>3.19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45119</v>
      </c>
      <c r="B36" s="32">
        <v>540198</v>
      </c>
      <c r="C36" s="31" t="s">
        <v>1132</v>
      </c>
      <c r="D36" s="31" t="s">
        <v>1133</v>
      </c>
      <c r="E36" s="31" t="s">
        <v>577</v>
      </c>
      <c r="F36" s="93">
        <v>30000</v>
      </c>
      <c r="G36" s="32">
        <v>48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45119</v>
      </c>
      <c r="B37" s="32">
        <v>506852</v>
      </c>
      <c r="C37" s="31" t="s">
        <v>1134</v>
      </c>
      <c r="D37" s="31" t="s">
        <v>1135</v>
      </c>
      <c r="E37" s="31" t="s">
        <v>577</v>
      </c>
      <c r="F37" s="93">
        <v>4797345</v>
      </c>
      <c r="G37" s="32">
        <v>60.1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45119</v>
      </c>
      <c r="B38" s="32">
        <v>530111</v>
      </c>
      <c r="C38" s="31" t="s">
        <v>1136</v>
      </c>
      <c r="D38" s="31" t="s">
        <v>1137</v>
      </c>
      <c r="E38" s="31" t="s">
        <v>577</v>
      </c>
      <c r="F38" s="93">
        <v>145400</v>
      </c>
      <c r="G38" s="32">
        <v>45.98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45119</v>
      </c>
      <c r="B39" s="32">
        <v>530111</v>
      </c>
      <c r="C39" s="31" t="s">
        <v>1136</v>
      </c>
      <c r="D39" s="31" t="s">
        <v>1138</v>
      </c>
      <c r="E39" s="31" t="s">
        <v>578</v>
      </c>
      <c r="F39" s="93">
        <v>77400</v>
      </c>
      <c r="G39" s="32">
        <v>45.99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45119</v>
      </c>
      <c r="B40" s="32">
        <v>530111</v>
      </c>
      <c r="C40" s="31" t="s">
        <v>1136</v>
      </c>
      <c r="D40" s="31" t="s">
        <v>1139</v>
      </c>
      <c r="E40" s="31" t="s">
        <v>578</v>
      </c>
      <c r="F40" s="93">
        <v>61000</v>
      </c>
      <c r="G40" s="32">
        <v>45.99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45119</v>
      </c>
      <c r="B41" s="32">
        <v>530525</v>
      </c>
      <c r="C41" s="31" t="s">
        <v>1140</v>
      </c>
      <c r="D41" s="31" t="s">
        <v>1141</v>
      </c>
      <c r="E41" s="31" t="s">
        <v>577</v>
      </c>
      <c r="F41" s="93">
        <v>66972</v>
      </c>
      <c r="G41" s="32">
        <v>21.01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45119</v>
      </c>
      <c r="B42" s="32">
        <v>530525</v>
      </c>
      <c r="C42" s="31" t="s">
        <v>1140</v>
      </c>
      <c r="D42" s="31" t="s">
        <v>1142</v>
      </c>
      <c r="E42" s="31" t="s">
        <v>578</v>
      </c>
      <c r="F42" s="93">
        <v>109369</v>
      </c>
      <c r="G42" s="32">
        <v>20.69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45119</v>
      </c>
      <c r="B43" s="32">
        <v>533018</v>
      </c>
      <c r="C43" s="31" t="s">
        <v>1143</v>
      </c>
      <c r="D43" s="31" t="s">
        <v>1144</v>
      </c>
      <c r="E43" s="31" t="s">
        <v>578</v>
      </c>
      <c r="F43" s="93">
        <v>183</v>
      </c>
      <c r="G43" s="32">
        <v>2465.59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45119</v>
      </c>
      <c r="B44" s="32">
        <v>539584</v>
      </c>
      <c r="C44" s="31" t="s">
        <v>1145</v>
      </c>
      <c r="D44" s="31" t="s">
        <v>1146</v>
      </c>
      <c r="E44" s="31" t="s">
        <v>577</v>
      </c>
      <c r="F44" s="93">
        <v>300432</v>
      </c>
      <c r="G44" s="32">
        <v>0.99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45119</v>
      </c>
      <c r="B45" s="32">
        <v>543924</v>
      </c>
      <c r="C45" s="31" t="s">
        <v>1005</v>
      </c>
      <c r="D45" s="31" t="s">
        <v>1147</v>
      </c>
      <c r="E45" s="31" t="s">
        <v>577</v>
      </c>
      <c r="F45" s="93">
        <v>20000</v>
      </c>
      <c r="G45" s="32">
        <v>90.89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45119</v>
      </c>
      <c r="B46" s="32">
        <v>543924</v>
      </c>
      <c r="C46" s="31" t="s">
        <v>1005</v>
      </c>
      <c r="D46" s="31" t="s">
        <v>1147</v>
      </c>
      <c r="E46" s="31" t="s">
        <v>578</v>
      </c>
      <c r="F46" s="93">
        <v>8000</v>
      </c>
      <c r="G46" s="32">
        <v>90.45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45119</v>
      </c>
      <c r="B47" s="32">
        <v>543924</v>
      </c>
      <c r="C47" s="31" t="s">
        <v>1005</v>
      </c>
      <c r="D47" s="31" t="s">
        <v>904</v>
      </c>
      <c r="E47" s="31" t="s">
        <v>577</v>
      </c>
      <c r="F47" s="93">
        <v>16000</v>
      </c>
      <c r="G47" s="32">
        <v>90.89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45119</v>
      </c>
      <c r="B48" s="32">
        <v>543924</v>
      </c>
      <c r="C48" s="31" t="s">
        <v>1005</v>
      </c>
      <c r="D48" s="31" t="s">
        <v>904</v>
      </c>
      <c r="E48" s="31" t="s">
        <v>578</v>
      </c>
      <c r="F48" s="93">
        <v>16000</v>
      </c>
      <c r="G48" s="32">
        <v>90.89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45119</v>
      </c>
      <c r="B49" s="32">
        <v>540914</v>
      </c>
      <c r="C49" s="31" t="s">
        <v>1148</v>
      </c>
      <c r="D49" s="31" t="s">
        <v>1149</v>
      </c>
      <c r="E49" s="31" t="s">
        <v>577</v>
      </c>
      <c r="F49" s="93">
        <v>100000</v>
      </c>
      <c r="G49" s="32">
        <v>22.2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45119</v>
      </c>
      <c r="B50" s="32">
        <v>543412</v>
      </c>
      <c r="C50" s="31" t="s">
        <v>518</v>
      </c>
      <c r="D50" s="31" t="s">
        <v>1150</v>
      </c>
      <c r="E50" s="31" t="s">
        <v>578</v>
      </c>
      <c r="F50" s="93">
        <v>5284334</v>
      </c>
      <c r="G50" s="32">
        <v>612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45119</v>
      </c>
      <c r="B51" s="32">
        <v>540332</v>
      </c>
      <c r="C51" s="31" t="s">
        <v>1151</v>
      </c>
      <c r="D51" s="31" t="s">
        <v>1152</v>
      </c>
      <c r="E51" s="31" t="s">
        <v>578</v>
      </c>
      <c r="F51" s="93">
        <v>46000</v>
      </c>
      <c r="G51" s="32">
        <v>82.19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45119</v>
      </c>
      <c r="B52" s="32">
        <v>522014</v>
      </c>
      <c r="C52" s="31" t="s">
        <v>1153</v>
      </c>
      <c r="D52" s="31" t="s">
        <v>1154</v>
      </c>
      <c r="E52" s="31" t="s">
        <v>577</v>
      </c>
      <c r="F52" s="93">
        <v>147239</v>
      </c>
      <c r="G52" s="32">
        <v>212.83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45119</v>
      </c>
      <c r="B53" s="32">
        <v>522014</v>
      </c>
      <c r="C53" s="31" t="s">
        <v>1153</v>
      </c>
      <c r="D53" s="31" t="s">
        <v>1154</v>
      </c>
      <c r="E53" s="31" t="s">
        <v>578</v>
      </c>
      <c r="F53" s="93">
        <v>145361</v>
      </c>
      <c r="G53" s="32">
        <v>211.51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45119</v>
      </c>
      <c r="B54" s="32">
        <v>522014</v>
      </c>
      <c r="C54" s="31" t="s">
        <v>1153</v>
      </c>
      <c r="D54" s="31" t="s">
        <v>1155</v>
      </c>
      <c r="E54" s="31" t="s">
        <v>577</v>
      </c>
      <c r="F54" s="93">
        <v>120535</v>
      </c>
      <c r="G54" s="32">
        <v>209.78</v>
      </c>
      <c r="H54" s="32" t="s">
        <v>336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45119</v>
      </c>
      <c r="B55" s="32">
        <v>522014</v>
      </c>
      <c r="C55" s="31" t="s">
        <v>1153</v>
      </c>
      <c r="D55" s="31" t="s">
        <v>1155</v>
      </c>
      <c r="E55" s="31" t="s">
        <v>578</v>
      </c>
      <c r="F55" s="93">
        <v>120490</v>
      </c>
      <c r="G55" s="32">
        <v>211.21</v>
      </c>
      <c r="H55" s="32" t="s">
        <v>336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45119</v>
      </c>
      <c r="B56" s="32">
        <v>539402</v>
      </c>
      <c r="C56" s="31" t="s">
        <v>1156</v>
      </c>
      <c r="D56" s="31" t="s">
        <v>1157</v>
      </c>
      <c r="E56" s="31" t="s">
        <v>577</v>
      </c>
      <c r="F56" s="93">
        <v>73526</v>
      </c>
      <c r="G56" s="32">
        <v>18.760000000000002</v>
      </c>
      <c r="H56" s="32" t="s">
        <v>336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45119</v>
      </c>
      <c r="B57" s="32">
        <v>511523</v>
      </c>
      <c r="C57" s="31" t="s">
        <v>1068</v>
      </c>
      <c r="D57" s="31" t="s">
        <v>1069</v>
      </c>
      <c r="E57" s="31" t="s">
        <v>577</v>
      </c>
      <c r="F57" s="93">
        <v>13127</v>
      </c>
      <c r="G57" s="32">
        <v>33.409999999999997</v>
      </c>
      <c r="H57" s="32" t="s">
        <v>336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45119</v>
      </c>
      <c r="B58" s="32">
        <v>511523</v>
      </c>
      <c r="C58" s="31" t="s">
        <v>1068</v>
      </c>
      <c r="D58" s="31" t="s">
        <v>1069</v>
      </c>
      <c r="E58" s="31" t="s">
        <v>578</v>
      </c>
      <c r="F58" s="93">
        <v>52355</v>
      </c>
      <c r="G58" s="32">
        <v>31.77</v>
      </c>
      <c r="H58" s="32" t="s">
        <v>336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45119</v>
      </c>
      <c r="B59" s="32" t="s">
        <v>1037</v>
      </c>
      <c r="C59" s="31" t="s">
        <v>1041</v>
      </c>
      <c r="D59" s="31" t="s">
        <v>1038</v>
      </c>
      <c r="E59" s="31" t="s">
        <v>577</v>
      </c>
      <c r="F59" s="93">
        <v>184321</v>
      </c>
      <c r="G59" s="32">
        <v>129.78</v>
      </c>
      <c r="H59" s="32" t="s">
        <v>579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45119</v>
      </c>
      <c r="B60" s="32" t="s">
        <v>336</v>
      </c>
      <c r="C60" s="31" t="s">
        <v>1158</v>
      </c>
      <c r="D60" s="31" t="s">
        <v>580</v>
      </c>
      <c r="E60" s="31" t="s">
        <v>577</v>
      </c>
      <c r="F60" s="93">
        <v>820263</v>
      </c>
      <c r="G60" s="32">
        <v>753.18</v>
      </c>
      <c r="H60" s="32" t="s">
        <v>579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45119</v>
      </c>
      <c r="B61" s="32" t="s">
        <v>1006</v>
      </c>
      <c r="C61" s="31" t="s">
        <v>1007</v>
      </c>
      <c r="D61" s="31" t="s">
        <v>1008</v>
      </c>
      <c r="E61" s="31" t="s">
        <v>577</v>
      </c>
      <c r="F61" s="93">
        <v>54000</v>
      </c>
      <c r="G61" s="32">
        <v>61.86</v>
      </c>
      <c r="H61" s="32" t="s">
        <v>579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45119</v>
      </c>
      <c r="B62" s="32" t="s">
        <v>1159</v>
      </c>
      <c r="C62" s="31" t="s">
        <v>1160</v>
      </c>
      <c r="D62" s="31" t="s">
        <v>580</v>
      </c>
      <c r="E62" s="31" t="s">
        <v>577</v>
      </c>
      <c r="F62" s="93">
        <v>84053</v>
      </c>
      <c r="G62" s="32">
        <v>282.39</v>
      </c>
      <c r="H62" s="32" t="s">
        <v>579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45119</v>
      </c>
      <c r="B63" s="32" t="s">
        <v>367</v>
      </c>
      <c r="C63" s="31" t="s">
        <v>1070</v>
      </c>
      <c r="D63" s="31" t="s">
        <v>580</v>
      </c>
      <c r="E63" s="31" t="s">
        <v>577</v>
      </c>
      <c r="F63" s="93">
        <v>735227</v>
      </c>
      <c r="G63" s="32">
        <v>647.63</v>
      </c>
      <c r="H63" s="32" t="s">
        <v>579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45119</v>
      </c>
      <c r="B64" s="32" t="s">
        <v>1042</v>
      </c>
      <c r="C64" s="31" t="s">
        <v>1043</v>
      </c>
      <c r="D64" s="31" t="s">
        <v>580</v>
      </c>
      <c r="E64" s="31" t="s">
        <v>577</v>
      </c>
      <c r="F64" s="93">
        <v>611565</v>
      </c>
      <c r="G64" s="32">
        <v>523.9</v>
      </c>
      <c r="H64" s="32" t="s">
        <v>579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45119</v>
      </c>
      <c r="B65" s="32" t="s">
        <v>1042</v>
      </c>
      <c r="C65" s="31" t="s">
        <v>1043</v>
      </c>
      <c r="D65" s="31" t="s">
        <v>960</v>
      </c>
      <c r="E65" s="31" t="s">
        <v>577</v>
      </c>
      <c r="F65" s="93">
        <v>670902</v>
      </c>
      <c r="G65" s="32">
        <v>526.47</v>
      </c>
      <c r="H65" s="32" t="s">
        <v>579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45119</v>
      </c>
      <c r="B66" s="32" t="s">
        <v>105</v>
      </c>
      <c r="C66" s="31" t="s">
        <v>1161</v>
      </c>
      <c r="D66" s="31" t="s">
        <v>1162</v>
      </c>
      <c r="E66" s="31" t="s">
        <v>577</v>
      </c>
      <c r="F66" s="93">
        <v>1437377</v>
      </c>
      <c r="G66" s="32">
        <v>184.05</v>
      </c>
      <c r="H66" s="32" t="s">
        <v>579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45119</v>
      </c>
      <c r="B67" s="32" t="s">
        <v>105</v>
      </c>
      <c r="C67" s="31" t="s">
        <v>1161</v>
      </c>
      <c r="D67" s="31" t="s">
        <v>1163</v>
      </c>
      <c r="E67" s="31" t="s">
        <v>577</v>
      </c>
      <c r="F67" s="93">
        <v>1568774</v>
      </c>
      <c r="G67" s="32">
        <v>191.69</v>
      </c>
      <c r="H67" s="32" t="s">
        <v>579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45119</v>
      </c>
      <c r="B68" s="32" t="s">
        <v>105</v>
      </c>
      <c r="C68" s="31" t="s">
        <v>1161</v>
      </c>
      <c r="D68" s="31" t="s">
        <v>1164</v>
      </c>
      <c r="E68" s="31" t="s">
        <v>577</v>
      </c>
      <c r="F68" s="93">
        <v>1458560</v>
      </c>
      <c r="G68" s="32">
        <v>188.35</v>
      </c>
      <c r="H68" s="32" t="s">
        <v>579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45119</v>
      </c>
      <c r="B69" s="32" t="s">
        <v>105</v>
      </c>
      <c r="C69" s="31" t="s">
        <v>1161</v>
      </c>
      <c r="D69" s="31" t="s">
        <v>960</v>
      </c>
      <c r="E69" s="31" t="s">
        <v>577</v>
      </c>
      <c r="F69" s="93">
        <v>2444890</v>
      </c>
      <c r="G69" s="32">
        <v>188.58</v>
      </c>
      <c r="H69" s="32" t="s">
        <v>579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45119</v>
      </c>
      <c r="B70" s="32" t="s">
        <v>105</v>
      </c>
      <c r="C70" s="31" t="s">
        <v>1161</v>
      </c>
      <c r="D70" s="31" t="s">
        <v>1165</v>
      </c>
      <c r="E70" s="31" t="s">
        <v>577</v>
      </c>
      <c r="F70" s="93">
        <v>3080402</v>
      </c>
      <c r="G70" s="32">
        <v>185.58</v>
      </c>
      <c r="H70" s="32" t="s">
        <v>579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45119</v>
      </c>
      <c r="B71" s="32" t="s">
        <v>1166</v>
      </c>
      <c r="C71" s="31" t="s">
        <v>1167</v>
      </c>
      <c r="D71" s="31" t="s">
        <v>1038</v>
      </c>
      <c r="E71" s="31" t="s">
        <v>577</v>
      </c>
      <c r="F71" s="93">
        <v>47000</v>
      </c>
      <c r="G71" s="32">
        <v>97.81</v>
      </c>
      <c r="H71" s="32" t="s">
        <v>579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45119</v>
      </c>
      <c r="B72" s="32" t="s">
        <v>1071</v>
      </c>
      <c r="C72" s="31" t="s">
        <v>1072</v>
      </c>
      <c r="D72" s="31" t="s">
        <v>1073</v>
      </c>
      <c r="E72" s="31" t="s">
        <v>577</v>
      </c>
      <c r="F72" s="93">
        <v>126000</v>
      </c>
      <c r="G72" s="32">
        <v>9.5299999999999994</v>
      </c>
      <c r="H72" s="32" t="s">
        <v>579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45119</v>
      </c>
      <c r="B73" s="32" t="s">
        <v>1168</v>
      </c>
      <c r="C73" s="31" t="s">
        <v>1169</v>
      </c>
      <c r="D73" s="31" t="s">
        <v>1170</v>
      </c>
      <c r="E73" s="31" t="s">
        <v>577</v>
      </c>
      <c r="F73" s="93">
        <v>40000</v>
      </c>
      <c r="G73" s="32">
        <v>25.15</v>
      </c>
      <c r="H73" s="32" t="s">
        <v>579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45119</v>
      </c>
      <c r="B74" s="32" t="s">
        <v>1074</v>
      </c>
      <c r="C74" s="31" t="s">
        <v>1075</v>
      </c>
      <c r="D74" s="31" t="s">
        <v>1171</v>
      </c>
      <c r="E74" s="31" t="s">
        <v>577</v>
      </c>
      <c r="F74" s="93">
        <v>1860000</v>
      </c>
      <c r="G74" s="32">
        <v>22.71</v>
      </c>
      <c r="H74" s="32" t="s">
        <v>579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45119</v>
      </c>
      <c r="B75" s="32" t="s">
        <v>473</v>
      </c>
      <c r="C75" s="31" t="s">
        <v>1172</v>
      </c>
      <c r="D75" s="31" t="s">
        <v>580</v>
      </c>
      <c r="E75" s="31" t="s">
        <v>577</v>
      </c>
      <c r="F75" s="93">
        <v>626244</v>
      </c>
      <c r="G75" s="32">
        <v>670.44</v>
      </c>
      <c r="H75" s="32" t="s">
        <v>579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45119</v>
      </c>
      <c r="B76" s="32" t="s">
        <v>1173</v>
      </c>
      <c r="C76" s="31" t="s">
        <v>1174</v>
      </c>
      <c r="D76" s="31" t="s">
        <v>580</v>
      </c>
      <c r="E76" s="31" t="s">
        <v>577</v>
      </c>
      <c r="F76" s="93">
        <v>227019</v>
      </c>
      <c r="G76" s="32">
        <v>825.58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45119</v>
      </c>
      <c r="B77" s="32" t="s">
        <v>476</v>
      </c>
      <c r="C77" s="31" t="s">
        <v>1175</v>
      </c>
      <c r="D77" s="31" t="s">
        <v>960</v>
      </c>
      <c r="E77" s="31" t="s">
        <v>577</v>
      </c>
      <c r="F77" s="93">
        <v>455668</v>
      </c>
      <c r="G77" s="32">
        <v>1374.49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45119</v>
      </c>
      <c r="B78" s="32" t="s">
        <v>1176</v>
      </c>
      <c r="C78" s="31" t="s">
        <v>1177</v>
      </c>
      <c r="D78" s="31" t="s">
        <v>580</v>
      </c>
      <c r="E78" s="31" t="s">
        <v>577</v>
      </c>
      <c r="F78" s="93">
        <v>142932</v>
      </c>
      <c r="G78" s="32">
        <v>567.46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45119</v>
      </c>
      <c r="B79" s="32" t="s">
        <v>1178</v>
      </c>
      <c r="C79" s="31" t="s">
        <v>1179</v>
      </c>
      <c r="D79" s="31" t="s">
        <v>1171</v>
      </c>
      <c r="E79" s="31" t="s">
        <v>577</v>
      </c>
      <c r="F79" s="93">
        <v>66098</v>
      </c>
      <c r="G79" s="32">
        <v>704.32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45119</v>
      </c>
      <c r="B80" s="32" t="s">
        <v>1180</v>
      </c>
      <c r="C80" s="31" t="s">
        <v>1181</v>
      </c>
      <c r="D80" s="31" t="s">
        <v>1164</v>
      </c>
      <c r="E80" s="31" t="s">
        <v>577</v>
      </c>
      <c r="F80" s="93">
        <v>26024420</v>
      </c>
      <c r="G80" s="32">
        <v>15.92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45119</v>
      </c>
      <c r="B81" s="32" t="s">
        <v>1182</v>
      </c>
      <c r="C81" s="31" t="s">
        <v>1183</v>
      </c>
      <c r="D81" s="31" t="s">
        <v>1184</v>
      </c>
      <c r="E81" s="31" t="s">
        <v>577</v>
      </c>
      <c r="F81" s="93">
        <v>17230490</v>
      </c>
      <c r="G81" s="32">
        <v>22.8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45119</v>
      </c>
      <c r="B82" s="32" t="s">
        <v>1182</v>
      </c>
      <c r="C82" s="31" t="s">
        <v>1183</v>
      </c>
      <c r="D82" s="31" t="s">
        <v>1164</v>
      </c>
      <c r="E82" s="31" t="s">
        <v>577</v>
      </c>
      <c r="F82" s="93">
        <v>11601121</v>
      </c>
      <c r="G82" s="32">
        <v>22.65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45119</v>
      </c>
      <c r="B83" s="32" t="s">
        <v>1185</v>
      </c>
      <c r="C83" s="31" t="s">
        <v>1186</v>
      </c>
      <c r="D83" s="31" t="s">
        <v>1187</v>
      </c>
      <c r="E83" s="31" t="s">
        <v>577</v>
      </c>
      <c r="F83" s="93">
        <v>1175000</v>
      </c>
      <c r="G83" s="32">
        <v>40.1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45119</v>
      </c>
      <c r="B84" s="32" t="s">
        <v>1185</v>
      </c>
      <c r="C84" s="31" t="s">
        <v>1186</v>
      </c>
      <c r="D84" s="31" t="s">
        <v>904</v>
      </c>
      <c r="E84" s="31" t="s">
        <v>577</v>
      </c>
      <c r="F84" s="93">
        <v>1588000</v>
      </c>
      <c r="G84" s="32">
        <v>40.32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45119</v>
      </c>
      <c r="B85" s="32" t="s">
        <v>1185</v>
      </c>
      <c r="C85" s="31" t="s">
        <v>1186</v>
      </c>
      <c r="D85" s="31" t="s">
        <v>1162</v>
      </c>
      <c r="E85" s="31" t="s">
        <v>577</v>
      </c>
      <c r="F85" s="93">
        <v>2407057</v>
      </c>
      <c r="G85" s="32">
        <v>40.520000000000003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45119</v>
      </c>
      <c r="B86" s="32" t="s">
        <v>1185</v>
      </c>
      <c r="C86" s="31" t="s">
        <v>1186</v>
      </c>
      <c r="D86" s="31" t="s">
        <v>1188</v>
      </c>
      <c r="E86" s="31" t="s">
        <v>577</v>
      </c>
      <c r="F86" s="93">
        <v>932061</v>
      </c>
      <c r="G86" s="32">
        <v>40.090000000000003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45119</v>
      </c>
      <c r="B87" s="32" t="s">
        <v>1076</v>
      </c>
      <c r="C87" s="31" t="s">
        <v>1077</v>
      </c>
      <c r="D87" s="31" t="s">
        <v>1189</v>
      </c>
      <c r="E87" s="31" t="s">
        <v>577</v>
      </c>
      <c r="F87" s="93">
        <v>421331</v>
      </c>
      <c r="G87" s="32">
        <v>541.5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45119</v>
      </c>
      <c r="B88" s="32" t="s">
        <v>1076</v>
      </c>
      <c r="C88" s="31" t="s">
        <v>1077</v>
      </c>
      <c r="D88" s="31" t="s">
        <v>580</v>
      </c>
      <c r="E88" s="31" t="s">
        <v>577</v>
      </c>
      <c r="F88" s="93">
        <v>552549</v>
      </c>
      <c r="G88" s="32">
        <v>522.11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45119</v>
      </c>
      <c r="B89" s="32" t="s">
        <v>1076</v>
      </c>
      <c r="C89" s="31" t="s">
        <v>1077</v>
      </c>
      <c r="D89" s="31" t="s">
        <v>1009</v>
      </c>
      <c r="E89" s="31" t="s">
        <v>577</v>
      </c>
      <c r="F89" s="93">
        <v>415985</v>
      </c>
      <c r="G89" s="32">
        <v>545.57000000000005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45119</v>
      </c>
      <c r="B90" s="32" t="s">
        <v>1037</v>
      </c>
      <c r="C90" s="31" t="s">
        <v>1041</v>
      </c>
      <c r="D90" s="31" t="s">
        <v>1038</v>
      </c>
      <c r="E90" s="31" t="s">
        <v>578</v>
      </c>
      <c r="F90" s="93">
        <v>145769</v>
      </c>
      <c r="G90" s="32">
        <v>128.19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45119</v>
      </c>
      <c r="B91" s="32" t="s">
        <v>1190</v>
      </c>
      <c r="C91" s="31" t="s">
        <v>1191</v>
      </c>
      <c r="D91" s="31" t="s">
        <v>1192</v>
      </c>
      <c r="E91" s="31" t="s">
        <v>578</v>
      </c>
      <c r="F91" s="93">
        <v>171000</v>
      </c>
      <c r="G91" s="32">
        <v>468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45119</v>
      </c>
      <c r="B92" s="32" t="s">
        <v>336</v>
      </c>
      <c r="C92" s="31" t="s">
        <v>1158</v>
      </c>
      <c r="D92" s="31" t="s">
        <v>580</v>
      </c>
      <c r="E92" s="31" t="s">
        <v>578</v>
      </c>
      <c r="F92" s="93">
        <v>820263</v>
      </c>
      <c r="G92" s="32">
        <v>753.03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45119</v>
      </c>
      <c r="B93" s="32" t="s">
        <v>1006</v>
      </c>
      <c r="C93" s="31" t="s">
        <v>1007</v>
      </c>
      <c r="D93" s="31" t="s">
        <v>1008</v>
      </c>
      <c r="E93" s="31" t="s">
        <v>578</v>
      </c>
      <c r="F93" s="93">
        <v>178800</v>
      </c>
      <c r="G93" s="32">
        <v>62.01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45119</v>
      </c>
      <c r="B94" s="32" t="s">
        <v>1159</v>
      </c>
      <c r="C94" s="31" t="s">
        <v>1160</v>
      </c>
      <c r="D94" s="31" t="s">
        <v>580</v>
      </c>
      <c r="E94" s="31" t="s">
        <v>578</v>
      </c>
      <c r="F94" s="93">
        <v>84053</v>
      </c>
      <c r="G94" s="32">
        <v>282.37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45119</v>
      </c>
      <c r="B95" s="32" t="s">
        <v>367</v>
      </c>
      <c r="C95" s="31" t="s">
        <v>1070</v>
      </c>
      <c r="D95" s="31" t="s">
        <v>580</v>
      </c>
      <c r="E95" s="31" t="s">
        <v>578</v>
      </c>
      <c r="F95" s="93">
        <v>735227</v>
      </c>
      <c r="G95" s="32">
        <v>647.92999999999995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45119</v>
      </c>
      <c r="B96" s="32" t="s">
        <v>1193</v>
      </c>
      <c r="C96" s="31" t="s">
        <v>1194</v>
      </c>
      <c r="D96" s="31" t="s">
        <v>1195</v>
      </c>
      <c r="E96" s="31" t="s">
        <v>578</v>
      </c>
      <c r="F96" s="93">
        <v>52599</v>
      </c>
      <c r="G96" s="32">
        <v>48.43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45119</v>
      </c>
      <c r="B97" s="32" t="s">
        <v>1042</v>
      </c>
      <c r="C97" s="31" t="s">
        <v>1043</v>
      </c>
      <c r="D97" s="31" t="s">
        <v>960</v>
      </c>
      <c r="E97" s="31" t="s">
        <v>578</v>
      </c>
      <c r="F97" s="93">
        <v>670902</v>
      </c>
      <c r="G97" s="32">
        <v>526.82000000000005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45119</v>
      </c>
      <c r="B98" s="32" t="s">
        <v>1042</v>
      </c>
      <c r="C98" s="31" t="s">
        <v>1043</v>
      </c>
      <c r="D98" s="31" t="s">
        <v>580</v>
      </c>
      <c r="E98" s="31" t="s">
        <v>578</v>
      </c>
      <c r="F98" s="93">
        <v>611565</v>
      </c>
      <c r="G98" s="32">
        <v>524.79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45119</v>
      </c>
      <c r="B99" s="32" t="s">
        <v>105</v>
      </c>
      <c r="C99" s="31" t="s">
        <v>1161</v>
      </c>
      <c r="D99" s="31" t="s">
        <v>960</v>
      </c>
      <c r="E99" s="31" t="s">
        <v>578</v>
      </c>
      <c r="F99" s="93">
        <v>2444890</v>
      </c>
      <c r="G99" s="32">
        <v>188.68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45119</v>
      </c>
      <c r="B100" s="32" t="s">
        <v>105</v>
      </c>
      <c r="C100" s="31" t="s">
        <v>1161</v>
      </c>
      <c r="D100" s="31" t="s">
        <v>1162</v>
      </c>
      <c r="E100" s="31" t="s">
        <v>578</v>
      </c>
      <c r="F100" s="93">
        <v>1437377</v>
      </c>
      <c r="G100" s="32">
        <v>186.82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45119</v>
      </c>
      <c r="B101" s="32" t="s">
        <v>105</v>
      </c>
      <c r="C101" s="31" t="s">
        <v>1161</v>
      </c>
      <c r="D101" s="31" t="s">
        <v>1163</v>
      </c>
      <c r="E101" s="31" t="s">
        <v>578</v>
      </c>
      <c r="F101" s="93">
        <v>1568574</v>
      </c>
      <c r="G101" s="32">
        <v>190.95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45119</v>
      </c>
      <c r="B102" s="32" t="s">
        <v>105</v>
      </c>
      <c r="C102" s="31" t="s">
        <v>1161</v>
      </c>
      <c r="D102" s="31" t="s">
        <v>1164</v>
      </c>
      <c r="E102" s="31" t="s">
        <v>578</v>
      </c>
      <c r="F102" s="93">
        <v>1383064</v>
      </c>
      <c r="G102" s="32">
        <v>188.81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45119</v>
      </c>
      <c r="B103" s="32" t="s">
        <v>105</v>
      </c>
      <c r="C103" s="31" t="s">
        <v>1161</v>
      </c>
      <c r="D103" s="31" t="s">
        <v>1165</v>
      </c>
      <c r="E103" s="31" t="s">
        <v>578</v>
      </c>
      <c r="F103" s="93">
        <v>3000093</v>
      </c>
      <c r="G103" s="32">
        <v>186.41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45119</v>
      </c>
      <c r="B104" s="32" t="s">
        <v>105</v>
      </c>
      <c r="C104" s="31" t="s">
        <v>1161</v>
      </c>
      <c r="D104" s="31" t="s">
        <v>1196</v>
      </c>
      <c r="E104" s="31" t="s">
        <v>578</v>
      </c>
      <c r="F104" s="93">
        <v>2532343</v>
      </c>
      <c r="G104" s="32">
        <v>185.13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45119</v>
      </c>
      <c r="B105" s="32" t="s">
        <v>105</v>
      </c>
      <c r="C105" s="31" t="s">
        <v>1161</v>
      </c>
      <c r="D105" s="31" t="s">
        <v>1197</v>
      </c>
      <c r="E105" s="31" t="s">
        <v>578</v>
      </c>
      <c r="F105" s="93">
        <v>1900000</v>
      </c>
      <c r="G105" s="32">
        <v>187.61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45119</v>
      </c>
      <c r="B106" s="32" t="s">
        <v>1166</v>
      </c>
      <c r="C106" s="31" t="s">
        <v>1167</v>
      </c>
      <c r="D106" s="31" t="s">
        <v>1038</v>
      </c>
      <c r="E106" s="31" t="s">
        <v>578</v>
      </c>
      <c r="F106" s="93">
        <v>47000</v>
      </c>
      <c r="G106" s="32">
        <v>97.32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45119</v>
      </c>
      <c r="B107" s="32" t="s">
        <v>1071</v>
      </c>
      <c r="C107" s="31" t="s">
        <v>1072</v>
      </c>
      <c r="D107" s="31" t="s">
        <v>1073</v>
      </c>
      <c r="E107" s="31" t="s">
        <v>578</v>
      </c>
      <c r="F107" s="93">
        <v>120000</v>
      </c>
      <c r="G107" s="32">
        <v>9.2899999999999991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45119</v>
      </c>
      <c r="B108" s="32" t="s">
        <v>1168</v>
      </c>
      <c r="C108" s="31" t="s">
        <v>1169</v>
      </c>
      <c r="D108" s="31" t="s">
        <v>1198</v>
      </c>
      <c r="E108" s="31" t="s">
        <v>578</v>
      </c>
      <c r="F108" s="93">
        <v>32000</v>
      </c>
      <c r="G108" s="32">
        <v>25.21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45119</v>
      </c>
      <c r="B109" s="32" t="s">
        <v>1168</v>
      </c>
      <c r="C109" s="31" t="s">
        <v>1169</v>
      </c>
      <c r="D109" s="31" t="s">
        <v>1170</v>
      </c>
      <c r="E109" s="31" t="s">
        <v>578</v>
      </c>
      <c r="F109" s="93">
        <v>40000</v>
      </c>
      <c r="G109" s="32">
        <v>25.32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45119</v>
      </c>
      <c r="B110" s="32" t="s">
        <v>1199</v>
      </c>
      <c r="C110" s="31" t="s">
        <v>1200</v>
      </c>
      <c r="D110" s="31" t="s">
        <v>1201</v>
      </c>
      <c r="E110" s="31" t="s">
        <v>578</v>
      </c>
      <c r="F110" s="93">
        <v>1000000</v>
      </c>
      <c r="G110" s="32">
        <v>11.34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45119</v>
      </c>
      <c r="B111" s="32" t="s">
        <v>1074</v>
      </c>
      <c r="C111" s="31" t="s">
        <v>1075</v>
      </c>
      <c r="D111" s="31" t="s">
        <v>1171</v>
      </c>
      <c r="E111" s="31" t="s">
        <v>578</v>
      </c>
      <c r="F111" s="93">
        <v>276334</v>
      </c>
      <c r="G111" s="32">
        <v>22.75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45119</v>
      </c>
      <c r="B112" s="32" t="s">
        <v>473</v>
      </c>
      <c r="C112" s="31" t="s">
        <v>1172</v>
      </c>
      <c r="D112" s="31" t="s">
        <v>580</v>
      </c>
      <c r="E112" s="31" t="s">
        <v>578</v>
      </c>
      <c r="F112" s="93">
        <v>626244</v>
      </c>
      <c r="G112" s="32">
        <v>670.66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45119</v>
      </c>
      <c r="B113" s="32" t="s">
        <v>1173</v>
      </c>
      <c r="C113" s="31" t="s">
        <v>1174</v>
      </c>
      <c r="D113" s="31" t="s">
        <v>580</v>
      </c>
      <c r="E113" s="31" t="s">
        <v>578</v>
      </c>
      <c r="F113" s="93">
        <v>227019</v>
      </c>
      <c r="G113" s="32">
        <v>825.67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45119</v>
      </c>
      <c r="B114" s="32" t="s">
        <v>476</v>
      </c>
      <c r="C114" s="31" t="s">
        <v>1175</v>
      </c>
      <c r="D114" s="31" t="s">
        <v>960</v>
      </c>
      <c r="E114" s="31" t="s">
        <v>578</v>
      </c>
      <c r="F114" s="93">
        <v>455668</v>
      </c>
      <c r="G114" s="32">
        <v>1375.17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45119</v>
      </c>
      <c r="B115" s="32" t="s">
        <v>1176</v>
      </c>
      <c r="C115" s="31" t="s">
        <v>1177</v>
      </c>
      <c r="D115" s="31" t="s">
        <v>580</v>
      </c>
      <c r="E115" s="31" t="s">
        <v>578</v>
      </c>
      <c r="F115" s="93">
        <v>142932</v>
      </c>
      <c r="G115" s="32">
        <v>568.35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45119</v>
      </c>
      <c r="B116" s="32" t="s">
        <v>1180</v>
      </c>
      <c r="C116" s="31" t="s">
        <v>1181</v>
      </c>
      <c r="D116" s="31" t="s">
        <v>1164</v>
      </c>
      <c r="E116" s="31" t="s">
        <v>578</v>
      </c>
      <c r="F116" s="93">
        <v>26513873</v>
      </c>
      <c r="G116" s="32">
        <v>15.9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45119</v>
      </c>
      <c r="B117" s="32" t="s">
        <v>1202</v>
      </c>
      <c r="C117" s="31" t="s">
        <v>1203</v>
      </c>
      <c r="D117" s="31" t="s">
        <v>1204</v>
      </c>
      <c r="E117" s="31" t="s">
        <v>578</v>
      </c>
      <c r="F117" s="93">
        <v>336137</v>
      </c>
      <c r="G117" s="32">
        <v>14.36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45119</v>
      </c>
      <c r="B118" s="32" t="s">
        <v>1182</v>
      </c>
      <c r="C118" s="31" t="s">
        <v>1183</v>
      </c>
      <c r="D118" s="31" t="s">
        <v>1184</v>
      </c>
      <c r="E118" s="31" t="s">
        <v>578</v>
      </c>
      <c r="F118" s="93">
        <v>16942490</v>
      </c>
      <c r="G118" s="32">
        <v>22.81</v>
      </c>
      <c r="H118" s="32" t="s">
        <v>579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45119</v>
      </c>
      <c r="B119" s="32" t="s">
        <v>1182</v>
      </c>
      <c r="C119" s="31" t="s">
        <v>1183</v>
      </c>
      <c r="D119" s="31" t="s">
        <v>1164</v>
      </c>
      <c r="E119" s="31" t="s">
        <v>578</v>
      </c>
      <c r="F119" s="93">
        <v>10924069</v>
      </c>
      <c r="G119" s="32">
        <v>22.6</v>
      </c>
      <c r="H119" s="32" t="s">
        <v>579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45119</v>
      </c>
      <c r="B120" s="32" t="s">
        <v>1185</v>
      </c>
      <c r="C120" s="31" t="s">
        <v>1186</v>
      </c>
      <c r="D120" s="31" t="s">
        <v>1162</v>
      </c>
      <c r="E120" s="31" t="s">
        <v>578</v>
      </c>
      <c r="F120" s="93">
        <v>2070652</v>
      </c>
      <c r="G120" s="32">
        <v>40.6</v>
      </c>
      <c r="H120" s="32" t="s">
        <v>579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45119</v>
      </c>
      <c r="B121" s="32" t="s">
        <v>1185</v>
      </c>
      <c r="C121" s="31" t="s">
        <v>1186</v>
      </c>
      <c r="D121" s="31" t="s">
        <v>904</v>
      </c>
      <c r="E121" s="31" t="s">
        <v>578</v>
      </c>
      <c r="F121" s="93">
        <v>1588000</v>
      </c>
      <c r="G121" s="32">
        <v>40.450000000000003</v>
      </c>
      <c r="H121" s="32" t="s">
        <v>579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45119</v>
      </c>
      <c r="B122" s="32" t="s">
        <v>1185</v>
      </c>
      <c r="C122" s="31" t="s">
        <v>1186</v>
      </c>
      <c r="D122" s="31" t="s">
        <v>1205</v>
      </c>
      <c r="E122" s="31" t="s">
        <v>578</v>
      </c>
      <c r="F122" s="93">
        <v>600000</v>
      </c>
      <c r="G122" s="32">
        <v>40.07</v>
      </c>
      <c r="H122" s="32" t="s">
        <v>579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45119</v>
      </c>
      <c r="B123" s="32" t="s">
        <v>1185</v>
      </c>
      <c r="C123" s="31" t="s">
        <v>1186</v>
      </c>
      <c r="D123" s="31" t="s">
        <v>1188</v>
      </c>
      <c r="E123" s="31" t="s">
        <v>578</v>
      </c>
      <c r="F123" s="93">
        <v>706805</v>
      </c>
      <c r="G123" s="32">
        <v>45.91</v>
      </c>
      <c r="H123" s="32" t="s">
        <v>579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45119</v>
      </c>
      <c r="B124" s="32" t="s">
        <v>1185</v>
      </c>
      <c r="C124" s="31" t="s">
        <v>1186</v>
      </c>
      <c r="D124" s="31" t="s">
        <v>1187</v>
      </c>
      <c r="E124" s="31" t="s">
        <v>578</v>
      </c>
      <c r="F124" s="93">
        <v>900000</v>
      </c>
      <c r="G124" s="32">
        <v>41.15</v>
      </c>
      <c r="H124" s="32" t="s">
        <v>579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45119</v>
      </c>
      <c r="B125" s="32" t="s">
        <v>1185</v>
      </c>
      <c r="C125" s="31" t="s">
        <v>1186</v>
      </c>
      <c r="D125" s="31" t="s">
        <v>1206</v>
      </c>
      <c r="E125" s="31" t="s">
        <v>578</v>
      </c>
      <c r="F125" s="93">
        <v>728273</v>
      </c>
      <c r="G125" s="32">
        <v>40.06</v>
      </c>
      <c r="H125" s="32" t="s">
        <v>579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45119</v>
      </c>
      <c r="B126" s="32" t="s">
        <v>1076</v>
      </c>
      <c r="C126" s="31" t="s">
        <v>1077</v>
      </c>
      <c r="D126" s="31" t="s">
        <v>1009</v>
      </c>
      <c r="E126" s="31" t="s">
        <v>578</v>
      </c>
      <c r="F126" s="93">
        <v>461034</v>
      </c>
      <c r="G126" s="32">
        <v>543</v>
      </c>
      <c r="H126" s="32" t="s">
        <v>579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45119</v>
      </c>
      <c r="B127" s="32" t="s">
        <v>1076</v>
      </c>
      <c r="C127" s="31" t="s">
        <v>1077</v>
      </c>
      <c r="D127" s="31" t="s">
        <v>1189</v>
      </c>
      <c r="E127" s="31" t="s">
        <v>578</v>
      </c>
      <c r="F127" s="93">
        <v>421550</v>
      </c>
      <c r="G127" s="32">
        <v>541.91999999999996</v>
      </c>
      <c r="H127" s="32" t="s">
        <v>579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45119</v>
      </c>
      <c r="B128" s="32" t="s">
        <v>1076</v>
      </c>
      <c r="C128" s="31" t="s">
        <v>1077</v>
      </c>
      <c r="D128" s="31" t="s">
        <v>580</v>
      </c>
      <c r="E128" s="31" t="s">
        <v>578</v>
      </c>
      <c r="F128" s="93">
        <v>552549</v>
      </c>
      <c r="G128" s="32">
        <v>522.42999999999995</v>
      </c>
      <c r="H128" s="32" t="s">
        <v>579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9"/>
  <sheetViews>
    <sheetView zoomScale="90" zoomScaleNormal="90" workbookViewId="0">
      <selection activeCell="L49" sqref="L49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961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45120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581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582</v>
      </c>
      <c r="E9" s="104" t="s">
        <v>583</v>
      </c>
      <c r="F9" s="104" t="s">
        <v>584</v>
      </c>
      <c r="G9" s="104" t="s">
        <v>585</v>
      </c>
      <c r="H9" s="104" t="s">
        <v>586</v>
      </c>
      <c r="I9" s="104" t="s">
        <v>587</v>
      </c>
      <c r="J9" s="103" t="s">
        <v>588</v>
      </c>
      <c r="K9" s="104" t="s">
        <v>589</v>
      </c>
      <c r="L9" s="106" t="s">
        <v>590</v>
      </c>
      <c r="M9" s="106" t="s">
        <v>591</v>
      </c>
      <c r="N9" s="104" t="s">
        <v>592</v>
      </c>
      <c r="O9" s="105" t="s">
        <v>593</v>
      </c>
      <c r="P9" s="104" t="s">
        <v>594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4">
        <v>1</v>
      </c>
      <c r="B10" s="268">
        <v>45058</v>
      </c>
      <c r="C10" s="275"/>
      <c r="D10" s="282" t="s">
        <v>216</v>
      </c>
      <c r="E10" s="279" t="s">
        <v>595</v>
      </c>
      <c r="F10" s="264">
        <v>568</v>
      </c>
      <c r="G10" s="264">
        <v>538</v>
      </c>
      <c r="H10" s="264">
        <v>599</v>
      </c>
      <c r="I10" s="283" t="s">
        <v>596</v>
      </c>
      <c r="J10" s="118" t="s">
        <v>1010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35" t="s">
        <v>599</v>
      </c>
      <c r="O10" s="341">
        <v>45117</v>
      </c>
      <c r="P10" s="340">
        <f>VLOOKUP(D10,'MidCap Intra'!B45:C544,2,0)</f>
        <v>589.25</v>
      </c>
      <c r="Q10" s="41"/>
      <c r="R10" s="41" t="s">
        <v>598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595</v>
      </c>
      <c r="F11" s="107" t="s">
        <v>600</v>
      </c>
      <c r="G11" s="107">
        <v>1385</v>
      </c>
      <c r="H11" s="107"/>
      <c r="I11" s="112" t="s">
        <v>601</v>
      </c>
      <c r="J11" s="113" t="s">
        <v>597</v>
      </c>
      <c r="K11" s="113"/>
      <c r="L11" s="114"/>
      <c r="M11" s="115"/>
      <c r="N11" s="113"/>
      <c r="O11" s="302"/>
      <c r="P11" s="122">
        <f>VLOOKUP(D11,'MidCap Intra'!B43:C542,2,0)</f>
        <v>1485.7</v>
      </c>
      <c r="Q11" s="41"/>
      <c r="R11" s="41" t="s">
        <v>598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4">
        <v>3</v>
      </c>
      <c r="B12" s="268">
        <v>45090</v>
      </c>
      <c r="C12" s="275"/>
      <c r="D12" s="282" t="s">
        <v>339</v>
      </c>
      <c r="E12" s="279" t="s">
        <v>595</v>
      </c>
      <c r="F12" s="264">
        <v>4215</v>
      </c>
      <c r="G12" s="264">
        <v>3900</v>
      </c>
      <c r="H12" s="264">
        <v>4515</v>
      </c>
      <c r="I12" s="283" t="s">
        <v>602</v>
      </c>
      <c r="J12" s="118" t="s">
        <v>959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599</v>
      </c>
      <c r="O12" s="121">
        <v>45111</v>
      </c>
      <c r="P12" s="118">
        <f>VLOOKUP(D12,'MidCap Intra'!B47:C546,2,0)</f>
        <v>4674.55</v>
      </c>
      <c r="Q12" s="41"/>
      <c r="R12" s="41" t="s">
        <v>598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3" t="s">
        <v>62</v>
      </c>
      <c r="E13" s="270" t="s">
        <v>595</v>
      </c>
      <c r="F13" s="107" t="s">
        <v>866</v>
      </c>
      <c r="G13" s="113">
        <v>6400</v>
      </c>
      <c r="H13" s="126"/>
      <c r="I13" s="271" t="s">
        <v>867</v>
      </c>
      <c r="J13" s="272" t="s">
        <v>597</v>
      </c>
      <c r="K13" s="127"/>
      <c r="L13" s="128"/>
      <c r="M13" s="129"/>
      <c r="N13" s="130"/>
      <c r="O13" s="131"/>
      <c r="P13" s="122">
        <f>VLOOKUP(D13,'MidCap Intra'!B47:C546,2,0)</f>
        <v>6569.6</v>
      </c>
      <c r="Q13" s="41"/>
      <c r="R13" s="41" t="s">
        <v>598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3">
        <v>5</v>
      </c>
      <c r="B14" s="124">
        <v>45092</v>
      </c>
      <c r="C14" s="125"/>
      <c r="D14" s="274" t="s">
        <v>193</v>
      </c>
      <c r="E14" s="270" t="s">
        <v>595</v>
      </c>
      <c r="F14" s="107" t="s">
        <v>868</v>
      </c>
      <c r="G14" s="113">
        <v>930</v>
      </c>
      <c r="H14" s="126"/>
      <c r="I14" s="271" t="s">
        <v>869</v>
      </c>
      <c r="J14" s="272" t="s">
        <v>597</v>
      </c>
      <c r="K14" s="127"/>
      <c r="L14" s="128"/>
      <c r="M14" s="129"/>
      <c r="N14" s="130"/>
      <c r="O14" s="131"/>
      <c r="P14" s="122">
        <f>VLOOKUP(D14,'MidCap Intra'!B48:C547,2,0)</f>
        <v>1033.5999999999999</v>
      </c>
      <c r="Q14" s="41"/>
      <c r="R14" s="41" t="s">
        <v>598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68">
        <v>45096</v>
      </c>
      <c r="C15" s="275"/>
      <c r="D15" s="282" t="s">
        <v>511</v>
      </c>
      <c r="E15" s="279" t="s">
        <v>595</v>
      </c>
      <c r="F15" s="264">
        <v>537.5</v>
      </c>
      <c r="G15" s="264">
        <v>489</v>
      </c>
      <c r="H15" s="264">
        <v>569.5</v>
      </c>
      <c r="I15" s="283" t="s">
        <v>871</v>
      </c>
      <c r="J15" s="118" t="s">
        <v>970</v>
      </c>
      <c r="K15" s="118">
        <f>H15-F15</f>
        <v>32</v>
      </c>
      <c r="L15" s="119">
        <f>(F15*-0.7)/100</f>
        <v>-3.7625000000000002</v>
      </c>
      <c r="M15" s="120">
        <f>(K15+L15)/F15</f>
        <v>5.2534883720930237E-2</v>
      </c>
      <c r="N15" s="118" t="s">
        <v>599</v>
      </c>
      <c r="O15" s="121">
        <v>45110</v>
      </c>
      <c r="P15" s="118">
        <f>VLOOKUP(D15,'MidCap Intra'!B50:C549,2,0)</f>
        <v>542.6</v>
      </c>
      <c r="Q15" s="41"/>
      <c r="R15" s="41" t="s">
        <v>598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4">
        <v>7</v>
      </c>
      <c r="B16" s="268">
        <v>45098</v>
      </c>
      <c r="C16" s="275"/>
      <c r="D16" s="282" t="s">
        <v>432</v>
      </c>
      <c r="E16" s="279" t="s">
        <v>595</v>
      </c>
      <c r="F16" s="264">
        <v>102</v>
      </c>
      <c r="G16" s="264">
        <v>94</v>
      </c>
      <c r="H16" s="264">
        <v>107.5</v>
      </c>
      <c r="I16" s="283" t="s">
        <v>872</v>
      </c>
      <c r="J16" s="118" t="s">
        <v>973</v>
      </c>
      <c r="K16" s="118">
        <f>H16-F16</f>
        <v>5.5</v>
      </c>
      <c r="L16" s="119">
        <f>(F16*-0.7)/100</f>
        <v>-0.71399999999999997</v>
      </c>
      <c r="M16" s="120">
        <f>(K16+L16)/F16</f>
        <v>4.6921568627450977E-2</v>
      </c>
      <c r="N16" s="118" t="s">
        <v>599</v>
      </c>
      <c r="O16" s="121">
        <v>45113</v>
      </c>
      <c r="P16" s="118">
        <f>VLOOKUP(D16,'MidCap Intra'!B51:C550,2,0)</f>
        <v>112.1</v>
      </c>
      <c r="Q16" s="41"/>
      <c r="R16" s="41" t="s">
        <v>598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42">
        <v>8</v>
      </c>
      <c r="B17" s="343">
        <v>45099</v>
      </c>
      <c r="C17" s="344"/>
      <c r="D17" s="345" t="s">
        <v>404</v>
      </c>
      <c r="E17" s="346" t="s">
        <v>595</v>
      </c>
      <c r="F17" s="260">
        <v>3050</v>
      </c>
      <c r="G17" s="261">
        <v>2840</v>
      </c>
      <c r="H17" s="261">
        <v>2800</v>
      </c>
      <c r="I17" s="347" t="s">
        <v>874</v>
      </c>
      <c r="J17" s="348" t="s">
        <v>1011</v>
      </c>
      <c r="K17" s="348">
        <f>H17-F17</f>
        <v>-250</v>
      </c>
      <c r="L17" s="349">
        <f>(F17*-0.7)/100</f>
        <v>-21.35</v>
      </c>
      <c r="M17" s="350">
        <f>(K17+L17)/F17</f>
        <v>-8.8967213114754112E-2</v>
      </c>
      <c r="N17" s="351" t="s">
        <v>613</v>
      </c>
      <c r="O17" s="352">
        <v>45117</v>
      </c>
      <c r="P17" s="353">
        <f>VLOOKUP(D17,'MidCap Intra'!B52:C551,2,0)</f>
        <v>2695.55</v>
      </c>
      <c r="Q17" s="41"/>
      <c r="R17" s="41" t="s">
        <v>598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99">
        <v>9</v>
      </c>
      <c r="B18" s="108">
        <v>45105</v>
      </c>
      <c r="C18" s="300"/>
      <c r="D18" s="301" t="s">
        <v>131</v>
      </c>
      <c r="E18" s="111" t="s">
        <v>595</v>
      </c>
      <c r="F18" s="107" t="s">
        <v>896</v>
      </c>
      <c r="G18" s="113">
        <v>597</v>
      </c>
      <c r="H18" s="107"/>
      <c r="I18" s="107" t="s">
        <v>897</v>
      </c>
      <c r="J18" s="113" t="s">
        <v>597</v>
      </c>
      <c r="K18" s="113"/>
      <c r="L18" s="327"/>
      <c r="M18" s="328"/>
      <c r="N18" s="329"/>
      <c r="O18" s="330"/>
      <c r="P18" s="122">
        <f>VLOOKUP(D18,'MidCap Intra'!B55:C554,2,0)</f>
        <v>671.7</v>
      </c>
      <c r="Q18" s="41"/>
      <c r="R18" s="41" t="s">
        <v>598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>
        <v>10</v>
      </c>
      <c r="B19" s="311">
        <v>45110</v>
      </c>
      <c r="C19" s="109"/>
      <c r="D19" s="110" t="s">
        <v>127</v>
      </c>
      <c r="E19" s="111" t="s">
        <v>595</v>
      </c>
      <c r="F19" s="107" t="s">
        <v>924</v>
      </c>
      <c r="G19" s="107">
        <v>1095</v>
      </c>
      <c r="H19" s="107"/>
      <c r="I19" s="112" t="s">
        <v>925</v>
      </c>
      <c r="J19" s="113" t="s">
        <v>597</v>
      </c>
      <c r="K19" s="325"/>
      <c r="L19" s="332"/>
      <c r="M19" s="333"/>
      <c r="N19" s="333"/>
      <c r="O19" s="333"/>
      <c r="P19" s="122">
        <f>VLOOKUP(D19,'MidCap Intra'!B56:C555,2,0)</f>
        <v>1110.55</v>
      </c>
      <c r="Q19" s="41"/>
      <c r="R19" s="41" t="s">
        <v>598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99">
        <v>11</v>
      </c>
      <c r="B20" s="108">
        <v>45111</v>
      </c>
      <c r="C20" s="300"/>
      <c r="D20" s="301" t="s">
        <v>114</v>
      </c>
      <c r="E20" s="111" t="s">
        <v>595</v>
      </c>
      <c r="F20" s="107" t="s">
        <v>943</v>
      </c>
      <c r="G20" s="113">
        <v>119</v>
      </c>
      <c r="H20" s="107"/>
      <c r="I20" s="107" t="s">
        <v>944</v>
      </c>
      <c r="J20" s="113" t="s">
        <v>597</v>
      </c>
      <c r="K20" s="113"/>
      <c r="L20" s="259"/>
      <c r="M20" s="331"/>
      <c r="N20" s="269"/>
      <c r="O20" s="324"/>
      <c r="P20" s="122">
        <f>VLOOKUP(D20,'MidCap Intra'!B57:C556,2,0)</f>
        <v>134.25</v>
      </c>
      <c r="Q20" s="41"/>
      <c r="R20" s="41" t="s">
        <v>598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9">
        <v>12</v>
      </c>
      <c r="B21" s="108">
        <v>45111</v>
      </c>
      <c r="C21" s="300"/>
      <c r="D21" s="301" t="s">
        <v>82</v>
      </c>
      <c r="E21" s="111" t="s">
        <v>595</v>
      </c>
      <c r="F21" s="107" t="s">
        <v>947</v>
      </c>
      <c r="G21" s="113">
        <v>234</v>
      </c>
      <c r="H21" s="107"/>
      <c r="I21" s="107" t="s">
        <v>948</v>
      </c>
      <c r="J21" s="113" t="s">
        <v>597</v>
      </c>
      <c r="K21" s="113"/>
      <c r="L21" s="114"/>
      <c r="M21" s="115"/>
      <c r="N21" s="113"/>
      <c r="O21" s="324"/>
      <c r="P21" s="122">
        <f>VLOOKUP(D21,'MidCap Intra'!B58:C557,2,0)</f>
        <v>259.14999999999998</v>
      </c>
      <c r="Q21" s="41"/>
      <c r="R21" s="41" t="s">
        <v>598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9">
        <v>13</v>
      </c>
      <c r="B22" s="108">
        <v>45112</v>
      </c>
      <c r="C22" s="300"/>
      <c r="D22" s="301" t="s">
        <v>389</v>
      </c>
      <c r="E22" s="111" t="s">
        <v>595</v>
      </c>
      <c r="F22" s="107" t="s">
        <v>966</v>
      </c>
      <c r="G22" s="113">
        <v>1395</v>
      </c>
      <c r="H22" s="107"/>
      <c r="I22" s="107" t="s">
        <v>967</v>
      </c>
      <c r="J22" s="113" t="s">
        <v>597</v>
      </c>
      <c r="K22" s="113"/>
      <c r="L22" s="114"/>
      <c r="M22" s="115"/>
      <c r="N22" s="113"/>
      <c r="O22" s="324"/>
      <c r="P22" s="122">
        <f>VLOOKUP(D22,'MidCap Intra'!B59:C558,2,0)</f>
        <v>1493.4</v>
      </c>
      <c r="Q22" s="41"/>
      <c r="R22" s="41" t="s">
        <v>614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9">
        <v>14</v>
      </c>
      <c r="B23" s="108">
        <v>45113</v>
      </c>
      <c r="C23" s="300"/>
      <c r="D23" s="334" t="s">
        <v>323</v>
      </c>
      <c r="E23" s="111" t="s">
        <v>595</v>
      </c>
      <c r="F23" s="107" t="s">
        <v>976</v>
      </c>
      <c r="G23" s="113">
        <v>1295</v>
      </c>
      <c r="H23" s="107"/>
      <c r="I23" s="107" t="s">
        <v>977</v>
      </c>
      <c r="J23" s="113" t="s">
        <v>597</v>
      </c>
      <c r="K23" s="113"/>
      <c r="L23" s="114"/>
      <c r="M23" s="115"/>
      <c r="N23" s="113"/>
      <c r="O23" s="324"/>
      <c r="P23" s="122" t="e">
        <f>VLOOKUP(D23,'MidCap Intra'!B60:C559,2,0)</f>
        <v>#N/A</v>
      </c>
      <c r="Q23" s="41"/>
      <c r="R23" s="41" t="s">
        <v>598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42">
        <v>15</v>
      </c>
      <c r="B24" s="343">
        <v>45113</v>
      </c>
      <c r="C24" s="344"/>
      <c r="D24" s="345" t="s">
        <v>104</v>
      </c>
      <c r="E24" s="346" t="s">
        <v>595</v>
      </c>
      <c r="F24" s="260">
        <v>2095</v>
      </c>
      <c r="G24" s="261">
        <v>1990</v>
      </c>
      <c r="H24" s="261">
        <v>1970</v>
      </c>
      <c r="I24" s="347" t="s">
        <v>978</v>
      </c>
      <c r="J24" s="348" t="s">
        <v>1061</v>
      </c>
      <c r="K24" s="348">
        <f>H24-F24</f>
        <v>-125</v>
      </c>
      <c r="L24" s="349">
        <f>(F24*-0.7)/100</f>
        <v>-14.664999999999999</v>
      </c>
      <c r="M24" s="350">
        <f>(K24+L24)/F24</f>
        <v>-6.6665871121718373E-2</v>
      </c>
      <c r="N24" s="351" t="s">
        <v>613</v>
      </c>
      <c r="O24" s="352">
        <v>45118</v>
      </c>
      <c r="P24" s="353">
        <f>VLOOKUP(D24,'MidCap Intra'!B59:C558,2,0)</f>
        <v>1936.15</v>
      </c>
      <c r="Q24" s="41"/>
      <c r="R24" s="41" t="s">
        <v>598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54">
        <v>16</v>
      </c>
      <c r="B25" s="355">
        <v>45117</v>
      </c>
      <c r="C25" s="356"/>
      <c r="D25" s="357" t="s">
        <v>219</v>
      </c>
      <c r="E25" s="358" t="s">
        <v>595</v>
      </c>
      <c r="F25" s="359" t="s">
        <v>1034</v>
      </c>
      <c r="G25" s="329">
        <v>1980</v>
      </c>
      <c r="H25" s="359"/>
      <c r="I25" s="359" t="s">
        <v>1035</v>
      </c>
      <c r="J25" s="329" t="s">
        <v>597</v>
      </c>
      <c r="K25" s="333"/>
      <c r="L25" s="333"/>
      <c r="M25" s="333"/>
      <c r="N25" s="333"/>
      <c r="O25" s="333"/>
      <c r="P25" s="122">
        <f>VLOOKUP(D25,'MidCap Intra'!B62:C561,2,0)</f>
        <v>2210.1999999999998</v>
      </c>
      <c r="Q25" s="41"/>
      <c r="R25" s="41" t="s">
        <v>598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60">
        <v>17</v>
      </c>
      <c r="B26" s="293">
        <v>45119</v>
      </c>
      <c r="C26" s="361"/>
      <c r="D26" s="362" t="s">
        <v>130</v>
      </c>
      <c r="E26" s="363" t="s">
        <v>595</v>
      </c>
      <c r="F26" s="292" t="s">
        <v>1082</v>
      </c>
      <c r="G26" s="294">
        <v>1540</v>
      </c>
      <c r="H26" s="292"/>
      <c r="I26" s="292" t="s">
        <v>1083</v>
      </c>
      <c r="J26" s="294" t="s">
        <v>597</v>
      </c>
      <c r="K26" s="294"/>
      <c r="L26" s="332"/>
      <c r="M26" s="364"/>
      <c r="N26" s="294"/>
      <c r="O26" s="365"/>
      <c r="P26" s="33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60"/>
      <c r="B27" s="293"/>
      <c r="C27" s="361"/>
      <c r="D27" s="362"/>
      <c r="E27" s="363"/>
      <c r="F27" s="292"/>
      <c r="G27" s="294"/>
      <c r="H27" s="292"/>
      <c r="I27" s="292"/>
      <c r="J27" s="294"/>
      <c r="K27" s="294"/>
      <c r="L27" s="332"/>
      <c r="M27" s="364"/>
      <c r="N27" s="294"/>
      <c r="O27" s="365"/>
      <c r="P27" s="332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360"/>
      <c r="B28" s="293"/>
      <c r="C28" s="361"/>
      <c r="D28" s="362"/>
      <c r="E28" s="363"/>
      <c r="F28" s="292"/>
      <c r="G28" s="294"/>
      <c r="H28" s="292"/>
      <c r="I28" s="292"/>
      <c r="J28" s="294"/>
      <c r="K28" s="294"/>
      <c r="L28" s="332"/>
      <c r="M28" s="364"/>
      <c r="N28" s="294"/>
      <c r="O28" s="365"/>
      <c r="P28" s="33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35" spans="1:38" ht="14.25" customHeight="1">
      <c r="A35" s="132"/>
      <c r="B35" s="133"/>
      <c r="C35" s="134"/>
      <c r="D35" s="135"/>
      <c r="E35" s="136"/>
      <c r="F35" s="136"/>
      <c r="G35" s="132"/>
      <c r="H35" s="136"/>
      <c r="I35" s="137"/>
      <c r="J35" s="138"/>
      <c r="K35" s="138"/>
      <c r="L35" s="139"/>
      <c r="M35" s="140"/>
      <c r="N35" s="141"/>
      <c r="O35" s="142"/>
      <c r="P35" s="143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44" t="s">
        <v>603</v>
      </c>
      <c r="B36" s="145"/>
      <c r="C36" s="146"/>
      <c r="E36" s="147"/>
      <c r="F36" s="147"/>
      <c r="G36" s="147"/>
      <c r="H36" s="147"/>
      <c r="I36" s="147"/>
      <c r="J36" s="148"/>
      <c r="K36" s="147"/>
      <c r="L36" s="149"/>
      <c r="M36" s="62"/>
      <c r="N36" s="148"/>
      <c r="O36" s="146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50" t="s">
        <v>604</v>
      </c>
      <c r="B37" s="144"/>
      <c r="C37" s="144"/>
      <c r="D37" s="144"/>
      <c r="E37" s="41"/>
      <c r="F37" s="151" t="s">
        <v>605</v>
      </c>
      <c r="G37" s="6"/>
      <c r="H37" s="6"/>
      <c r="I37" s="6"/>
      <c r="J37" s="152"/>
      <c r="K37" s="153"/>
      <c r="L37" s="153"/>
      <c r="M37" s="154"/>
      <c r="N37" s="1"/>
      <c r="O37" s="155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44" t="s">
        <v>606</v>
      </c>
      <c r="B38" s="144"/>
      <c r="C38" s="144"/>
      <c r="D38" s="144" t="s">
        <v>607</v>
      </c>
      <c r="E38" s="6"/>
      <c r="F38" s="151" t="s">
        <v>608</v>
      </c>
      <c r="G38" s="6"/>
      <c r="H38" s="6"/>
      <c r="I38" s="6"/>
      <c r="J38" s="152"/>
      <c r="K38" s="153"/>
      <c r="L38" s="153"/>
      <c r="M38" s="154"/>
      <c r="N38" s="1"/>
      <c r="O38" s="155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44"/>
      <c r="B39" s="144"/>
      <c r="C39" s="144"/>
      <c r="D39" s="144"/>
      <c r="E39" s="6"/>
      <c r="F39" s="6"/>
      <c r="G39" s="6"/>
      <c r="H39" s="6"/>
      <c r="I39" s="6"/>
      <c r="J39" s="156"/>
      <c r="K39" s="153"/>
      <c r="L39" s="153"/>
      <c r="M39" s="6"/>
      <c r="N39" s="157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"/>
      <c r="B40" s="158" t="s">
        <v>609</v>
      </c>
      <c r="C40" s="158"/>
      <c r="D40" s="158"/>
      <c r="E40" s="158"/>
      <c r="F40" s="159"/>
      <c r="G40" s="6"/>
      <c r="H40" s="6"/>
      <c r="I40" s="160"/>
      <c r="J40" s="161"/>
      <c r="K40" s="162"/>
      <c r="L40" s="161"/>
      <c r="M40" s="6"/>
      <c r="N40" s="1"/>
      <c r="O40" s="1"/>
      <c r="P40" s="41"/>
      <c r="R40" s="62"/>
      <c r="S40" s="1"/>
      <c r="T40" s="1"/>
      <c r="U40" s="1"/>
      <c r="V40" s="1"/>
      <c r="W40" s="1"/>
      <c r="X40" s="1"/>
      <c r="Y40" s="1"/>
      <c r="Z40" s="1"/>
    </row>
    <row r="41" spans="1:38" ht="38.25" customHeight="1">
      <c r="A41" s="163" t="s">
        <v>16</v>
      </c>
      <c r="B41" s="163" t="s">
        <v>569</v>
      </c>
      <c r="C41" s="163"/>
      <c r="D41" s="91" t="s">
        <v>582</v>
      </c>
      <c r="E41" s="163" t="s">
        <v>583</v>
      </c>
      <c r="F41" s="163" t="s">
        <v>584</v>
      </c>
      <c r="G41" s="163" t="s">
        <v>610</v>
      </c>
      <c r="H41" s="163" t="s">
        <v>586</v>
      </c>
      <c r="I41" s="163" t="s">
        <v>587</v>
      </c>
      <c r="J41" s="106" t="s">
        <v>588</v>
      </c>
      <c r="K41" s="104" t="s">
        <v>611</v>
      </c>
      <c r="L41" s="164" t="s">
        <v>590</v>
      </c>
      <c r="M41" s="106" t="s">
        <v>591</v>
      </c>
      <c r="N41" s="103" t="s">
        <v>592</v>
      </c>
      <c r="O41" s="91" t="s">
        <v>593</v>
      </c>
      <c r="P41" s="41"/>
      <c r="Q41" s="1"/>
      <c r="R41" s="62"/>
      <c r="S41" s="62"/>
      <c r="T41" s="62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3.5" customHeight="1">
      <c r="A42" s="264">
        <v>1</v>
      </c>
      <c r="B42" s="265">
        <v>45110</v>
      </c>
      <c r="C42" s="266"/>
      <c r="D42" s="266" t="s">
        <v>221</v>
      </c>
      <c r="E42" s="264" t="s">
        <v>612</v>
      </c>
      <c r="F42" s="264">
        <v>1032.5</v>
      </c>
      <c r="G42" s="264">
        <v>999</v>
      </c>
      <c r="H42" s="267">
        <v>1060.5</v>
      </c>
      <c r="I42" s="267" t="s">
        <v>931</v>
      </c>
      <c r="J42" s="118" t="s">
        <v>1078</v>
      </c>
      <c r="K42" s="118">
        <f>H42-F42</f>
        <v>28</v>
      </c>
      <c r="L42" s="119">
        <f>(F42*-0.7)/100</f>
        <v>-7.2275</v>
      </c>
      <c r="M42" s="120">
        <f>(K42+L42)/F42</f>
        <v>2.011864406779661E-2</v>
      </c>
      <c r="N42" s="335" t="s">
        <v>599</v>
      </c>
      <c r="O42" s="336">
        <v>45118</v>
      </c>
      <c r="P42" s="41"/>
      <c r="Q42" s="312"/>
      <c r="R42" s="41" t="s">
        <v>598</v>
      </c>
      <c r="S42" s="41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  <row r="43" spans="1:38" ht="13.5" customHeight="1">
      <c r="A43" s="264">
        <v>2</v>
      </c>
      <c r="B43" s="265">
        <v>45110</v>
      </c>
      <c r="C43" s="266"/>
      <c r="D43" s="266" t="s">
        <v>491</v>
      </c>
      <c r="E43" s="264" t="s">
        <v>612</v>
      </c>
      <c r="F43" s="264">
        <v>369.5</v>
      </c>
      <c r="G43" s="264">
        <v>358</v>
      </c>
      <c r="H43" s="267">
        <v>378.5</v>
      </c>
      <c r="I43" s="267" t="s">
        <v>928</v>
      </c>
      <c r="J43" s="118" t="s">
        <v>825</v>
      </c>
      <c r="K43" s="118">
        <f>H43-F43</f>
        <v>9</v>
      </c>
      <c r="L43" s="119">
        <f>(F43*-0.7)/100</f>
        <v>-2.5864999999999996</v>
      </c>
      <c r="M43" s="120">
        <f>(K43+L43)/F43</f>
        <v>1.7357239512855213E-2</v>
      </c>
      <c r="N43" s="335" t="s">
        <v>599</v>
      </c>
      <c r="O43" s="336">
        <v>45114</v>
      </c>
      <c r="P43" s="41"/>
      <c r="Q43" s="312"/>
      <c r="R43" s="41" t="s">
        <v>598</v>
      </c>
      <c r="S43" s="41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</row>
    <row r="44" spans="1:38" ht="13.5" customHeight="1">
      <c r="A44" s="342">
        <v>3</v>
      </c>
      <c r="B44" s="343">
        <v>45114</v>
      </c>
      <c r="C44" s="344"/>
      <c r="D44" s="345" t="s">
        <v>1079</v>
      </c>
      <c r="E44" s="346" t="s">
        <v>612</v>
      </c>
      <c r="F44" s="260">
        <v>5010</v>
      </c>
      <c r="G44" s="261">
        <v>4900</v>
      </c>
      <c r="H44" s="261">
        <v>4850</v>
      </c>
      <c r="I44" s="347" t="s">
        <v>1004</v>
      </c>
      <c r="J44" s="348" t="s">
        <v>1105</v>
      </c>
      <c r="K44" s="348">
        <f>H44-F44</f>
        <v>-160</v>
      </c>
      <c r="L44" s="349">
        <f>(F44*-0.7)/100</f>
        <v>-35.07</v>
      </c>
      <c r="M44" s="350">
        <f>(K44+L44)/F44</f>
        <v>-3.8936127744510975E-2</v>
      </c>
      <c r="N44" s="351" t="s">
        <v>613</v>
      </c>
      <c r="O44" s="352">
        <v>45119</v>
      </c>
      <c r="P44" s="41"/>
      <c r="Q44" s="312"/>
      <c r="R44" s="41" t="s">
        <v>598</v>
      </c>
      <c r="S44" s="41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</row>
    <row r="45" spans="1:38" ht="13.5" customHeight="1">
      <c r="A45" s="299">
        <v>4</v>
      </c>
      <c r="B45" s="108">
        <v>45117</v>
      </c>
      <c r="C45" s="300"/>
      <c r="D45" s="301" t="s">
        <v>122</v>
      </c>
      <c r="E45" s="111" t="s">
        <v>612</v>
      </c>
      <c r="F45" s="107" t="s">
        <v>1022</v>
      </c>
      <c r="G45" s="113">
        <v>304</v>
      </c>
      <c r="H45" s="107"/>
      <c r="I45" s="107" t="s">
        <v>1023</v>
      </c>
      <c r="J45" s="113" t="s">
        <v>597</v>
      </c>
      <c r="K45" s="113"/>
      <c r="L45" s="114"/>
      <c r="M45" s="115"/>
      <c r="N45" s="113"/>
      <c r="O45" s="326"/>
      <c r="P45" s="41"/>
      <c r="Q45" s="312"/>
      <c r="R45" s="41" t="s">
        <v>598</v>
      </c>
      <c r="S45" s="41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6"/>
      <c r="AJ45" s="366"/>
      <c r="AK45" s="366"/>
      <c r="AL45" s="366"/>
    </row>
    <row r="46" spans="1:38" ht="13.5" customHeight="1">
      <c r="A46" s="264">
        <v>5</v>
      </c>
      <c r="B46" s="265">
        <v>45117</v>
      </c>
      <c r="C46" s="266"/>
      <c r="D46" s="266" t="s">
        <v>304</v>
      </c>
      <c r="E46" s="264" t="s">
        <v>612</v>
      </c>
      <c r="F46" s="264">
        <v>81</v>
      </c>
      <c r="G46" s="264">
        <v>78.5</v>
      </c>
      <c r="H46" s="267">
        <v>83.1</v>
      </c>
      <c r="I46" s="267" t="s">
        <v>1024</v>
      </c>
      <c r="J46" s="118" t="s">
        <v>1091</v>
      </c>
      <c r="K46" s="118">
        <f>H46-F46</f>
        <v>2.0999999999999943</v>
      </c>
      <c r="L46" s="119">
        <f>(F46*-0.7)/100</f>
        <v>-0.56699999999999995</v>
      </c>
      <c r="M46" s="120">
        <f>(K46+L46)/F46</f>
        <v>1.8925925925925857E-2</v>
      </c>
      <c r="N46" s="335" t="s">
        <v>599</v>
      </c>
      <c r="O46" s="341">
        <v>45119</v>
      </c>
      <c r="P46" s="41"/>
      <c r="Q46" s="312"/>
      <c r="R46" s="41" t="s">
        <v>598</v>
      </c>
      <c r="S46" s="41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</row>
    <row r="47" spans="1:38" ht="13.5" customHeight="1">
      <c r="A47" s="385">
        <v>6</v>
      </c>
      <c r="B47" s="268">
        <v>45117</v>
      </c>
      <c r="C47" s="386"/>
      <c r="D47" s="387" t="s">
        <v>242</v>
      </c>
      <c r="E47" s="279" t="s">
        <v>612</v>
      </c>
      <c r="F47" s="264">
        <v>200.5</v>
      </c>
      <c r="G47" s="267">
        <v>194</v>
      </c>
      <c r="H47" s="264">
        <v>205</v>
      </c>
      <c r="I47" s="264" t="s">
        <v>1029</v>
      </c>
      <c r="J47" s="118" t="s">
        <v>1033</v>
      </c>
      <c r="K47" s="118">
        <f>H47-F47</f>
        <v>4.5</v>
      </c>
      <c r="L47" s="119">
        <f>(F47*-0.07)/100</f>
        <v>-0.14035000000000003</v>
      </c>
      <c r="M47" s="120">
        <f>(K47+L47)/F47</f>
        <v>2.1743890274314216E-2</v>
      </c>
      <c r="N47" s="335" t="s">
        <v>599</v>
      </c>
      <c r="O47" s="341">
        <v>45117</v>
      </c>
      <c r="P47" s="41"/>
      <c r="Q47" s="312"/>
      <c r="R47" s="41" t="s">
        <v>598</v>
      </c>
      <c r="S47" s="41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</row>
    <row r="48" spans="1:38" ht="13.5" customHeight="1">
      <c r="A48" s="299">
        <v>7</v>
      </c>
      <c r="B48" s="108">
        <v>45118</v>
      </c>
      <c r="C48" s="300"/>
      <c r="D48" s="301" t="s">
        <v>471</v>
      </c>
      <c r="E48" s="111" t="s">
        <v>612</v>
      </c>
      <c r="F48" s="107" t="s">
        <v>1052</v>
      </c>
      <c r="G48" s="113">
        <v>203</v>
      </c>
      <c r="H48" s="107"/>
      <c r="I48" s="107" t="s">
        <v>680</v>
      </c>
      <c r="J48" s="113" t="s">
        <v>597</v>
      </c>
      <c r="K48" s="113"/>
      <c r="L48" s="114"/>
      <c r="M48" s="115"/>
      <c r="N48" s="325"/>
      <c r="O48" s="365"/>
      <c r="P48" s="41"/>
      <c r="Q48" s="312"/>
      <c r="R48" s="41"/>
      <c r="S48" s="41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6"/>
      <c r="AJ48" s="366"/>
      <c r="AK48" s="366"/>
      <c r="AL48" s="366"/>
    </row>
    <row r="49" spans="1:38" ht="13.5" customHeight="1">
      <c r="A49" s="299">
        <v>8</v>
      </c>
      <c r="B49" s="108">
        <v>45119</v>
      </c>
      <c r="C49" s="300"/>
      <c r="D49" s="301" t="s">
        <v>89</v>
      </c>
      <c r="E49" s="111" t="s">
        <v>612</v>
      </c>
      <c r="F49" s="107" t="s">
        <v>1094</v>
      </c>
      <c r="G49" s="113">
        <v>319</v>
      </c>
      <c r="H49" s="107"/>
      <c r="I49" s="107" t="s">
        <v>1095</v>
      </c>
      <c r="J49" s="113" t="s">
        <v>597</v>
      </c>
      <c r="K49" s="113"/>
      <c r="L49" s="114"/>
      <c r="M49" s="115"/>
      <c r="N49" s="325"/>
      <c r="O49" s="365"/>
      <c r="P49" s="41"/>
      <c r="Q49" s="312"/>
      <c r="R49" s="41"/>
      <c r="S49" s="41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6"/>
      <c r="AJ49" s="366"/>
      <c r="AK49" s="366"/>
      <c r="AL49" s="366"/>
    </row>
    <row r="50" spans="1:38" ht="13.5" customHeight="1">
      <c r="A50" s="299"/>
      <c r="B50" s="108"/>
      <c r="C50" s="300"/>
      <c r="D50" s="301"/>
      <c r="E50" s="111"/>
      <c r="F50" s="107"/>
      <c r="G50" s="113"/>
      <c r="H50" s="107"/>
      <c r="I50" s="107"/>
      <c r="J50" s="113"/>
      <c r="K50" s="113"/>
      <c r="L50" s="114"/>
      <c r="M50" s="115"/>
      <c r="N50" s="325"/>
      <c r="O50" s="365"/>
      <c r="P50" s="41"/>
      <c r="Q50" s="312"/>
      <c r="R50" s="41"/>
      <c r="S50" s="41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6"/>
      <c r="AJ50" s="366"/>
      <c r="AK50" s="366"/>
      <c r="AL50" s="366"/>
    </row>
    <row r="51" spans="1:38" ht="13.5" customHeight="1">
      <c r="A51" s="299"/>
      <c r="B51" s="108"/>
      <c r="C51" s="300"/>
      <c r="D51" s="301"/>
      <c r="E51" s="111"/>
      <c r="F51" s="107"/>
      <c r="G51" s="113"/>
      <c r="H51" s="107"/>
      <c r="I51" s="107"/>
      <c r="J51" s="113"/>
      <c r="K51" s="113"/>
      <c r="L51" s="114"/>
      <c r="M51" s="115"/>
      <c r="N51" s="325"/>
      <c r="O51" s="365"/>
      <c r="P51" s="41"/>
      <c r="Q51" s="312"/>
      <c r="R51" s="41"/>
      <c r="S51" s="41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6"/>
      <c r="AJ51" s="366"/>
      <c r="AK51" s="366"/>
      <c r="AL51" s="366"/>
    </row>
    <row r="53" spans="1:38" ht="44.25" customHeight="1">
      <c r="A53" s="144" t="s">
        <v>603</v>
      </c>
      <c r="B53" s="165"/>
      <c r="C53" s="165"/>
      <c r="D53" s="1"/>
      <c r="E53" s="6"/>
      <c r="F53" s="6"/>
      <c r="G53" s="6"/>
      <c r="H53" s="6" t="s">
        <v>615</v>
      </c>
      <c r="I53" s="6"/>
      <c r="J53" s="6"/>
      <c r="K53" s="140"/>
      <c r="L53" s="166"/>
      <c r="M53" s="140"/>
      <c r="N53" s="141"/>
      <c r="O53" s="140"/>
      <c r="P53" s="4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2.75" customHeight="1">
      <c r="A54" s="150" t="s">
        <v>604</v>
      </c>
      <c r="B54" s="144"/>
      <c r="C54" s="144"/>
      <c r="D54" s="144"/>
      <c r="E54" s="41"/>
      <c r="F54" s="151" t="s">
        <v>605</v>
      </c>
      <c r="G54" s="62"/>
      <c r="H54" s="41"/>
      <c r="I54" s="62"/>
      <c r="J54" s="6"/>
      <c r="K54" s="167"/>
      <c r="L54" s="168"/>
      <c r="M54" s="6"/>
      <c r="N54" s="134"/>
      <c r="O54" s="169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50"/>
      <c r="B55" s="144"/>
      <c r="C55" s="144"/>
      <c r="D55" s="144"/>
      <c r="E55" s="6"/>
      <c r="F55" s="151" t="s">
        <v>608</v>
      </c>
      <c r="G55" s="62"/>
      <c r="H55" s="41"/>
      <c r="I55" s="62"/>
      <c r="J55" s="6"/>
      <c r="K55" s="167"/>
      <c r="L55" s="168"/>
      <c r="M55" s="6"/>
      <c r="N55" s="134"/>
      <c r="O55" s="169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44"/>
      <c r="B56" s="144"/>
      <c r="C56" s="144"/>
      <c r="D56" s="144"/>
      <c r="E56" s="6"/>
      <c r="F56" s="6"/>
      <c r="G56" s="6"/>
      <c r="H56" s="6"/>
      <c r="I56" s="6"/>
      <c r="J56" s="156"/>
      <c r="K56" s="153"/>
      <c r="L56" s="154"/>
      <c r="M56" s="6"/>
      <c r="N56" s="157"/>
      <c r="O56" s="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70" t="s">
        <v>616</v>
      </c>
      <c r="B57" s="170"/>
      <c r="C57" s="170"/>
      <c r="D57" s="170"/>
      <c r="E57" s="6"/>
      <c r="F57" s="6"/>
      <c r="G57" s="6"/>
      <c r="H57" s="6"/>
      <c r="I57" s="6"/>
      <c r="J57" s="6"/>
      <c r="K57" s="6"/>
      <c r="L57" s="6"/>
      <c r="M57" s="6"/>
      <c r="N57" s="6"/>
      <c r="O57" s="24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104" t="s">
        <v>16</v>
      </c>
      <c r="B58" s="104" t="s">
        <v>569</v>
      </c>
      <c r="C58" s="104"/>
      <c r="D58" s="105" t="s">
        <v>582</v>
      </c>
      <c r="E58" s="104" t="s">
        <v>583</v>
      </c>
      <c r="F58" s="104" t="s">
        <v>584</v>
      </c>
      <c r="G58" s="104" t="s">
        <v>610</v>
      </c>
      <c r="H58" s="104" t="s">
        <v>586</v>
      </c>
      <c r="I58" s="104" t="s">
        <v>587</v>
      </c>
      <c r="J58" s="103" t="s">
        <v>588</v>
      </c>
      <c r="K58" s="171" t="s">
        <v>617</v>
      </c>
      <c r="L58" s="106" t="s">
        <v>590</v>
      </c>
      <c r="M58" s="171" t="s">
        <v>618</v>
      </c>
      <c r="N58" s="104" t="s">
        <v>619</v>
      </c>
      <c r="O58" s="103" t="s">
        <v>592</v>
      </c>
      <c r="P58" s="105" t="s">
        <v>593</v>
      </c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264">
        <v>1</v>
      </c>
      <c r="B59" s="265">
        <v>45105</v>
      </c>
      <c r="C59" s="266"/>
      <c r="D59" s="266" t="s">
        <v>898</v>
      </c>
      <c r="E59" s="264" t="s">
        <v>612</v>
      </c>
      <c r="F59" s="264">
        <v>1687</v>
      </c>
      <c r="G59" s="264">
        <v>1645</v>
      </c>
      <c r="H59" s="267">
        <v>1713.5</v>
      </c>
      <c r="I59" s="267" t="s">
        <v>899</v>
      </c>
      <c r="J59" s="118" t="s">
        <v>956</v>
      </c>
      <c r="K59" s="116">
        <f>H59-F59</f>
        <v>26.5</v>
      </c>
      <c r="L59" s="119">
        <f t="shared" ref="L59" si="0">(H59*N59)*0.07%</f>
        <v>419.80750000000006</v>
      </c>
      <c r="M59" s="172">
        <f t="shared" ref="M59" si="1">(K59*N59)-L59</f>
        <v>8855.1924999999992</v>
      </c>
      <c r="N59" s="116">
        <v>350</v>
      </c>
      <c r="O59" s="118" t="s">
        <v>599</v>
      </c>
      <c r="P59" s="117">
        <v>45111</v>
      </c>
      <c r="Q59" s="173"/>
      <c r="R59" s="62" t="s">
        <v>614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74"/>
      <c r="AG59" s="175"/>
      <c r="AH59" s="173"/>
      <c r="AI59" s="173"/>
      <c r="AJ59" s="174"/>
      <c r="AK59" s="174"/>
      <c r="AL59" s="174"/>
    </row>
    <row r="60" spans="1:38" ht="12.75" customHeight="1">
      <c r="A60" s="264">
        <v>2</v>
      </c>
      <c r="B60" s="265">
        <v>45105</v>
      </c>
      <c r="C60" s="266"/>
      <c r="D60" s="266" t="s">
        <v>900</v>
      </c>
      <c r="E60" s="264" t="s">
        <v>612</v>
      </c>
      <c r="F60" s="264">
        <v>2680</v>
      </c>
      <c r="G60" s="264">
        <v>2635</v>
      </c>
      <c r="H60" s="267">
        <v>2715</v>
      </c>
      <c r="I60" s="267" t="s">
        <v>901</v>
      </c>
      <c r="J60" s="118" t="s">
        <v>932</v>
      </c>
      <c r="K60" s="116">
        <f>H60-F60</f>
        <v>35</v>
      </c>
      <c r="L60" s="119">
        <f t="shared" ref="L60" si="2">(H60*N60)*0.07%</f>
        <v>570.15000000000009</v>
      </c>
      <c r="M60" s="172">
        <f t="shared" ref="M60" si="3">(K60*N60)-L60</f>
        <v>9929.85</v>
      </c>
      <c r="N60" s="116">
        <v>300</v>
      </c>
      <c r="O60" s="118" t="s">
        <v>599</v>
      </c>
      <c r="P60" s="117">
        <v>45110</v>
      </c>
      <c r="Q60" s="173"/>
      <c r="R60" s="62" t="s">
        <v>614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74"/>
      <c r="AG60" s="175"/>
      <c r="AH60" s="173"/>
      <c r="AI60" s="173"/>
      <c r="AJ60" s="174"/>
      <c r="AK60" s="174"/>
      <c r="AL60" s="174"/>
    </row>
    <row r="61" spans="1:38" ht="15" customHeight="1">
      <c r="A61" s="264">
        <v>3</v>
      </c>
      <c r="B61" s="265">
        <v>45105</v>
      </c>
      <c r="C61" s="266"/>
      <c r="D61" s="266" t="s">
        <v>902</v>
      </c>
      <c r="E61" s="264" t="s">
        <v>612</v>
      </c>
      <c r="F61" s="264" t="s">
        <v>916</v>
      </c>
      <c r="G61" s="264">
        <v>564</v>
      </c>
      <c r="H61" s="267">
        <v>578.5</v>
      </c>
      <c r="I61" s="267" t="s">
        <v>903</v>
      </c>
      <c r="J61" s="118" t="s">
        <v>625</v>
      </c>
      <c r="K61" s="116">
        <f>H61-F61</f>
        <v>6</v>
      </c>
      <c r="L61" s="119">
        <f t="shared" ref="L61" si="4">(H61*N61)*0.07%</f>
        <v>607.42500000000007</v>
      </c>
      <c r="M61" s="172">
        <f t="shared" ref="M61" si="5">(K61*N61)-L61</f>
        <v>8392.5750000000007</v>
      </c>
      <c r="N61" s="116">
        <v>1500</v>
      </c>
      <c r="O61" s="118" t="s">
        <v>599</v>
      </c>
      <c r="P61" s="117">
        <v>45110</v>
      </c>
      <c r="Q61" s="174"/>
      <c r="R61" s="174" t="s">
        <v>598</v>
      </c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</row>
    <row r="62" spans="1:38" ht="12.75" customHeight="1">
      <c r="A62" s="264">
        <v>4</v>
      </c>
      <c r="B62" s="265">
        <v>45110</v>
      </c>
      <c r="C62" s="266"/>
      <c r="D62" s="266" t="s">
        <v>917</v>
      </c>
      <c r="E62" s="264" t="s">
        <v>612</v>
      </c>
      <c r="F62" s="264">
        <v>231.25</v>
      </c>
      <c r="G62" s="264">
        <v>228</v>
      </c>
      <c r="H62" s="267">
        <v>233.75</v>
      </c>
      <c r="I62" s="267" t="s">
        <v>918</v>
      </c>
      <c r="J62" s="118" t="s">
        <v>922</v>
      </c>
      <c r="K62" s="116">
        <f>H62-F62</f>
        <v>2.5</v>
      </c>
      <c r="L62" s="119">
        <f t="shared" ref="L62" si="6">(H62*N62)*0.07%</f>
        <v>687.22500000000014</v>
      </c>
      <c r="M62" s="172">
        <f t="shared" ref="M62" si="7">(K62*N62)-L62</f>
        <v>9812.7749999999996</v>
      </c>
      <c r="N62" s="116">
        <v>4200</v>
      </c>
      <c r="O62" s="118" t="s">
        <v>599</v>
      </c>
      <c r="P62" s="117">
        <v>45110</v>
      </c>
      <c r="Q62" s="173"/>
      <c r="R62" s="174" t="s">
        <v>598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74"/>
      <c r="AG62" s="175"/>
      <c r="AH62" s="173"/>
      <c r="AI62" s="173"/>
      <c r="AJ62" s="174"/>
      <c r="AK62" s="174"/>
      <c r="AL62" s="174"/>
    </row>
    <row r="63" spans="1:38" ht="12.75" customHeight="1">
      <c r="A63" s="264">
        <v>5</v>
      </c>
      <c r="B63" s="265">
        <v>45110</v>
      </c>
      <c r="C63" s="266"/>
      <c r="D63" s="266" t="s">
        <v>919</v>
      </c>
      <c r="E63" s="264" t="s">
        <v>620</v>
      </c>
      <c r="F63" s="264">
        <v>19400</v>
      </c>
      <c r="G63" s="264">
        <v>19530</v>
      </c>
      <c r="H63" s="267">
        <v>19350</v>
      </c>
      <c r="I63" s="267" t="s">
        <v>920</v>
      </c>
      <c r="J63" s="118" t="s">
        <v>627</v>
      </c>
      <c r="K63" s="116">
        <f>F63-H63</f>
        <v>50</v>
      </c>
      <c r="L63" s="119">
        <f t="shared" ref="L63" si="8">(H63*N63)*0.07%</f>
        <v>677.25000000000011</v>
      </c>
      <c r="M63" s="172">
        <f t="shared" ref="M63" si="9">(K63*N63)-L63</f>
        <v>1822.75</v>
      </c>
      <c r="N63" s="116">
        <v>50</v>
      </c>
      <c r="O63" s="118" t="s">
        <v>599</v>
      </c>
      <c r="P63" s="117">
        <v>45110</v>
      </c>
      <c r="Q63" s="173"/>
      <c r="R63" s="174" t="s">
        <v>598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74"/>
      <c r="AG63" s="175"/>
      <c r="AH63" s="173"/>
      <c r="AI63" s="173"/>
      <c r="AJ63" s="174"/>
      <c r="AK63" s="174"/>
      <c r="AL63" s="174"/>
    </row>
    <row r="64" spans="1:38" ht="12.75" customHeight="1">
      <c r="A64" s="264">
        <v>6</v>
      </c>
      <c r="B64" s="265">
        <v>45110</v>
      </c>
      <c r="C64" s="266"/>
      <c r="D64" s="266" t="s">
        <v>926</v>
      </c>
      <c r="E64" s="264" t="s">
        <v>612</v>
      </c>
      <c r="F64" s="264">
        <v>3289</v>
      </c>
      <c r="G64" s="264">
        <v>3230</v>
      </c>
      <c r="H64" s="267">
        <v>3342.5</v>
      </c>
      <c r="I64" s="267">
        <v>3400</v>
      </c>
      <c r="J64" s="118" t="s">
        <v>962</v>
      </c>
      <c r="K64" s="116">
        <f>H64-F64</f>
        <v>53.5</v>
      </c>
      <c r="L64" s="119">
        <f t="shared" ref="L64:L65" si="10">(H64*N64)*0.07%</f>
        <v>409.45625000000007</v>
      </c>
      <c r="M64" s="172">
        <f t="shared" ref="M64:M65" si="11">(K64*N64)-L64</f>
        <v>8953.0437500000007</v>
      </c>
      <c r="N64" s="116">
        <v>175</v>
      </c>
      <c r="O64" s="118" t="s">
        <v>599</v>
      </c>
      <c r="P64" s="117">
        <v>45112</v>
      </c>
      <c r="Q64" s="173"/>
      <c r="R64" s="174" t="s">
        <v>598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74"/>
      <c r="AG64" s="175"/>
      <c r="AH64" s="173"/>
      <c r="AI64" s="173"/>
      <c r="AJ64" s="174"/>
      <c r="AK64" s="174"/>
      <c r="AL64" s="174"/>
    </row>
    <row r="65" spans="1:38" ht="12.75" customHeight="1">
      <c r="A65" s="260">
        <v>7</v>
      </c>
      <c r="B65" s="380">
        <v>45110</v>
      </c>
      <c r="C65" s="381"/>
      <c r="D65" s="381" t="s">
        <v>929</v>
      </c>
      <c r="E65" s="260" t="s">
        <v>612</v>
      </c>
      <c r="F65" s="260">
        <v>681.5</v>
      </c>
      <c r="G65" s="260">
        <v>672</v>
      </c>
      <c r="H65" s="261">
        <v>672</v>
      </c>
      <c r="I65" s="261" t="s">
        <v>930</v>
      </c>
      <c r="J65" s="348" t="s">
        <v>963</v>
      </c>
      <c r="K65" s="382">
        <f>H65-F65</f>
        <v>-9.5</v>
      </c>
      <c r="L65" s="349">
        <f t="shared" si="10"/>
        <v>611.5200000000001</v>
      </c>
      <c r="M65" s="383">
        <f t="shared" si="11"/>
        <v>-12961.52</v>
      </c>
      <c r="N65" s="382">
        <v>1300</v>
      </c>
      <c r="O65" s="348" t="s">
        <v>613</v>
      </c>
      <c r="P65" s="384">
        <v>45112</v>
      </c>
      <c r="Q65" s="173"/>
      <c r="R65" s="62" t="s">
        <v>598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74"/>
      <c r="AG65" s="175"/>
      <c r="AH65" s="173"/>
      <c r="AI65" s="173"/>
      <c r="AJ65" s="174"/>
      <c r="AK65" s="174"/>
      <c r="AL65" s="174"/>
    </row>
    <row r="66" spans="1:38" ht="12.75" customHeight="1">
      <c r="A66" s="260">
        <v>8</v>
      </c>
      <c r="B66" s="380">
        <v>45110</v>
      </c>
      <c r="C66" s="381"/>
      <c r="D66" s="381" t="s">
        <v>933</v>
      </c>
      <c r="E66" s="260" t="s">
        <v>612</v>
      </c>
      <c r="F66" s="260">
        <v>762.5</v>
      </c>
      <c r="G66" s="260">
        <v>750</v>
      </c>
      <c r="H66" s="261">
        <v>750</v>
      </c>
      <c r="I66" s="261" t="s">
        <v>934</v>
      </c>
      <c r="J66" s="348" t="s">
        <v>957</v>
      </c>
      <c r="K66" s="382">
        <f>H66-F66</f>
        <v>-12.5</v>
      </c>
      <c r="L66" s="349">
        <f t="shared" ref="L66:L69" si="12">(H66*N66)*0.07%</f>
        <v>525.00000000000011</v>
      </c>
      <c r="M66" s="383">
        <f t="shared" ref="M66:M69" si="13">(K66*N66)-L66</f>
        <v>-13025</v>
      </c>
      <c r="N66" s="382">
        <v>1000</v>
      </c>
      <c r="O66" s="348" t="s">
        <v>613</v>
      </c>
      <c r="P66" s="384">
        <v>45111</v>
      </c>
      <c r="Q66" s="173"/>
      <c r="R66" s="62" t="s">
        <v>614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74"/>
      <c r="AG66" s="175"/>
      <c r="AH66" s="173"/>
      <c r="AI66" s="173"/>
      <c r="AJ66" s="174"/>
      <c r="AK66" s="174"/>
      <c r="AL66" s="174"/>
    </row>
    <row r="67" spans="1:38" ht="12.75" customHeight="1">
      <c r="A67" s="264">
        <v>9</v>
      </c>
      <c r="B67" s="265">
        <v>45113</v>
      </c>
      <c r="C67" s="266"/>
      <c r="D67" s="266" t="s">
        <v>971</v>
      </c>
      <c r="E67" s="264" t="s">
        <v>612</v>
      </c>
      <c r="F67" s="264">
        <v>4720</v>
      </c>
      <c r="G67" s="264">
        <v>4640</v>
      </c>
      <c r="H67" s="267">
        <v>4775</v>
      </c>
      <c r="I67" s="267" t="s">
        <v>972</v>
      </c>
      <c r="J67" s="118" t="s">
        <v>748</v>
      </c>
      <c r="K67" s="116">
        <f>H67-F67</f>
        <v>55</v>
      </c>
      <c r="L67" s="119">
        <f t="shared" si="12"/>
        <v>501.37500000000006</v>
      </c>
      <c r="M67" s="172">
        <f t="shared" si="13"/>
        <v>7748.625</v>
      </c>
      <c r="N67" s="116">
        <v>150</v>
      </c>
      <c r="O67" s="118" t="s">
        <v>599</v>
      </c>
      <c r="P67" s="117">
        <v>45113</v>
      </c>
      <c r="Q67" s="173"/>
      <c r="R67" s="62" t="s">
        <v>614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74"/>
      <c r="AG67" s="175"/>
      <c r="AH67" s="173"/>
      <c r="AI67" s="173"/>
      <c r="AJ67" s="174"/>
      <c r="AK67" s="174"/>
      <c r="AL67" s="174"/>
    </row>
    <row r="68" spans="1:38" ht="12.75" customHeight="1">
      <c r="A68" s="260">
        <v>10</v>
      </c>
      <c r="B68" s="380">
        <v>45114</v>
      </c>
      <c r="C68" s="381"/>
      <c r="D68" s="381" t="s">
        <v>971</v>
      </c>
      <c r="E68" s="260" t="s">
        <v>612</v>
      </c>
      <c r="F68" s="260">
        <v>4695</v>
      </c>
      <c r="G68" s="260">
        <v>4615</v>
      </c>
      <c r="H68" s="261">
        <v>4615</v>
      </c>
      <c r="I68" s="261" t="s">
        <v>1002</v>
      </c>
      <c r="J68" s="348" t="s">
        <v>1060</v>
      </c>
      <c r="K68" s="382">
        <f t="shared" ref="K68:K69" si="14">H68-F68</f>
        <v>-80</v>
      </c>
      <c r="L68" s="349">
        <f t="shared" si="12"/>
        <v>484.57500000000005</v>
      </c>
      <c r="M68" s="383">
        <f t="shared" si="13"/>
        <v>-12484.575000000001</v>
      </c>
      <c r="N68" s="382">
        <v>150</v>
      </c>
      <c r="O68" s="348" t="s">
        <v>613</v>
      </c>
      <c r="P68" s="384">
        <v>45117</v>
      </c>
      <c r="Q68" s="173"/>
      <c r="R68" s="62" t="s">
        <v>614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74"/>
      <c r="AG68" s="175"/>
      <c r="AH68" s="173"/>
      <c r="AI68" s="173"/>
      <c r="AJ68" s="174"/>
      <c r="AK68" s="174"/>
      <c r="AL68" s="174"/>
    </row>
    <row r="69" spans="1:38" ht="12.75" customHeight="1">
      <c r="A69" s="260">
        <v>11</v>
      </c>
      <c r="B69" s="380">
        <v>45114</v>
      </c>
      <c r="C69" s="381"/>
      <c r="D69" s="381" t="s">
        <v>900</v>
      </c>
      <c r="E69" s="260" t="s">
        <v>612</v>
      </c>
      <c r="F69" s="260">
        <v>2727.5</v>
      </c>
      <c r="G69" s="260">
        <v>2685</v>
      </c>
      <c r="H69" s="261">
        <v>2685</v>
      </c>
      <c r="I69" s="261" t="s">
        <v>1003</v>
      </c>
      <c r="J69" s="348" t="s">
        <v>1032</v>
      </c>
      <c r="K69" s="382">
        <f t="shared" si="14"/>
        <v>-42.5</v>
      </c>
      <c r="L69" s="349">
        <f t="shared" si="12"/>
        <v>563.85000000000014</v>
      </c>
      <c r="M69" s="383">
        <f t="shared" si="13"/>
        <v>-13313.85</v>
      </c>
      <c r="N69" s="382">
        <v>300</v>
      </c>
      <c r="O69" s="348" t="s">
        <v>613</v>
      </c>
      <c r="P69" s="384">
        <v>45117</v>
      </c>
      <c r="Q69" s="173"/>
      <c r="R69" s="62" t="s">
        <v>614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74"/>
      <c r="AG69" s="175"/>
      <c r="AH69" s="173"/>
      <c r="AI69" s="173"/>
      <c r="AJ69" s="174"/>
      <c r="AK69" s="174"/>
      <c r="AL69" s="174"/>
    </row>
    <row r="70" spans="1:38" ht="12.75" customHeight="1">
      <c r="A70" s="260">
        <v>12</v>
      </c>
      <c r="B70" s="380">
        <v>45117</v>
      </c>
      <c r="C70" s="381"/>
      <c r="D70" s="381" t="s">
        <v>1030</v>
      </c>
      <c r="E70" s="260" t="s">
        <v>612</v>
      </c>
      <c r="F70" s="260">
        <v>809</v>
      </c>
      <c r="G70" s="260">
        <v>799</v>
      </c>
      <c r="H70" s="261">
        <v>799</v>
      </c>
      <c r="I70" s="261" t="s">
        <v>1031</v>
      </c>
      <c r="J70" s="348" t="s">
        <v>1055</v>
      </c>
      <c r="K70" s="382">
        <f t="shared" ref="K70" si="15">H70-F70</f>
        <v>-10</v>
      </c>
      <c r="L70" s="349">
        <f t="shared" ref="L70" si="16">(H70*N70)*0.07%</f>
        <v>755.05500000000006</v>
      </c>
      <c r="M70" s="383">
        <f t="shared" ref="M70" si="17">(K70*N70)-L70</f>
        <v>-14255.055</v>
      </c>
      <c r="N70" s="382">
        <v>1350</v>
      </c>
      <c r="O70" s="348" t="s">
        <v>613</v>
      </c>
      <c r="P70" s="384">
        <v>45118</v>
      </c>
      <c r="Q70" s="173"/>
      <c r="R70" s="62" t="s">
        <v>598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4"/>
      <c r="AG70" s="175"/>
      <c r="AH70" s="173"/>
      <c r="AI70" s="173"/>
      <c r="AJ70" s="174"/>
      <c r="AK70" s="174"/>
      <c r="AL70" s="174"/>
    </row>
    <row r="71" spans="1:38" ht="12.75" customHeight="1">
      <c r="A71" s="107"/>
      <c r="B71" s="176"/>
      <c r="C71" s="177"/>
      <c r="D71" s="177"/>
      <c r="E71" s="107"/>
      <c r="F71" s="107"/>
      <c r="G71" s="107"/>
      <c r="H71" s="113"/>
      <c r="I71" s="113"/>
      <c r="J71" s="269"/>
      <c r="K71" s="107"/>
      <c r="L71" s="114"/>
      <c r="M71" s="179"/>
      <c r="N71" s="107"/>
      <c r="O71" s="113"/>
      <c r="P71" s="108"/>
      <c r="Q71" s="173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4"/>
      <c r="AG71" s="175"/>
      <c r="AH71" s="173"/>
      <c r="AI71" s="173"/>
      <c r="AJ71" s="174"/>
      <c r="AK71" s="174"/>
      <c r="AL71" s="174"/>
    </row>
    <row r="72" spans="1:38" ht="12.75" customHeight="1">
      <c r="A72" s="174"/>
      <c r="B72" s="180"/>
      <c r="C72" s="173"/>
      <c r="D72" s="173"/>
      <c r="E72" s="174"/>
      <c r="F72" s="174"/>
      <c r="G72" s="174"/>
      <c r="H72" s="181"/>
      <c r="I72" s="181"/>
      <c r="J72" s="181"/>
      <c r="K72" s="173"/>
      <c r="L72" s="174"/>
      <c r="M72" s="174"/>
      <c r="N72" s="174"/>
      <c r="O72" s="181"/>
      <c r="P72" s="181"/>
      <c r="Q72" s="173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74"/>
      <c r="AG72" s="175"/>
      <c r="AH72" s="173"/>
      <c r="AI72" s="173"/>
      <c r="AJ72" s="174"/>
      <c r="AK72" s="174"/>
      <c r="AL72" s="174"/>
    </row>
    <row r="73" spans="1:38">
      <c r="A73" s="182" t="s">
        <v>621</v>
      </c>
      <c r="B73" s="182"/>
      <c r="C73" s="182"/>
      <c r="D73" s="182"/>
      <c r="E73" s="183"/>
      <c r="F73" s="137"/>
      <c r="G73" s="137"/>
      <c r="H73" s="137"/>
      <c r="I73" s="137"/>
      <c r="J73" s="1"/>
      <c r="K73" s="6"/>
      <c r="L73" s="6"/>
      <c r="M73" s="6"/>
      <c r="N73" s="1"/>
      <c r="O73" s="1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>
      <c r="A74" s="104" t="s">
        <v>16</v>
      </c>
      <c r="B74" s="104" t="s">
        <v>569</v>
      </c>
      <c r="C74" s="104"/>
      <c r="D74" s="105" t="s">
        <v>582</v>
      </c>
      <c r="E74" s="104" t="s">
        <v>583</v>
      </c>
      <c r="F74" s="104" t="s">
        <v>584</v>
      </c>
      <c r="G74" s="104" t="s">
        <v>610</v>
      </c>
      <c r="H74" s="104" t="s">
        <v>586</v>
      </c>
      <c r="I74" s="104" t="s">
        <v>587</v>
      </c>
      <c r="J74" s="103" t="s">
        <v>588</v>
      </c>
      <c r="K74" s="103" t="s">
        <v>622</v>
      </c>
      <c r="L74" s="106" t="s">
        <v>590</v>
      </c>
      <c r="M74" s="171" t="s">
        <v>618</v>
      </c>
      <c r="N74" s="104" t="s">
        <v>619</v>
      </c>
      <c r="O74" s="104" t="s">
        <v>592</v>
      </c>
      <c r="P74" s="105" t="s">
        <v>593</v>
      </c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15" customHeight="1">
      <c r="A75" s="408">
        <v>1</v>
      </c>
      <c r="B75" s="410">
        <v>45107</v>
      </c>
      <c r="C75" s="262"/>
      <c r="D75" s="263" t="s">
        <v>910</v>
      </c>
      <c r="E75" s="262" t="s">
        <v>612</v>
      </c>
      <c r="F75" s="280" t="s">
        <v>1013</v>
      </c>
      <c r="G75" s="262"/>
      <c r="H75" s="262">
        <v>31</v>
      </c>
      <c r="I75" s="262"/>
      <c r="J75" s="412" t="s">
        <v>1058</v>
      </c>
      <c r="K75" s="288">
        <f t="shared" ref="K75" si="18">H75-F75</f>
        <v>7</v>
      </c>
      <c r="L75" s="289">
        <v>100</v>
      </c>
      <c r="M75" s="388">
        <f t="shared" ref="M75" si="19">(K75*N75)-100</f>
        <v>4800</v>
      </c>
      <c r="N75" s="390">
        <v>700</v>
      </c>
      <c r="O75" s="404" t="s">
        <v>599</v>
      </c>
      <c r="P75" s="406">
        <v>45118</v>
      </c>
      <c r="Q75" s="174"/>
      <c r="R75" s="174" t="s">
        <v>614</v>
      </c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1:38" ht="15" customHeight="1">
      <c r="A76" s="409"/>
      <c r="B76" s="411"/>
      <c r="C76" s="262"/>
      <c r="D76" s="263" t="s">
        <v>911</v>
      </c>
      <c r="E76" s="262" t="s">
        <v>620</v>
      </c>
      <c r="F76" s="280" t="s">
        <v>1044</v>
      </c>
      <c r="G76" s="262"/>
      <c r="H76" s="262">
        <v>22.5</v>
      </c>
      <c r="I76" s="262"/>
      <c r="J76" s="413"/>
      <c r="K76" s="338">
        <f>F76-H76</f>
        <v>-5</v>
      </c>
      <c r="L76" s="289">
        <v>100</v>
      </c>
      <c r="M76" s="388">
        <f t="shared" ref="M76" si="20">(K76*N76)-100</f>
        <v>-3600</v>
      </c>
      <c r="N76" s="390">
        <v>700</v>
      </c>
      <c r="O76" s="405"/>
      <c r="P76" s="407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</row>
    <row r="77" spans="1:38" ht="15" customHeight="1">
      <c r="A77" s="306">
        <v>2</v>
      </c>
      <c r="B77" s="305">
        <v>45107</v>
      </c>
      <c r="C77" s="276"/>
      <c r="D77" s="277" t="s">
        <v>905</v>
      </c>
      <c r="E77" s="276" t="s">
        <v>620</v>
      </c>
      <c r="F77" s="281" t="s">
        <v>913</v>
      </c>
      <c r="G77" s="276">
        <v>115</v>
      </c>
      <c r="H77" s="276">
        <v>115</v>
      </c>
      <c r="I77" s="276" t="s">
        <v>907</v>
      </c>
      <c r="J77" s="261" t="s">
        <v>914</v>
      </c>
      <c r="K77" s="298">
        <f>F77-H77</f>
        <v>-30.5</v>
      </c>
      <c r="L77" s="284">
        <v>100</v>
      </c>
      <c r="M77" s="285">
        <f t="shared" ref="M77" si="21">(K77*N77)-100</f>
        <v>-1625</v>
      </c>
      <c r="N77" s="389">
        <v>50</v>
      </c>
      <c r="O77" s="278" t="s">
        <v>613</v>
      </c>
      <c r="P77" s="286">
        <v>45110</v>
      </c>
      <c r="Q77" s="174"/>
      <c r="R77" s="174" t="s">
        <v>598</v>
      </c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</row>
    <row r="78" spans="1:38" ht="15" customHeight="1">
      <c r="A78" s="306">
        <v>3</v>
      </c>
      <c r="B78" s="305">
        <v>45107</v>
      </c>
      <c r="C78" s="276"/>
      <c r="D78" s="277" t="s">
        <v>906</v>
      </c>
      <c r="E78" s="276" t="s">
        <v>612</v>
      </c>
      <c r="F78" s="281" t="s">
        <v>912</v>
      </c>
      <c r="G78" s="276">
        <v>30</v>
      </c>
      <c r="H78" s="276">
        <v>30</v>
      </c>
      <c r="I78" s="276" t="s">
        <v>908</v>
      </c>
      <c r="J78" s="261" t="s">
        <v>915</v>
      </c>
      <c r="K78" s="260">
        <f t="shared" ref="K78:K79" si="22">H78-F78</f>
        <v>-39</v>
      </c>
      <c r="L78" s="284">
        <v>100</v>
      </c>
      <c r="M78" s="285">
        <f t="shared" ref="M78:M79" si="23">(K78*N78)-100</f>
        <v>-1660</v>
      </c>
      <c r="N78" s="260">
        <v>40</v>
      </c>
      <c r="O78" s="278" t="s">
        <v>613</v>
      </c>
      <c r="P78" s="286">
        <v>45110</v>
      </c>
      <c r="Q78" s="174"/>
      <c r="R78" s="174" t="s">
        <v>614</v>
      </c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</row>
    <row r="79" spans="1:38" ht="15" customHeight="1">
      <c r="A79" s="303">
        <v>4</v>
      </c>
      <c r="B79" s="304">
        <v>45110</v>
      </c>
      <c r="C79" s="262"/>
      <c r="D79" s="263" t="s">
        <v>921</v>
      </c>
      <c r="E79" s="262" t="s">
        <v>612</v>
      </c>
      <c r="F79" s="280" t="s">
        <v>923</v>
      </c>
      <c r="G79" s="262">
        <v>75</v>
      </c>
      <c r="H79" s="262">
        <v>220</v>
      </c>
      <c r="I79" s="262" t="s">
        <v>870</v>
      </c>
      <c r="J79" s="287" t="s">
        <v>627</v>
      </c>
      <c r="K79" s="288">
        <f t="shared" si="22"/>
        <v>50</v>
      </c>
      <c r="L79" s="289">
        <v>100</v>
      </c>
      <c r="M79" s="290">
        <f t="shared" si="23"/>
        <v>1150</v>
      </c>
      <c r="N79" s="288">
        <v>25</v>
      </c>
      <c r="O79" s="287" t="s">
        <v>599</v>
      </c>
      <c r="P79" s="291">
        <v>45110</v>
      </c>
      <c r="Q79" s="174"/>
      <c r="R79" s="174" t="s">
        <v>598</v>
      </c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</row>
    <row r="80" spans="1:38" ht="15" customHeight="1">
      <c r="A80" s="306">
        <v>5</v>
      </c>
      <c r="B80" s="305">
        <v>45110</v>
      </c>
      <c r="C80" s="276"/>
      <c r="D80" s="277" t="s">
        <v>927</v>
      </c>
      <c r="E80" s="276" t="s">
        <v>612</v>
      </c>
      <c r="F80" s="281" t="s">
        <v>938</v>
      </c>
      <c r="G80" s="276">
        <v>40</v>
      </c>
      <c r="H80" s="276">
        <v>40</v>
      </c>
      <c r="I80" s="276" t="s">
        <v>909</v>
      </c>
      <c r="J80" s="319" t="s">
        <v>939</v>
      </c>
      <c r="K80" s="260">
        <f t="shared" ref="K80" si="24">H80-F80</f>
        <v>-30</v>
      </c>
      <c r="L80" s="284">
        <v>100</v>
      </c>
      <c r="M80" s="285">
        <f t="shared" ref="M80" si="25">(K80*N80)-100</f>
        <v>-1300</v>
      </c>
      <c r="N80" s="260">
        <v>40</v>
      </c>
      <c r="O80" s="320" t="s">
        <v>613</v>
      </c>
      <c r="P80" s="321">
        <v>45111</v>
      </c>
      <c r="Q80" s="174"/>
      <c r="R80" s="174" t="s">
        <v>598</v>
      </c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</row>
    <row r="81" spans="1:38" ht="15" customHeight="1">
      <c r="A81" s="314">
        <v>6</v>
      </c>
      <c r="B81" s="315">
        <v>45110</v>
      </c>
      <c r="C81" s="316"/>
      <c r="D81" s="317" t="s">
        <v>921</v>
      </c>
      <c r="E81" s="316" t="s">
        <v>612</v>
      </c>
      <c r="F81" s="318" t="s">
        <v>935</v>
      </c>
      <c r="G81" s="316">
        <v>65</v>
      </c>
      <c r="H81" s="316">
        <v>165</v>
      </c>
      <c r="I81" s="316" t="s">
        <v>870</v>
      </c>
      <c r="J81" s="316" t="s">
        <v>937</v>
      </c>
      <c r="K81" s="314">
        <f t="shared" ref="K81:K82" si="26">H81-F81</f>
        <v>5</v>
      </c>
      <c r="L81" s="322">
        <v>100</v>
      </c>
      <c r="M81" s="323">
        <f t="shared" ref="M81:M82" si="27">(K81*N81)-100</f>
        <v>25</v>
      </c>
      <c r="N81" s="314">
        <v>25</v>
      </c>
      <c r="O81" s="316" t="s">
        <v>623</v>
      </c>
      <c r="P81" s="315">
        <v>45110</v>
      </c>
      <c r="Q81" s="174"/>
      <c r="R81" s="174" t="s">
        <v>598</v>
      </c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</row>
    <row r="82" spans="1:38" ht="15" customHeight="1">
      <c r="A82" s="303">
        <v>7</v>
      </c>
      <c r="B82" s="304">
        <v>45111</v>
      </c>
      <c r="C82" s="262"/>
      <c r="D82" s="263" t="s">
        <v>921</v>
      </c>
      <c r="E82" s="262" t="s">
        <v>612</v>
      </c>
      <c r="F82" s="280" t="s">
        <v>942</v>
      </c>
      <c r="G82" s="262">
        <v>0</v>
      </c>
      <c r="H82" s="262">
        <v>160</v>
      </c>
      <c r="I82" s="262" t="s">
        <v>870</v>
      </c>
      <c r="J82" s="287" t="s">
        <v>653</v>
      </c>
      <c r="K82" s="288">
        <f t="shared" si="26"/>
        <v>40</v>
      </c>
      <c r="L82" s="289">
        <v>100</v>
      </c>
      <c r="M82" s="290">
        <f t="shared" si="27"/>
        <v>900</v>
      </c>
      <c r="N82" s="288">
        <v>25</v>
      </c>
      <c r="O82" s="287" t="s">
        <v>599</v>
      </c>
      <c r="P82" s="291">
        <v>45111</v>
      </c>
      <c r="Q82" s="174"/>
      <c r="R82" s="174" t="s">
        <v>598</v>
      </c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1:38" ht="15" customHeight="1">
      <c r="A83" s="303">
        <v>8</v>
      </c>
      <c r="B83" s="304">
        <v>45111</v>
      </c>
      <c r="C83" s="262"/>
      <c r="D83" s="263" t="s">
        <v>940</v>
      </c>
      <c r="E83" s="262" t="s">
        <v>612</v>
      </c>
      <c r="F83" s="280" t="s">
        <v>945</v>
      </c>
      <c r="G83" s="262">
        <v>0</v>
      </c>
      <c r="H83" s="262">
        <v>51</v>
      </c>
      <c r="I83" s="262" t="s">
        <v>941</v>
      </c>
      <c r="J83" s="287" t="s">
        <v>624</v>
      </c>
      <c r="K83" s="288">
        <f t="shared" ref="K83:K84" si="28">H83-F83</f>
        <v>21</v>
      </c>
      <c r="L83" s="289">
        <v>100</v>
      </c>
      <c r="M83" s="290">
        <f t="shared" ref="M83:M84" si="29">(K83*N83)-100</f>
        <v>740</v>
      </c>
      <c r="N83" s="288">
        <v>40</v>
      </c>
      <c r="O83" s="287" t="s">
        <v>599</v>
      </c>
      <c r="P83" s="291">
        <v>45111</v>
      </c>
      <c r="Q83" s="174"/>
      <c r="R83" s="174" t="s">
        <v>614</v>
      </c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1:38" ht="15" customHeight="1">
      <c r="A84" s="303">
        <v>9</v>
      </c>
      <c r="B84" s="304">
        <v>45111</v>
      </c>
      <c r="C84" s="262"/>
      <c r="D84" s="263" t="s">
        <v>921</v>
      </c>
      <c r="E84" s="262" t="s">
        <v>612</v>
      </c>
      <c r="F84" s="280" t="s">
        <v>953</v>
      </c>
      <c r="G84" s="262">
        <v>0</v>
      </c>
      <c r="H84" s="262">
        <v>122.5</v>
      </c>
      <c r="I84" s="262" t="s">
        <v>946</v>
      </c>
      <c r="J84" s="287" t="s">
        <v>954</v>
      </c>
      <c r="K84" s="288">
        <f t="shared" si="28"/>
        <v>20</v>
      </c>
      <c r="L84" s="289">
        <v>100</v>
      </c>
      <c r="M84" s="290">
        <f t="shared" si="29"/>
        <v>400</v>
      </c>
      <c r="N84" s="288">
        <v>25</v>
      </c>
      <c r="O84" s="287" t="s">
        <v>599</v>
      </c>
      <c r="P84" s="291">
        <v>45111</v>
      </c>
      <c r="Q84" s="174"/>
      <c r="R84" s="174" t="s">
        <v>598</v>
      </c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1:38" ht="15" customHeight="1">
      <c r="A85" s="303">
        <v>10</v>
      </c>
      <c r="B85" s="304">
        <v>45111</v>
      </c>
      <c r="C85" s="262"/>
      <c r="D85" s="263" t="s">
        <v>949</v>
      </c>
      <c r="E85" s="262" t="s">
        <v>612</v>
      </c>
      <c r="F85" s="280" t="s">
        <v>951</v>
      </c>
      <c r="G85" s="262">
        <v>0</v>
      </c>
      <c r="H85" s="262">
        <v>51</v>
      </c>
      <c r="I85" s="262" t="s">
        <v>950</v>
      </c>
      <c r="J85" s="287" t="s">
        <v>952</v>
      </c>
      <c r="K85" s="288">
        <f t="shared" ref="K85" si="30">H85-F85</f>
        <v>15</v>
      </c>
      <c r="L85" s="289">
        <v>100</v>
      </c>
      <c r="M85" s="290">
        <f t="shared" ref="M85" si="31">(K85*N85)-100</f>
        <v>500</v>
      </c>
      <c r="N85" s="288">
        <v>40</v>
      </c>
      <c r="O85" s="287" t="s">
        <v>599</v>
      </c>
      <c r="P85" s="291">
        <v>45111</v>
      </c>
      <c r="Q85" s="174"/>
      <c r="R85" s="174" t="s">
        <v>614</v>
      </c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5" customHeight="1">
      <c r="A86" s="303">
        <v>11</v>
      </c>
      <c r="B86" s="304">
        <v>45111</v>
      </c>
      <c r="C86" s="262"/>
      <c r="D86" s="263" t="s">
        <v>940</v>
      </c>
      <c r="E86" s="262" t="s">
        <v>612</v>
      </c>
      <c r="F86" s="280" t="s">
        <v>955</v>
      </c>
      <c r="G86" s="262">
        <v>0</v>
      </c>
      <c r="H86" s="262">
        <v>46.5</v>
      </c>
      <c r="I86" s="262" t="s">
        <v>941</v>
      </c>
      <c r="J86" s="287" t="s">
        <v>958</v>
      </c>
      <c r="K86" s="288">
        <f t="shared" ref="K86:K87" si="32">H86-F86</f>
        <v>19.5</v>
      </c>
      <c r="L86" s="289">
        <v>100</v>
      </c>
      <c r="M86" s="290">
        <f t="shared" ref="M86:M87" si="33">(K86*N86)-100</f>
        <v>680</v>
      </c>
      <c r="N86" s="288">
        <v>40</v>
      </c>
      <c r="O86" s="287" t="s">
        <v>599</v>
      </c>
      <c r="P86" s="291">
        <v>45111</v>
      </c>
      <c r="Q86" s="174"/>
      <c r="R86" s="174" t="s">
        <v>614</v>
      </c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1:38" ht="15" customHeight="1">
      <c r="A87" s="306">
        <v>12</v>
      </c>
      <c r="B87" s="305">
        <v>45112</v>
      </c>
      <c r="C87" s="276"/>
      <c r="D87" s="277" t="s">
        <v>964</v>
      </c>
      <c r="E87" s="276" t="s">
        <v>612</v>
      </c>
      <c r="F87" s="281" t="s">
        <v>974</v>
      </c>
      <c r="G87" s="276">
        <v>15</v>
      </c>
      <c r="H87" s="276">
        <v>15</v>
      </c>
      <c r="I87" s="276" t="s">
        <v>965</v>
      </c>
      <c r="J87" s="319" t="s">
        <v>975</v>
      </c>
      <c r="K87" s="260">
        <f t="shared" si="32"/>
        <v>-39.5</v>
      </c>
      <c r="L87" s="284">
        <v>100</v>
      </c>
      <c r="M87" s="285">
        <f t="shared" si="33"/>
        <v>-1680</v>
      </c>
      <c r="N87" s="260">
        <v>40</v>
      </c>
      <c r="O87" s="320" t="s">
        <v>613</v>
      </c>
      <c r="P87" s="321">
        <v>45113</v>
      </c>
      <c r="Q87" s="174"/>
      <c r="R87" s="174" t="s">
        <v>598</v>
      </c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1:38" ht="15" customHeight="1">
      <c r="A88" s="408">
        <v>13</v>
      </c>
      <c r="B88" s="410">
        <v>45112</v>
      </c>
      <c r="C88" s="262"/>
      <c r="D88" s="263" t="s">
        <v>968</v>
      </c>
      <c r="E88" s="262" t="s">
        <v>612</v>
      </c>
      <c r="F88" s="280" t="s">
        <v>994</v>
      </c>
      <c r="G88" s="262">
        <v>120</v>
      </c>
      <c r="H88" s="262">
        <v>370</v>
      </c>
      <c r="I88" s="262" t="s">
        <v>969</v>
      </c>
      <c r="J88" s="412" t="s">
        <v>996</v>
      </c>
      <c r="K88" s="288">
        <f t="shared" ref="K88" si="34">H88-F88</f>
        <v>10</v>
      </c>
      <c r="L88" s="289">
        <v>100</v>
      </c>
      <c r="M88" s="290">
        <f t="shared" ref="M88" si="35">(K88*N88)-100</f>
        <v>150</v>
      </c>
      <c r="N88" s="288">
        <v>25</v>
      </c>
      <c r="O88" s="287" t="s">
        <v>599</v>
      </c>
      <c r="P88" s="291">
        <v>45114</v>
      </c>
      <c r="Q88" s="174"/>
      <c r="R88" s="174" t="s">
        <v>598</v>
      </c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5" customHeight="1">
      <c r="A89" s="409"/>
      <c r="B89" s="411"/>
      <c r="C89" s="262"/>
      <c r="D89" s="263" t="s">
        <v>921</v>
      </c>
      <c r="E89" s="262" t="s">
        <v>620</v>
      </c>
      <c r="F89" s="280" t="s">
        <v>995</v>
      </c>
      <c r="G89" s="262"/>
      <c r="H89" s="262">
        <v>0</v>
      </c>
      <c r="I89" s="262">
        <v>0</v>
      </c>
      <c r="J89" s="413"/>
      <c r="K89" s="338">
        <f>F89-H89</f>
        <v>100</v>
      </c>
      <c r="L89" s="289">
        <v>100</v>
      </c>
      <c r="M89" s="290">
        <f t="shared" ref="M89:M90" si="36">(K89*N89)-100</f>
        <v>2400</v>
      </c>
      <c r="N89" s="288">
        <v>25</v>
      </c>
      <c r="O89" s="287" t="s">
        <v>599</v>
      </c>
      <c r="P89" s="291">
        <v>45113</v>
      </c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1:38" ht="15" customHeight="1">
      <c r="A90" s="306">
        <v>14</v>
      </c>
      <c r="B90" s="305">
        <v>45113</v>
      </c>
      <c r="C90" s="276"/>
      <c r="D90" s="277" t="s">
        <v>979</v>
      </c>
      <c r="E90" s="276" t="s">
        <v>612</v>
      </c>
      <c r="F90" s="281" t="s">
        <v>989</v>
      </c>
      <c r="G90" s="276">
        <v>0</v>
      </c>
      <c r="H90" s="276">
        <v>0</v>
      </c>
      <c r="I90" s="276" t="s">
        <v>980</v>
      </c>
      <c r="J90" s="319" t="s">
        <v>990</v>
      </c>
      <c r="K90" s="260">
        <f t="shared" ref="K90" si="37">H90-F90</f>
        <v>-16</v>
      </c>
      <c r="L90" s="284">
        <v>100</v>
      </c>
      <c r="M90" s="285">
        <f t="shared" si="36"/>
        <v>-740</v>
      </c>
      <c r="N90" s="260">
        <v>40</v>
      </c>
      <c r="O90" s="320" t="s">
        <v>613</v>
      </c>
      <c r="P90" s="321">
        <v>45113</v>
      </c>
      <c r="Q90" s="174"/>
      <c r="R90" s="174" t="s">
        <v>598</v>
      </c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1:38" ht="15" customHeight="1">
      <c r="A91" s="314">
        <v>15</v>
      </c>
      <c r="B91" s="315">
        <v>45113</v>
      </c>
      <c r="C91" s="316"/>
      <c r="D91" s="317" t="s">
        <v>981</v>
      </c>
      <c r="E91" s="316" t="s">
        <v>612</v>
      </c>
      <c r="F91" s="318" t="s">
        <v>987</v>
      </c>
      <c r="G91" s="316">
        <v>40</v>
      </c>
      <c r="H91" s="316">
        <v>86.5</v>
      </c>
      <c r="I91" s="316" t="s">
        <v>982</v>
      </c>
      <c r="J91" s="316" t="s">
        <v>988</v>
      </c>
      <c r="K91" s="314">
        <f t="shared" ref="K91:K97" si="38">H91-F91</f>
        <v>4</v>
      </c>
      <c r="L91" s="322">
        <v>100</v>
      </c>
      <c r="M91" s="323">
        <f t="shared" ref="M91:M97" si="39">(K91*N91)-100</f>
        <v>60</v>
      </c>
      <c r="N91" s="314">
        <v>40</v>
      </c>
      <c r="O91" s="316" t="s">
        <v>623</v>
      </c>
      <c r="P91" s="315">
        <v>45113</v>
      </c>
      <c r="Q91" s="174"/>
      <c r="R91" s="174" t="s">
        <v>598</v>
      </c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1:38" ht="15" customHeight="1">
      <c r="A92" s="303">
        <v>16</v>
      </c>
      <c r="B92" s="304">
        <v>45113</v>
      </c>
      <c r="C92" s="262"/>
      <c r="D92" s="263" t="s">
        <v>983</v>
      </c>
      <c r="E92" s="262" t="s">
        <v>612</v>
      </c>
      <c r="F92" s="280" t="s">
        <v>991</v>
      </c>
      <c r="G92" s="262">
        <v>19</v>
      </c>
      <c r="H92" s="262">
        <v>41</v>
      </c>
      <c r="I92" s="262" t="s">
        <v>984</v>
      </c>
      <c r="J92" s="262" t="s">
        <v>992</v>
      </c>
      <c r="K92" s="337">
        <f t="shared" si="38"/>
        <v>8</v>
      </c>
      <c r="L92" s="289">
        <v>100</v>
      </c>
      <c r="M92" s="290">
        <f t="shared" si="39"/>
        <v>2300</v>
      </c>
      <c r="N92" s="288">
        <v>300</v>
      </c>
      <c r="O92" s="287" t="s">
        <v>599</v>
      </c>
      <c r="P92" s="291">
        <v>45114</v>
      </c>
      <c r="Q92" s="174"/>
      <c r="R92" s="174" t="s">
        <v>614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367">
        <v>17</v>
      </c>
      <c r="B93" s="368">
        <v>45113</v>
      </c>
      <c r="C93" s="276"/>
      <c r="D93" s="277" t="s">
        <v>985</v>
      </c>
      <c r="E93" s="276" t="s">
        <v>612</v>
      </c>
      <c r="F93" s="281" t="s">
        <v>991</v>
      </c>
      <c r="G93" s="276">
        <v>22</v>
      </c>
      <c r="H93" s="276">
        <v>22</v>
      </c>
      <c r="I93" s="276" t="s">
        <v>986</v>
      </c>
      <c r="J93" s="319" t="s">
        <v>1016</v>
      </c>
      <c r="K93" s="260">
        <f t="shared" si="38"/>
        <v>-11</v>
      </c>
      <c r="L93" s="284">
        <v>100</v>
      </c>
      <c r="M93" s="285">
        <f t="shared" si="39"/>
        <v>-4775</v>
      </c>
      <c r="N93" s="260">
        <v>425</v>
      </c>
      <c r="O93" s="320" t="s">
        <v>613</v>
      </c>
      <c r="P93" s="321">
        <v>45117</v>
      </c>
      <c r="Q93" s="174"/>
      <c r="R93" s="174" t="s">
        <v>614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367">
        <v>18</v>
      </c>
      <c r="B94" s="368">
        <v>45114</v>
      </c>
      <c r="C94" s="276"/>
      <c r="D94" s="277" t="s">
        <v>983</v>
      </c>
      <c r="E94" s="276" t="s">
        <v>612</v>
      </c>
      <c r="F94" s="281" t="s">
        <v>1015</v>
      </c>
      <c r="G94" s="276">
        <v>15</v>
      </c>
      <c r="H94" s="276">
        <v>15</v>
      </c>
      <c r="I94" s="276" t="s">
        <v>993</v>
      </c>
      <c r="J94" s="319" t="s">
        <v>1017</v>
      </c>
      <c r="K94" s="260">
        <f t="shared" si="38"/>
        <v>-13.5</v>
      </c>
      <c r="L94" s="284">
        <v>100</v>
      </c>
      <c r="M94" s="285">
        <f t="shared" si="39"/>
        <v>-4150</v>
      </c>
      <c r="N94" s="260">
        <v>300</v>
      </c>
      <c r="O94" s="320" t="s">
        <v>613</v>
      </c>
      <c r="P94" s="321">
        <v>45117</v>
      </c>
      <c r="Q94" s="174"/>
      <c r="R94" s="174" t="s">
        <v>614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367">
        <v>19</v>
      </c>
      <c r="B95" s="368">
        <v>45114</v>
      </c>
      <c r="C95" s="276"/>
      <c r="D95" s="277" t="s">
        <v>997</v>
      </c>
      <c r="E95" s="276" t="s">
        <v>612</v>
      </c>
      <c r="F95" s="281" t="s">
        <v>1012</v>
      </c>
      <c r="G95" s="276">
        <v>35</v>
      </c>
      <c r="H95" s="276">
        <v>47.5</v>
      </c>
      <c r="I95" s="276" t="s">
        <v>982</v>
      </c>
      <c r="J95" s="319" t="s">
        <v>914</v>
      </c>
      <c r="K95" s="260">
        <f t="shared" si="38"/>
        <v>-30.5</v>
      </c>
      <c r="L95" s="284">
        <v>100</v>
      </c>
      <c r="M95" s="285">
        <f t="shared" si="39"/>
        <v>-1320</v>
      </c>
      <c r="N95" s="260">
        <v>40</v>
      </c>
      <c r="O95" s="320" t="s">
        <v>613</v>
      </c>
      <c r="P95" s="321">
        <v>45117</v>
      </c>
      <c r="Q95" s="174"/>
      <c r="R95" s="174" t="s">
        <v>614</v>
      </c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367">
        <v>20</v>
      </c>
      <c r="B96" s="368">
        <v>45114</v>
      </c>
      <c r="C96" s="276"/>
      <c r="D96" s="277" t="s">
        <v>998</v>
      </c>
      <c r="E96" s="276" t="s">
        <v>612</v>
      </c>
      <c r="F96" s="281" t="s">
        <v>1014</v>
      </c>
      <c r="G96" s="276">
        <v>35</v>
      </c>
      <c r="H96" s="276">
        <v>35</v>
      </c>
      <c r="I96" s="276" t="s">
        <v>999</v>
      </c>
      <c r="J96" s="319" t="s">
        <v>990</v>
      </c>
      <c r="K96" s="260">
        <f t="shared" si="38"/>
        <v>-16</v>
      </c>
      <c r="L96" s="284">
        <v>100</v>
      </c>
      <c r="M96" s="285">
        <f t="shared" si="39"/>
        <v>-6100</v>
      </c>
      <c r="N96" s="260">
        <v>375</v>
      </c>
      <c r="O96" s="320" t="s">
        <v>613</v>
      </c>
      <c r="P96" s="321">
        <v>45117</v>
      </c>
      <c r="Q96" s="174"/>
      <c r="R96" s="174" t="s">
        <v>598</v>
      </c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367">
        <v>21</v>
      </c>
      <c r="B97" s="368">
        <v>45114</v>
      </c>
      <c r="C97" s="276"/>
      <c r="D97" s="277" t="s">
        <v>1000</v>
      </c>
      <c r="E97" s="276" t="s">
        <v>612</v>
      </c>
      <c r="F97" s="281" t="s">
        <v>1013</v>
      </c>
      <c r="G97" s="276">
        <v>14</v>
      </c>
      <c r="H97" s="276">
        <v>17</v>
      </c>
      <c r="I97" s="276" t="s">
        <v>1001</v>
      </c>
      <c r="J97" s="319" t="s">
        <v>1019</v>
      </c>
      <c r="K97" s="260">
        <f t="shared" si="38"/>
        <v>-7</v>
      </c>
      <c r="L97" s="284">
        <v>100</v>
      </c>
      <c r="M97" s="285">
        <f t="shared" si="39"/>
        <v>-5000</v>
      </c>
      <c r="N97" s="260">
        <v>700</v>
      </c>
      <c r="O97" s="320" t="s">
        <v>613</v>
      </c>
      <c r="P97" s="321">
        <v>45117</v>
      </c>
      <c r="Q97" s="174"/>
      <c r="R97" s="174" t="s">
        <v>598</v>
      </c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15" customHeight="1">
      <c r="A98" s="339">
        <v>22</v>
      </c>
      <c r="B98" s="268">
        <v>45117</v>
      </c>
      <c r="C98" s="262"/>
      <c r="D98" s="263" t="s">
        <v>1018</v>
      </c>
      <c r="E98" s="262" t="s">
        <v>1021</v>
      </c>
      <c r="F98" s="280" t="s">
        <v>1020</v>
      </c>
      <c r="G98" s="262">
        <v>19</v>
      </c>
      <c r="H98" s="262">
        <v>49</v>
      </c>
      <c r="I98" s="262" t="s">
        <v>941</v>
      </c>
      <c r="J98" s="262" t="s">
        <v>1059</v>
      </c>
      <c r="K98" s="337">
        <f t="shared" ref="K98" si="40">H98-F98</f>
        <v>10</v>
      </c>
      <c r="L98" s="289">
        <v>100</v>
      </c>
      <c r="M98" s="290">
        <f t="shared" ref="M98" si="41">(K98*N98)-100</f>
        <v>2900</v>
      </c>
      <c r="N98" s="288">
        <v>300</v>
      </c>
      <c r="O98" s="287" t="s">
        <v>599</v>
      </c>
      <c r="P98" s="291">
        <v>45117</v>
      </c>
      <c r="Q98" s="174"/>
      <c r="R98" s="174" t="s">
        <v>614</v>
      </c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</row>
    <row r="99" spans="1:38" ht="15" customHeight="1">
      <c r="A99" s="339">
        <v>23</v>
      </c>
      <c r="B99" s="268">
        <v>45117</v>
      </c>
      <c r="C99" s="262"/>
      <c r="D99" s="263" t="s">
        <v>1025</v>
      </c>
      <c r="E99" s="262" t="s">
        <v>612</v>
      </c>
      <c r="F99" s="280" t="s">
        <v>1026</v>
      </c>
      <c r="G99" s="262">
        <v>34</v>
      </c>
      <c r="H99" s="262">
        <v>70</v>
      </c>
      <c r="I99" s="262" t="s">
        <v>1027</v>
      </c>
      <c r="J99" s="262" t="s">
        <v>1028</v>
      </c>
      <c r="K99" s="337">
        <f t="shared" ref="K99" si="42">H99-F99</f>
        <v>12</v>
      </c>
      <c r="L99" s="289">
        <v>100</v>
      </c>
      <c r="M99" s="290">
        <f t="shared" ref="M99" si="43">(K99*N99)-100</f>
        <v>2000</v>
      </c>
      <c r="N99" s="288">
        <v>175</v>
      </c>
      <c r="O99" s="287" t="s">
        <v>599</v>
      </c>
      <c r="P99" s="291">
        <v>45117</v>
      </c>
      <c r="Q99" s="174"/>
      <c r="R99" s="174" t="s">
        <v>598</v>
      </c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</row>
    <row r="100" spans="1:38" ht="15" customHeight="1">
      <c r="A100" s="339">
        <v>24</v>
      </c>
      <c r="B100" s="268">
        <v>45117</v>
      </c>
      <c r="C100" s="262"/>
      <c r="D100" s="263" t="s">
        <v>1036</v>
      </c>
      <c r="E100" s="262" t="s">
        <v>612</v>
      </c>
      <c r="F100" s="280" t="s">
        <v>1045</v>
      </c>
      <c r="G100" s="262">
        <v>0</v>
      </c>
      <c r="H100" s="262">
        <v>68.5</v>
      </c>
      <c r="I100" s="262">
        <v>120</v>
      </c>
      <c r="J100" s="262" t="s">
        <v>1046</v>
      </c>
      <c r="K100" s="337">
        <f t="shared" ref="K100" si="44">H100-F100</f>
        <v>22</v>
      </c>
      <c r="L100" s="289">
        <v>100</v>
      </c>
      <c r="M100" s="290">
        <f t="shared" ref="M100" si="45">(K100*N100)-100</f>
        <v>780</v>
      </c>
      <c r="N100" s="288">
        <v>40</v>
      </c>
      <c r="O100" s="287" t="s">
        <v>599</v>
      </c>
      <c r="P100" s="291">
        <v>45118</v>
      </c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</row>
    <row r="101" spans="1:38" ht="15" customHeight="1">
      <c r="A101" s="339">
        <v>25</v>
      </c>
      <c r="B101" s="268">
        <v>45118</v>
      </c>
      <c r="C101" s="262"/>
      <c r="D101" s="263" t="s">
        <v>1047</v>
      </c>
      <c r="E101" s="262" t="s">
        <v>612</v>
      </c>
      <c r="F101" s="280" t="s">
        <v>1020</v>
      </c>
      <c r="G101" s="262">
        <v>0</v>
      </c>
      <c r="H101" s="262">
        <v>68.5</v>
      </c>
      <c r="I101" s="262" t="s">
        <v>950</v>
      </c>
      <c r="J101" s="262" t="s">
        <v>1054</v>
      </c>
      <c r="K101" s="337">
        <f t="shared" ref="K101:K102" si="46">H101-F101</f>
        <v>29.5</v>
      </c>
      <c r="L101" s="289">
        <v>100</v>
      </c>
      <c r="M101" s="290">
        <f t="shared" ref="M101:M102" si="47">(K101*N101)-100</f>
        <v>1080</v>
      </c>
      <c r="N101" s="288">
        <v>40</v>
      </c>
      <c r="O101" s="287" t="s">
        <v>599</v>
      </c>
      <c r="P101" s="291">
        <v>45118</v>
      </c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</row>
    <row r="102" spans="1:38" ht="15" customHeight="1">
      <c r="A102" s="339">
        <v>26</v>
      </c>
      <c r="B102" s="268">
        <v>45118</v>
      </c>
      <c r="C102" s="262"/>
      <c r="D102" s="263" t="s">
        <v>1048</v>
      </c>
      <c r="E102" s="262" t="s">
        <v>612</v>
      </c>
      <c r="F102" s="280" t="s">
        <v>1056</v>
      </c>
      <c r="G102" s="262">
        <v>1</v>
      </c>
      <c r="H102" s="262">
        <v>2.65</v>
      </c>
      <c r="I102" s="262" t="s">
        <v>1051</v>
      </c>
      <c r="J102" s="262" t="s">
        <v>1057</v>
      </c>
      <c r="K102" s="337">
        <f t="shared" si="46"/>
        <v>0.5</v>
      </c>
      <c r="L102" s="289">
        <v>100</v>
      </c>
      <c r="M102" s="290">
        <f t="shared" si="47"/>
        <v>2400</v>
      </c>
      <c r="N102" s="288">
        <v>5000</v>
      </c>
      <c r="O102" s="287" t="s">
        <v>599</v>
      </c>
      <c r="P102" s="291">
        <v>45118</v>
      </c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</row>
    <row r="103" spans="1:38" ht="15" customHeight="1">
      <c r="A103" s="339">
        <v>27</v>
      </c>
      <c r="B103" s="268">
        <v>45118</v>
      </c>
      <c r="C103" s="262"/>
      <c r="D103" s="263" t="s">
        <v>1049</v>
      </c>
      <c r="E103" s="262" t="s">
        <v>612</v>
      </c>
      <c r="F103" s="280" t="s">
        <v>1053</v>
      </c>
      <c r="G103" s="262">
        <v>7.5</v>
      </c>
      <c r="H103" s="262">
        <v>16</v>
      </c>
      <c r="I103" s="262" t="s">
        <v>1050</v>
      </c>
      <c r="J103" s="262" t="s">
        <v>922</v>
      </c>
      <c r="K103" s="337">
        <f t="shared" ref="K103" si="48">H103-F103</f>
        <v>2.5</v>
      </c>
      <c r="L103" s="289">
        <v>100</v>
      </c>
      <c r="M103" s="290">
        <f t="shared" ref="M103" si="49">(K103*N103)-100</f>
        <v>2275</v>
      </c>
      <c r="N103" s="288">
        <v>950</v>
      </c>
      <c r="O103" s="287" t="s">
        <v>599</v>
      </c>
      <c r="P103" s="291">
        <v>45118</v>
      </c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</row>
    <row r="104" spans="1:38" ht="15" customHeight="1">
      <c r="A104" s="339">
        <v>28</v>
      </c>
      <c r="B104" s="268">
        <v>45119</v>
      </c>
      <c r="C104" s="262"/>
      <c r="D104" s="263" t="s">
        <v>1080</v>
      </c>
      <c r="E104" s="262" t="s">
        <v>612</v>
      </c>
      <c r="F104" s="280" t="s">
        <v>1100</v>
      </c>
      <c r="G104" s="262">
        <v>90</v>
      </c>
      <c r="H104" s="262">
        <v>142.5</v>
      </c>
      <c r="I104" s="262" t="s">
        <v>1081</v>
      </c>
      <c r="J104" s="262" t="s">
        <v>1101</v>
      </c>
      <c r="K104" s="337">
        <f t="shared" ref="K104" si="50">H104-F104</f>
        <v>16.5</v>
      </c>
      <c r="L104" s="289">
        <v>100</v>
      </c>
      <c r="M104" s="290">
        <f t="shared" ref="M104" si="51">(K104*N104)-100</f>
        <v>2375</v>
      </c>
      <c r="N104" s="288">
        <v>150</v>
      </c>
      <c r="O104" s="287" t="s">
        <v>599</v>
      </c>
      <c r="P104" s="291">
        <v>45119</v>
      </c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</row>
    <row r="105" spans="1:38" ht="15" customHeight="1">
      <c r="A105" s="418">
        <v>29</v>
      </c>
      <c r="B105" s="416">
        <v>45119</v>
      </c>
      <c r="C105" s="371"/>
      <c r="D105" s="372" t="s">
        <v>1084</v>
      </c>
      <c r="E105" s="294" t="s">
        <v>612</v>
      </c>
      <c r="F105" s="373" t="s">
        <v>1085</v>
      </c>
      <c r="G105" s="371"/>
      <c r="H105" s="371"/>
      <c r="I105" s="371"/>
      <c r="J105" s="414" t="s">
        <v>597</v>
      </c>
      <c r="K105" s="374"/>
      <c r="L105" s="375"/>
      <c r="M105" s="376"/>
      <c r="N105" s="377"/>
      <c r="O105" s="378"/>
      <c r="P105" s="379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</row>
    <row r="106" spans="1:38" ht="15" customHeight="1">
      <c r="A106" s="419"/>
      <c r="B106" s="417"/>
      <c r="C106" s="371"/>
      <c r="D106" s="372" t="s">
        <v>1086</v>
      </c>
      <c r="E106" s="371" t="s">
        <v>620</v>
      </c>
      <c r="F106" s="373" t="s">
        <v>1087</v>
      </c>
      <c r="G106" s="371"/>
      <c r="H106" s="371"/>
      <c r="I106" s="371"/>
      <c r="J106" s="415"/>
      <c r="K106" s="374"/>
      <c r="L106" s="375"/>
      <c r="M106" s="376"/>
      <c r="N106" s="377"/>
      <c r="O106" s="378"/>
      <c r="P106" s="379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</row>
    <row r="107" spans="1:38" ht="15" customHeight="1">
      <c r="A107" s="369">
        <v>30</v>
      </c>
      <c r="B107" s="370">
        <v>45119</v>
      </c>
      <c r="C107" s="371"/>
      <c r="D107" s="372" t="s">
        <v>1088</v>
      </c>
      <c r="E107" s="371" t="s">
        <v>612</v>
      </c>
      <c r="F107" s="373" t="s">
        <v>1089</v>
      </c>
      <c r="G107" s="371">
        <v>60</v>
      </c>
      <c r="H107" s="371"/>
      <c r="I107" s="371" t="s">
        <v>1090</v>
      </c>
      <c r="J107" s="371" t="s">
        <v>597</v>
      </c>
      <c r="K107" s="374"/>
      <c r="L107" s="375"/>
      <c r="M107" s="376"/>
      <c r="N107" s="377"/>
      <c r="O107" s="378"/>
      <c r="P107" s="379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</row>
    <row r="108" spans="1:38" ht="15" customHeight="1">
      <c r="A108" s="339">
        <v>31</v>
      </c>
      <c r="B108" s="268">
        <v>45119</v>
      </c>
      <c r="C108" s="262"/>
      <c r="D108" s="263" t="s">
        <v>1092</v>
      </c>
      <c r="E108" s="262" t="s">
        <v>612</v>
      </c>
      <c r="F108" s="280" t="s">
        <v>1096</v>
      </c>
      <c r="G108" s="262">
        <v>20</v>
      </c>
      <c r="H108" s="262">
        <v>43</v>
      </c>
      <c r="I108" s="262" t="s">
        <v>1093</v>
      </c>
      <c r="J108" s="262" t="s">
        <v>825</v>
      </c>
      <c r="K108" s="337">
        <f t="shared" ref="K108" si="52">H108-F108</f>
        <v>9</v>
      </c>
      <c r="L108" s="289">
        <v>100</v>
      </c>
      <c r="M108" s="290">
        <f t="shared" ref="M108" si="53">(K108*N108)-100</f>
        <v>3275</v>
      </c>
      <c r="N108" s="288">
        <v>375</v>
      </c>
      <c r="O108" s="287" t="s">
        <v>599</v>
      </c>
      <c r="P108" s="291">
        <v>45119</v>
      </c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</row>
    <row r="109" spans="1:38" ht="15" customHeight="1">
      <c r="A109" s="369">
        <v>32</v>
      </c>
      <c r="B109" s="370">
        <v>45119</v>
      </c>
      <c r="C109" s="371"/>
      <c r="D109" s="372" t="s">
        <v>1097</v>
      </c>
      <c r="E109" s="371" t="s">
        <v>612</v>
      </c>
      <c r="F109" s="373" t="s">
        <v>1098</v>
      </c>
      <c r="G109" s="371">
        <v>49</v>
      </c>
      <c r="H109" s="371"/>
      <c r="I109" s="371" t="s">
        <v>1099</v>
      </c>
      <c r="J109" s="371" t="s">
        <v>597</v>
      </c>
      <c r="K109" s="374"/>
      <c r="L109" s="375"/>
      <c r="M109" s="376"/>
      <c r="N109" s="377"/>
      <c r="O109" s="378"/>
      <c r="P109" s="379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</row>
    <row r="110" spans="1:38" ht="15" customHeight="1">
      <c r="A110" s="369">
        <v>33</v>
      </c>
      <c r="B110" s="370">
        <v>45119</v>
      </c>
      <c r="C110" s="371"/>
      <c r="D110" s="372" t="s">
        <v>1048</v>
      </c>
      <c r="E110" s="371" t="s">
        <v>612</v>
      </c>
      <c r="F110" s="373" t="s">
        <v>1102</v>
      </c>
      <c r="G110" s="371">
        <v>1</v>
      </c>
      <c r="H110" s="371"/>
      <c r="I110" s="371">
        <v>4.5</v>
      </c>
      <c r="J110" s="371" t="s">
        <v>597</v>
      </c>
      <c r="K110" s="374"/>
      <c r="L110" s="375"/>
      <c r="M110" s="376"/>
      <c r="N110" s="377"/>
      <c r="O110" s="378"/>
      <c r="P110" s="379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</row>
    <row r="111" spans="1:38" ht="15" customHeight="1">
      <c r="A111" s="369">
        <v>34</v>
      </c>
      <c r="B111" s="370">
        <v>45119</v>
      </c>
      <c r="C111" s="371"/>
      <c r="D111" s="372" t="s">
        <v>1103</v>
      </c>
      <c r="E111" s="371" t="s">
        <v>612</v>
      </c>
      <c r="F111" s="373" t="s">
        <v>1104</v>
      </c>
      <c r="G111" s="371">
        <v>60</v>
      </c>
      <c r="H111" s="371"/>
      <c r="I111" s="371" t="s">
        <v>908</v>
      </c>
      <c r="J111" s="371" t="s">
        <v>597</v>
      </c>
      <c r="K111" s="374"/>
      <c r="L111" s="375"/>
      <c r="M111" s="376"/>
      <c r="N111" s="377"/>
      <c r="O111" s="378"/>
      <c r="P111" s="379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</row>
    <row r="112" spans="1:38" ht="15" customHeight="1">
      <c r="A112" s="369"/>
      <c r="B112" s="370"/>
      <c r="C112" s="371"/>
      <c r="D112" s="372"/>
      <c r="E112" s="371"/>
      <c r="F112" s="373"/>
      <c r="G112" s="371"/>
      <c r="H112" s="371"/>
      <c r="I112" s="371"/>
      <c r="J112" s="371"/>
      <c r="K112" s="374"/>
      <c r="L112" s="375"/>
      <c r="M112" s="376"/>
      <c r="N112" s="377"/>
      <c r="O112" s="378"/>
      <c r="P112" s="379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</row>
    <row r="113" spans="1:38" ht="15" customHeight="1">
      <c r="A113" s="292"/>
      <c r="B113" s="293"/>
      <c r="C113" s="294"/>
      <c r="D113" s="333"/>
      <c r="E113" s="294"/>
      <c r="F113" s="295"/>
      <c r="G113" s="294"/>
      <c r="H113" s="294"/>
      <c r="I113" s="294"/>
      <c r="J113" s="294"/>
      <c r="K113" s="292"/>
      <c r="L113" s="296"/>
      <c r="M113" s="297"/>
      <c r="N113" s="292"/>
      <c r="O113" s="294"/>
      <c r="P113" s="293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174"/>
      <c r="AI113" s="174"/>
      <c r="AJ113" s="174"/>
      <c r="AK113" s="174"/>
      <c r="AL113" s="174"/>
    </row>
    <row r="114" spans="1:38" ht="38.25" customHeight="1">
      <c r="A114" s="102" t="s">
        <v>629</v>
      </c>
      <c r="B114" s="184"/>
      <c r="C114" s="184"/>
      <c r="D114" s="185"/>
      <c r="E114" s="159"/>
      <c r="F114" s="6"/>
      <c r="G114" s="6"/>
      <c r="H114" s="160"/>
      <c r="I114" s="18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</row>
    <row r="115" spans="1:38" ht="38.25">
      <c r="A115" s="103" t="s">
        <v>16</v>
      </c>
      <c r="B115" s="104" t="s">
        <v>569</v>
      </c>
      <c r="C115" s="104"/>
      <c r="D115" s="105" t="s">
        <v>582</v>
      </c>
      <c r="E115" s="104" t="s">
        <v>583</v>
      </c>
      <c r="F115" s="104" t="s">
        <v>584</v>
      </c>
      <c r="G115" s="104" t="s">
        <v>585</v>
      </c>
      <c r="H115" s="104" t="s">
        <v>586</v>
      </c>
      <c r="I115" s="104" t="s">
        <v>587</v>
      </c>
      <c r="J115" s="103" t="s">
        <v>588</v>
      </c>
      <c r="K115" s="163" t="s">
        <v>611</v>
      </c>
      <c r="L115" s="164" t="s">
        <v>590</v>
      </c>
      <c r="M115" s="106" t="s">
        <v>591</v>
      </c>
      <c r="N115" s="104" t="s">
        <v>592</v>
      </c>
      <c r="O115" s="105" t="s">
        <v>593</v>
      </c>
      <c r="P115" s="104" t="s">
        <v>594</v>
      </c>
      <c r="Q115" s="41"/>
      <c r="R115" s="6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</row>
    <row r="116" spans="1:38" ht="14.25" customHeight="1">
      <c r="A116" s="107">
        <v>1</v>
      </c>
      <c r="B116" s="108">
        <v>44840</v>
      </c>
      <c r="C116" s="177"/>
      <c r="D116" s="177" t="s">
        <v>630</v>
      </c>
      <c r="E116" s="107" t="s">
        <v>612</v>
      </c>
      <c r="F116" s="107" t="s">
        <v>631</v>
      </c>
      <c r="G116" s="107">
        <v>1220</v>
      </c>
      <c r="H116" s="107"/>
      <c r="I116" s="107" t="s">
        <v>632</v>
      </c>
      <c r="J116" s="113" t="s">
        <v>597</v>
      </c>
      <c r="K116" s="113"/>
      <c r="L116" s="114"/>
      <c r="M116" s="187"/>
      <c r="N116" s="113"/>
      <c r="O116" s="113"/>
      <c r="P116" s="114"/>
      <c r="Q116" s="41"/>
      <c r="R116" s="41" t="s">
        <v>598</v>
      </c>
      <c r="S116" s="41"/>
      <c r="T116" s="1"/>
      <c r="U116" s="1"/>
      <c r="V116" s="1"/>
      <c r="W116" s="1"/>
      <c r="X116" s="1"/>
      <c r="Y116" s="1"/>
      <c r="Z116" s="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4.25" customHeight="1">
      <c r="A117" s="107">
        <v>2</v>
      </c>
      <c r="B117" s="108">
        <v>45071</v>
      </c>
      <c r="C117" s="177"/>
      <c r="D117" s="177" t="s">
        <v>280</v>
      </c>
      <c r="E117" s="107" t="s">
        <v>612</v>
      </c>
      <c r="F117" s="107" t="s">
        <v>634</v>
      </c>
      <c r="G117" s="107">
        <v>267</v>
      </c>
      <c r="H117" s="107"/>
      <c r="I117" s="107" t="s">
        <v>635</v>
      </c>
      <c r="J117" s="113" t="s">
        <v>597</v>
      </c>
      <c r="K117" s="113"/>
      <c r="L117" s="114"/>
      <c r="M117" s="115"/>
      <c r="N117" s="178"/>
      <c r="O117" s="188"/>
      <c r="P117" s="108"/>
      <c r="Q117" s="41"/>
      <c r="R117" s="41" t="s">
        <v>598</v>
      </c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</row>
    <row r="118" spans="1:38" ht="12.75" customHeight="1">
      <c r="A118" s="107"/>
      <c r="B118" s="108"/>
      <c r="C118" s="177"/>
      <c r="D118" s="177"/>
      <c r="E118" s="107"/>
      <c r="F118" s="107"/>
      <c r="G118" s="107"/>
      <c r="H118" s="107"/>
      <c r="I118" s="107"/>
      <c r="J118" s="113"/>
      <c r="K118" s="113"/>
      <c r="L118" s="114"/>
      <c r="M118" s="187"/>
      <c r="N118" s="113"/>
      <c r="O118" s="113"/>
      <c r="P118" s="108"/>
      <c r="R118" s="6"/>
      <c r="S118" s="1"/>
      <c r="T118" s="1"/>
      <c r="U118" s="1"/>
      <c r="V118" s="1"/>
      <c r="W118" s="1"/>
      <c r="X118" s="1"/>
      <c r="Y118" s="1"/>
    </row>
    <row r="119" spans="1:38" ht="12.75" customHeight="1">
      <c r="A119" s="144" t="s">
        <v>603</v>
      </c>
      <c r="B119" s="144"/>
      <c r="C119" s="144"/>
      <c r="D119" s="144"/>
      <c r="E119" s="41"/>
      <c r="F119" s="151" t="s">
        <v>605</v>
      </c>
      <c r="G119" s="62"/>
      <c r="H119" s="62"/>
      <c r="I119" s="62"/>
      <c r="J119" s="6"/>
      <c r="K119" s="167"/>
      <c r="L119" s="168"/>
      <c r="M119" s="6"/>
      <c r="N119" s="134"/>
      <c r="O119" s="189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50" t="s">
        <v>604</v>
      </c>
      <c r="B120" s="144"/>
      <c r="C120" s="144"/>
      <c r="D120" s="144"/>
      <c r="E120" s="6"/>
      <c r="F120" s="151" t="s">
        <v>608</v>
      </c>
      <c r="G120" s="6"/>
      <c r="H120" s="6" t="s">
        <v>636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50"/>
      <c r="B121" s="144"/>
      <c r="C121" s="144"/>
      <c r="D121" s="144"/>
      <c r="E121" s="6"/>
      <c r="F121" s="151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62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50"/>
      <c r="B122" s="144"/>
      <c r="C122" s="144"/>
      <c r="D122" s="144"/>
      <c r="E122" s="6"/>
      <c r="F122" s="151"/>
      <c r="G122" s="62"/>
      <c r="H122" s="41"/>
      <c r="I122" s="62"/>
      <c r="J122" s="6"/>
      <c r="K122" s="167"/>
      <c r="L122" s="168"/>
      <c r="M122" s="6"/>
      <c r="N122" s="134"/>
      <c r="O122" s="169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50"/>
      <c r="B123" s="144"/>
      <c r="C123" s="144"/>
      <c r="D123" s="144"/>
      <c r="E123" s="6"/>
      <c r="F123" s="151"/>
      <c r="G123" s="62"/>
      <c r="H123" s="41"/>
      <c r="I123" s="62"/>
      <c r="J123" s="6"/>
      <c r="K123" s="167"/>
      <c r="L123" s="168"/>
      <c r="M123" s="6"/>
      <c r="N123" s="134"/>
      <c r="O123" s="169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50"/>
      <c r="B124" s="144"/>
      <c r="C124" s="144"/>
      <c r="D124" s="144"/>
      <c r="E124" s="6"/>
      <c r="F124" s="151"/>
      <c r="G124" s="62"/>
      <c r="H124" s="41"/>
      <c r="I124" s="62"/>
      <c r="J124" s="6"/>
      <c r="K124" s="167"/>
      <c r="L124" s="168"/>
      <c r="M124" s="6"/>
      <c r="N124" s="134"/>
      <c r="O124" s="169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50"/>
      <c r="B125" s="144"/>
      <c r="C125" s="144"/>
      <c r="D125" s="144"/>
      <c r="E125" s="6"/>
      <c r="F125" s="151"/>
      <c r="G125" s="62"/>
      <c r="H125" s="41"/>
      <c r="I125" s="62"/>
      <c r="J125" s="6"/>
      <c r="K125" s="167"/>
      <c r="L125" s="168"/>
      <c r="M125" s="6"/>
      <c r="N125" s="134"/>
      <c r="O125" s="169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0"/>
      <c r="B126" s="144"/>
      <c r="C126" s="144"/>
      <c r="D126" s="144"/>
      <c r="E126" s="6"/>
      <c r="F126" s="151"/>
      <c r="G126" s="62"/>
      <c r="H126" s="41"/>
      <c r="I126" s="62"/>
      <c r="J126" s="6"/>
      <c r="K126" s="167"/>
      <c r="L126" s="168"/>
      <c r="M126" s="6"/>
      <c r="N126" s="134"/>
      <c r="O126" s="169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0"/>
      <c r="B127" s="144"/>
      <c r="C127" s="144"/>
      <c r="D127" s="144"/>
      <c r="E127" s="6"/>
      <c r="F127" s="151"/>
      <c r="G127" s="62"/>
      <c r="H127" s="41"/>
      <c r="I127" s="62"/>
      <c r="J127" s="6"/>
      <c r="K127" s="167"/>
      <c r="L127" s="168"/>
      <c r="M127" s="6"/>
      <c r="N127" s="134"/>
      <c r="O127" s="169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62"/>
      <c r="B128" s="133"/>
      <c r="C128" s="133"/>
      <c r="D128" s="41"/>
      <c r="E128" s="62"/>
      <c r="F128" s="62"/>
      <c r="G128" s="62"/>
      <c r="H128" s="41"/>
      <c r="I128" s="62"/>
      <c r="J128" s="6"/>
      <c r="K128" s="167"/>
      <c r="L128" s="168"/>
      <c r="M128" s="6"/>
      <c r="N128" s="134"/>
      <c r="O128" s="169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38.25" customHeight="1">
      <c r="A129" s="41"/>
      <c r="B129" s="190" t="s">
        <v>637</v>
      </c>
      <c r="C129" s="190"/>
      <c r="D129" s="190"/>
      <c r="E129" s="190"/>
      <c r="F129" s="6"/>
      <c r="G129" s="6"/>
      <c r="H129" s="161"/>
      <c r="I129" s="6"/>
      <c r="J129" s="161"/>
      <c r="K129" s="162"/>
      <c r="L129" s="6"/>
      <c r="M129" s="6"/>
      <c r="N129" s="1"/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03" t="s">
        <v>16</v>
      </c>
      <c r="B130" s="104" t="s">
        <v>569</v>
      </c>
      <c r="C130" s="104"/>
      <c r="D130" s="105" t="s">
        <v>582</v>
      </c>
      <c r="E130" s="104" t="s">
        <v>583</v>
      </c>
      <c r="F130" s="104" t="s">
        <v>584</v>
      </c>
      <c r="G130" s="104" t="s">
        <v>638</v>
      </c>
      <c r="H130" s="104" t="s">
        <v>639</v>
      </c>
      <c r="I130" s="104" t="s">
        <v>587</v>
      </c>
      <c r="J130" s="191" t="s">
        <v>588</v>
      </c>
      <c r="K130" s="104" t="s">
        <v>589</v>
      </c>
      <c r="L130" s="104" t="s">
        <v>640</v>
      </c>
      <c r="M130" s="104" t="s">
        <v>592</v>
      </c>
      <c r="N130" s="105" t="s">
        <v>593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2">
        <v>1</v>
      </c>
      <c r="B131" s="193">
        <v>41579</v>
      </c>
      <c r="C131" s="193"/>
      <c r="D131" s="194" t="s">
        <v>641</v>
      </c>
      <c r="E131" s="195" t="s">
        <v>595</v>
      </c>
      <c r="F131" s="196">
        <v>82</v>
      </c>
      <c r="G131" s="195" t="s">
        <v>642</v>
      </c>
      <c r="H131" s="195">
        <v>100</v>
      </c>
      <c r="I131" s="197">
        <v>100</v>
      </c>
      <c r="J131" s="198" t="s">
        <v>643</v>
      </c>
      <c r="K131" s="199">
        <f t="shared" ref="K131:K183" si="54">H131-F131</f>
        <v>18</v>
      </c>
      <c r="L131" s="200">
        <f t="shared" ref="L131:L183" si="55">K131/F131</f>
        <v>0.21951219512195122</v>
      </c>
      <c r="M131" s="195" t="s">
        <v>599</v>
      </c>
      <c r="N131" s="201">
        <v>42657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2">
        <v>2</v>
      </c>
      <c r="B132" s="193">
        <v>41794</v>
      </c>
      <c r="C132" s="193"/>
      <c r="D132" s="194" t="s">
        <v>644</v>
      </c>
      <c r="E132" s="195" t="s">
        <v>612</v>
      </c>
      <c r="F132" s="196">
        <v>257</v>
      </c>
      <c r="G132" s="195" t="s">
        <v>642</v>
      </c>
      <c r="H132" s="195">
        <v>300</v>
      </c>
      <c r="I132" s="197">
        <v>300</v>
      </c>
      <c r="J132" s="198" t="s">
        <v>643</v>
      </c>
      <c r="K132" s="199">
        <f t="shared" si="54"/>
        <v>43</v>
      </c>
      <c r="L132" s="200">
        <f t="shared" si="55"/>
        <v>0.16731517509727625</v>
      </c>
      <c r="M132" s="195" t="s">
        <v>599</v>
      </c>
      <c r="N132" s="201">
        <v>41822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2">
        <v>3</v>
      </c>
      <c r="B133" s="193">
        <v>41828</v>
      </c>
      <c r="C133" s="193"/>
      <c r="D133" s="194" t="s">
        <v>645</v>
      </c>
      <c r="E133" s="195" t="s">
        <v>612</v>
      </c>
      <c r="F133" s="196">
        <v>393</v>
      </c>
      <c r="G133" s="195" t="s">
        <v>642</v>
      </c>
      <c r="H133" s="195">
        <v>468</v>
      </c>
      <c r="I133" s="197">
        <v>468</v>
      </c>
      <c r="J133" s="198" t="s">
        <v>643</v>
      </c>
      <c r="K133" s="199">
        <f t="shared" si="54"/>
        <v>75</v>
      </c>
      <c r="L133" s="200">
        <f t="shared" si="55"/>
        <v>0.19083969465648856</v>
      </c>
      <c r="M133" s="195" t="s">
        <v>599</v>
      </c>
      <c r="N133" s="201">
        <v>41863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2">
        <v>4</v>
      </c>
      <c r="B134" s="193">
        <v>41857</v>
      </c>
      <c r="C134" s="193"/>
      <c r="D134" s="194" t="s">
        <v>646</v>
      </c>
      <c r="E134" s="195" t="s">
        <v>612</v>
      </c>
      <c r="F134" s="196">
        <v>205</v>
      </c>
      <c r="G134" s="195" t="s">
        <v>642</v>
      </c>
      <c r="H134" s="195">
        <v>275</v>
      </c>
      <c r="I134" s="197">
        <v>250</v>
      </c>
      <c r="J134" s="198" t="s">
        <v>643</v>
      </c>
      <c r="K134" s="199">
        <f t="shared" si="54"/>
        <v>70</v>
      </c>
      <c r="L134" s="200">
        <f t="shared" si="55"/>
        <v>0.34146341463414637</v>
      </c>
      <c r="M134" s="195" t="s">
        <v>599</v>
      </c>
      <c r="N134" s="201">
        <v>41962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2">
        <v>5</v>
      </c>
      <c r="B135" s="193">
        <v>41886</v>
      </c>
      <c r="C135" s="193"/>
      <c r="D135" s="194" t="s">
        <v>647</v>
      </c>
      <c r="E135" s="195" t="s">
        <v>612</v>
      </c>
      <c r="F135" s="196">
        <v>162</v>
      </c>
      <c r="G135" s="195" t="s">
        <v>642</v>
      </c>
      <c r="H135" s="195">
        <v>190</v>
      </c>
      <c r="I135" s="197">
        <v>190</v>
      </c>
      <c r="J135" s="198" t="s">
        <v>643</v>
      </c>
      <c r="K135" s="199">
        <f t="shared" si="54"/>
        <v>28</v>
      </c>
      <c r="L135" s="200">
        <f t="shared" si="55"/>
        <v>0.1728395061728395</v>
      </c>
      <c r="M135" s="195" t="s">
        <v>599</v>
      </c>
      <c r="N135" s="201">
        <v>42006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2">
        <v>6</v>
      </c>
      <c r="B136" s="193">
        <v>41886</v>
      </c>
      <c r="C136" s="193"/>
      <c r="D136" s="194" t="s">
        <v>648</v>
      </c>
      <c r="E136" s="195" t="s">
        <v>612</v>
      </c>
      <c r="F136" s="196">
        <v>75</v>
      </c>
      <c r="G136" s="195" t="s">
        <v>642</v>
      </c>
      <c r="H136" s="195">
        <v>91.5</v>
      </c>
      <c r="I136" s="197" t="s">
        <v>633</v>
      </c>
      <c r="J136" s="198" t="s">
        <v>649</v>
      </c>
      <c r="K136" s="199">
        <f t="shared" si="54"/>
        <v>16.5</v>
      </c>
      <c r="L136" s="200">
        <f t="shared" si="55"/>
        <v>0.22</v>
      </c>
      <c r="M136" s="195" t="s">
        <v>599</v>
      </c>
      <c r="N136" s="201">
        <v>41954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2">
        <v>7</v>
      </c>
      <c r="B137" s="193">
        <v>41913</v>
      </c>
      <c r="C137" s="193"/>
      <c r="D137" s="194" t="s">
        <v>650</v>
      </c>
      <c r="E137" s="195" t="s">
        <v>612</v>
      </c>
      <c r="F137" s="196">
        <v>850</v>
      </c>
      <c r="G137" s="195" t="s">
        <v>642</v>
      </c>
      <c r="H137" s="195">
        <v>982.5</v>
      </c>
      <c r="I137" s="197">
        <v>1050</v>
      </c>
      <c r="J137" s="198" t="s">
        <v>651</v>
      </c>
      <c r="K137" s="199">
        <f t="shared" si="54"/>
        <v>132.5</v>
      </c>
      <c r="L137" s="200">
        <f t="shared" si="55"/>
        <v>0.15588235294117647</v>
      </c>
      <c r="M137" s="195" t="s">
        <v>599</v>
      </c>
      <c r="N137" s="201">
        <v>42039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2">
        <v>8</v>
      </c>
      <c r="B138" s="193">
        <v>41913</v>
      </c>
      <c r="C138" s="193"/>
      <c r="D138" s="194" t="s">
        <v>652</v>
      </c>
      <c r="E138" s="195" t="s">
        <v>612</v>
      </c>
      <c r="F138" s="196">
        <v>475</v>
      </c>
      <c r="G138" s="195" t="s">
        <v>642</v>
      </c>
      <c r="H138" s="195">
        <v>515</v>
      </c>
      <c r="I138" s="197">
        <v>600</v>
      </c>
      <c r="J138" s="198" t="s">
        <v>653</v>
      </c>
      <c r="K138" s="199">
        <f t="shared" si="54"/>
        <v>40</v>
      </c>
      <c r="L138" s="200">
        <f t="shared" si="55"/>
        <v>8.4210526315789472E-2</v>
      </c>
      <c r="M138" s="195" t="s">
        <v>599</v>
      </c>
      <c r="N138" s="201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2">
        <v>9</v>
      </c>
      <c r="B139" s="193">
        <v>41913</v>
      </c>
      <c r="C139" s="193"/>
      <c r="D139" s="194" t="s">
        <v>654</v>
      </c>
      <c r="E139" s="195" t="s">
        <v>612</v>
      </c>
      <c r="F139" s="196">
        <v>86</v>
      </c>
      <c r="G139" s="195" t="s">
        <v>642</v>
      </c>
      <c r="H139" s="195">
        <v>99</v>
      </c>
      <c r="I139" s="197">
        <v>140</v>
      </c>
      <c r="J139" s="198" t="s">
        <v>655</v>
      </c>
      <c r="K139" s="199">
        <f t="shared" si="54"/>
        <v>13</v>
      </c>
      <c r="L139" s="200">
        <f t="shared" si="55"/>
        <v>0.15116279069767441</v>
      </c>
      <c r="M139" s="195" t="s">
        <v>599</v>
      </c>
      <c r="N139" s="201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2">
        <v>10</v>
      </c>
      <c r="B140" s="193">
        <v>41926</v>
      </c>
      <c r="C140" s="193"/>
      <c r="D140" s="194" t="s">
        <v>656</v>
      </c>
      <c r="E140" s="195" t="s">
        <v>612</v>
      </c>
      <c r="F140" s="196">
        <v>496.6</v>
      </c>
      <c r="G140" s="195" t="s">
        <v>642</v>
      </c>
      <c r="H140" s="195">
        <v>621</v>
      </c>
      <c r="I140" s="197">
        <v>580</v>
      </c>
      <c r="J140" s="198" t="s">
        <v>643</v>
      </c>
      <c r="K140" s="199">
        <f t="shared" si="54"/>
        <v>124.39999999999998</v>
      </c>
      <c r="L140" s="200">
        <f t="shared" si="55"/>
        <v>0.25050342327829234</v>
      </c>
      <c r="M140" s="195" t="s">
        <v>599</v>
      </c>
      <c r="N140" s="201">
        <v>42605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2">
        <v>11</v>
      </c>
      <c r="B141" s="193">
        <v>41926</v>
      </c>
      <c r="C141" s="193"/>
      <c r="D141" s="194" t="s">
        <v>657</v>
      </c>
      <c r="E141" s="195" t="s">
        <v>612</v>
      </c>
      <c r="F141" s="196">
        <v>2481.9</v>
      </c>
      <c r="G141" s="195" t="s">
        <v>642</v>
      </c>
      <c r="H141" s="195">
        <v>2840</v>
      </c>
      <c r="I141" s="197">
        <v>2870</v>
      </c>
      <c r="J141" s="198" t="s">
        <v>658</v>
      </c>
      <c r="K141" s="199">
        <f t="shared" si="54"/>
        <v>358.09999999999991</v>
      </c>
      <c r="L141" s="200">
        <f t="shared" si="55"/>
        <v>0.14428462065353154</v>
      </c>
      <c r="M141" s="195" t="s">
        <v>599</v>
      </c>
      <c r="N141" s="201">
        <v>42017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2">
        <v>12</v>
      </c>
      <c r="B142" s="193">
        <v>41928</v>
      </c>
      <c r="C142" s="193"/>
      <c r="D142" s="194" t="s">
        <v>659</v>
      </c>
      <c r="E142" s="195" t="s">
        <v>612</v>
      </c>
      <c r="F142" s="196">
        <v>84.5</v>
      </c>
      <c r="G142" s="195" t="s">
        <v>642</v>
      </c>
      <c r="H142" s="195">
        <v>93</v>
      </c>
      <c r="I142" s="197">
        <v>110</v>
      </c>
      <c r="J142" s="198" t="s">
        <v>660</v>
      </c>
      <c r="K142" s="199">
        <f t="shared" si="54"/>
        <v>8.5</v>
      </c>
      <c r="L142" s="200">
        <f t="shared" si="55"/>
        <v>0.10059171597633136</v>
      </c>
      <c r="M142" s="195" t="s">
        <v>599</v>
      </c>
      <c r="N142" s="201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2">
        <v>13</v>
      </c>
      <c r="B143" s="193">
        <v>41928</v>
      </c>
      <c r="C143" s="193"/>
      <c r="D143" s="194" t="s">
        <v>661</v>
      </c>
      <c r="E143" s="195" t="s">
        <v>612</v>
      </c>
      <c r="F143" s="196">
        <v>401</v>
      </c>
      <c r="G143" s="195" t="s">
        <v>642</v>
      </c>
      <c r="H143" s="195">
        <v>428</v>
      </c>
      <c r="I143" s="197">
        <v>450</v>
      </c>
      <c r="J143" s="198" t="s">
        <v>662</v>
      </c>
      <c r="K143" s="199">
        <f t="shared" si="54"/>
        <v>27</v>
      </c>
      <c r="L143" s="200">
        <f t="shared" si="55"/>
        <v>6.7331670822942641E-2</v>
      </c>
      <c r="M143" s="195" t="s">
        <v>599</v>
      </c>
      <c r="N143" s="201">
        <v>42020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2">
        <v>14</v>
      </c>
      <c r="B144" s="193">
        <v>41928</v>
      </c>
      <c r="C144" s="193"/>
      <c r="D144" s="194" t="s">
        <v>663</v>
      </c>
      <c r="E144" s="195" t="s">
        <v>612</v>
      </c>
      <c r="F144" s="196">
        <v>101</v>
      </c>
      <c r="G144" s="195" t="s">
        <v>642</v>
      </c>
      <c r="H144" s="195">
        <v>112</v>
      </c>
      <c r="I144" s="197">
        <v>120</v>
      </c>
      <c r="J144" s="198" t="s">
        <v>664</v>
      </c>
      <c r="K144" s="199">
        <f t="shared" si="54"/>
        <v>11</v>
      </c>
      <c r="L144" s="200">
        <f t="shared" si="55"/>
        <v>0.10891089108910891</v>
      </c>
      <c r="M144" s="195" t="s">
        <v>599</v>
      </c>
      <c r="N144" s="201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2">
        <v>15</v>
      </c>
      <c r="B145" s="193">
        <v>41954</v>
      </c>
      <c r="C145" s="193"/>
      <c r="D145" s="194" t="s">
        <v>665</v>
      </c>
      <c r="E145" s="195" t="s">
        <v>612</v>
      </c>
      <c r="F145" s="196">
        <v>59</v>
      </c>
      <c r="G145" s="195" t="s">
        <v>642</v>
      </c>
      <c r="H145" s="195">
        <v>76</v>
      </c>
      <c r="I145" s="197">
        <v>76</v>
      </c>
      <c r="J145" s="198" t="s">
        <v>643</v>
      </c>
      <c r="K145" s="199">
        <f t="shared" si="54"/>
        <v>17</v>
      </c>
      <c r="L145" s="200">
        <f t="shared" si="55"/>
        <v>0.28813559322033899</v>
      </c>
      <c r="M145" s="195" t="s">
        <v>599</v>
      </c>
      <c r="N145" s="201">
        <v>43032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2">
        <v>16</v>
      </c>
      <c r="B146" s="193">
        <v>41954</v>
      </c>
      <c r="C146" s="193"/>
      <c r="D146" s="194" t="s">
        <v>654</v>
      </c>
      <c r="E146" s="195" t="s">
        <v>612</v>
      </c>
      <c r="F146" s="196">
        <v>99</v>
      </c>
      <c r="G146" s="195" t="s">
        <v>642</v>
      </c>
      <c r="H146" s="195">
        <v>120</v>
      </c>
      <c r="I146" s="197">
        <v>120</v>
      </c>
      <c r="J146" s="198" t="s">
        <v>624</v>
      </c>
      <c r="K146" s="199">
        <f t="shared" si="54"/>
        <v>21</v>
      </c>
      <c r="L146" s="200">
        <f t="shared" si="55"/>
        <v>0.21212121212121213</v>
      </c>
      <c r="M146" s="195" t="s">
        <v>599</v>
      </c>
      <c r="N146" s="201">
        <v>41960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2">
        <v>17</v>
      </c>
      <c r="B147" s="193">
        <v>41956</v>
      </c>
      <c r="C147" s="193"/>
      <c r="D147" s="194" t="s">
        <v>666</v>
      </c>
      <c r="E147" s="195" t="s">
        <v>612</v>
      </c>
      <c r="F147" s="196">
        <v>22</v>
      </c>
      <c r="G147" s="195" t="s">
        <v>642</v>
      </c>
      <c r="H147" s="195">
        <v>33.549999999999997</v>
      </c>
      <c r="I147" s="197">
        <v>32</v>
      </c>
      <c r="J147" s="198" t="s">
        <v>667</v>
      </c>
      <c r="K147" s="199">
        <f t="shared" si="54"/>
        <v>11.549999999999997</v>
      </c>
      <c r="L147" s="200">
        <f t="shared" si="55"/>
        <v>0.52499999999999991</v>
      </c>
      <c r="M147" s="195" t="s">
        <v>599</v>
      </c>
      <c r="N147" s="201">
        <v>42188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2">
        <v>18</v>
      </c>
      <c r="B148" s="193">
        <v>41976</v>
      </c>
      <c r="C148" s="193"/>
      <c r="D148" s="194" t="s">
        <v>668</v>
      </c>
      <c r="E148" s="195" t="s">
        <v>612</v>
      </c>
      <c r="F148" s="196">
        <v>440</v>
      </c>
      <c r="G148" s="195" t="s">
        <v>642</v>
      </c>
      <c r="H148" s="195">
        <v>520</v>
      </c>
      <c r="I148" s="197">
        <v>520</v>
      </c>
      <c r="J148" s="198" t="s">
        <v>669</v>
      </c>
      <c r="K148" s="199">
        <f t="shared" si="54"/>
        <v>80</v>
      </c>
      <c r="L148" s="200">
        <f t="shared" si="55"/>
        <v>0.18181818181818182</v>
      </c>
      <c r="M148" s="195" t="s">
        <v>599</v>
      </c>
      <c r="N148" s="201">
        <v>42208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2">
        <v>19</v>
      </c>
      <c r="B149" s="193">
        <v>41976</v>
      </c>
      <c r="C149" s="193"/>
      <c r="D149" s="194" t="s">
        <v>670</v>
      </c>
      <c r="E149" s="195" t="s">
        <v>612</v>
      </c>
      <c r="F149" s="196">
        <v>360</v>
      </c>
      <c r="G149" s="195" t="s">
        <v>642</v>
      </c>
      <c r="H149" s="195">
        <v>427</v>
      </c>
      <c r="I149" s="197">
        <v>425</v>
      </c>
      <c r="J149" s="198" t="s">
        <v>671</v>
      </c>
      <c r="K149" s="199">
        <f t="shared" si="54"/>
        <v>67</v>
      </c>
      <c r="L149" s="200">
        <f t="shared" si="55"/>
        <v>0.18611111111111112</v>
      </c>
      <c r="M149" s="195" t="s">
        <v>599</v>
      </c>
      <c r="N149" s="201">
        <v>42058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2">
        <v>20</v>
      </c>
      <c r="B150" s="193">
        <v>42012</v>
      </c>
      <c r="C150" s="193"/>
      <c r="D150" s="194" t="s">
        <v>672</v>
      </c>
      <c r="E150" s="195" t="s">
        <v>612</v>
      </c>
      <c r="F150" s="196">
        <v>360</v>
      </c>
      <c r="G150" s="195" t="s">
        <v>642</v>
      </c>
      <c r="H150" s="195">
        <v>455</v>
      </c>
      <c r="I150" s="197">
        <v>420</v>
      </c>
      <c r="J150" s="198" t="s">
        <v>673</v>
      </c>
      <c r="K150" s="199">
        <f t="shared" si="54"/>
        <v>95</v>
      </c>
      <c r="L150" s="200">
        <f t="shared" si="55"/>
        <v>0.2638888888888889</v>
      </c>
      <c r="M150" s="195" t="s">
        <v>599</v>
      </c>
      <c r="N150" s="201">
        <v>42024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2">
        <v>21</v>
      </c>
      <c r="B151" s="193">
        <v>42012</v>
      </c>
      <c r="C151" s="193"/>
      <c r="D151" s="194" t="s">
        <v>674</v>
      </c>
      <c r="E151" s="195" t="s">
        <v>612</v>
      </c>
      <c r="F151" s="196">
        <v>130</v>
      </c>
      <c r="G151" s="195"/>
      <c r="H151" s="195">
        <v>175.5</v>
      </c>
      <c r="I151" s="197">
        <v>165</v>
      </c>
      <c r="J151" s="198" t="s">
        <v>675</v>
      </c>
      <c r="K151" s="199">
        <f t="shared" si="54"/>
        <v>45.5</v>
      </c>
      <c r="L151" s="200">
        <f t="shared" si="55"/>
        <v>0.35</v>
      </c>
      <c r="M151" s="195" t="s">
        <v>599</v>
      </c>
      <c r="N151" s="201">
        <v>43088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2">
        <v>22</v>
      </c>
      <c r="B152" s="193">
        <v>42040</v>
      </c>
      <c r="C152" s="193"/>
      <c r="D152" s="194" t="s">
        <v>406</v>
      </c>
      <c r="E152" s="195" t="s">
        <v>595</v>
      </c>
      <c r="F152" s="196">
        <v>98</v>
      </c>
      <c r="G152" s="195"/>
      <c r="H152" s="195">
        <v>120</v>
      </c>
      <c r="I152" s="197">
        <v>120</v>
      </c>
      <c r="J152" s="198" t="s">
        <v>643</v>
      </c>
      <c r="K152" s="199">
        <f t="shared" si="54"/>
        <v>22</v>
      </c>
      <c r="L152" s="200">
        <f t="shared" si="55"/>
        <v>0.22448979591836735</v>
      </c>
      <c r="M152" s="195" t="s">
        <v>599</v>
      </c>
      <c r="N152" s="201">
        <v>42753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2">
        <v>23</v>
      </c>
      <c r="B153" s="193">
        <v>42040</v>
      </c>
      <c r="C153" s="193"/>
      <c r="D153" s="194" t="s">
        <v>676</v>
      </c>
      <c r="E153" s="195" t="s">
        <v>595</v>
      </c>
      <c r="F153" s="196">
        <v>196</v>
      </c>
      <c r="G153" s="195"/>
      <c r="H153" s="195">
        <v>262</v>
      </c>
      <c r="I153" s="197">
        <v>255</v>
      </c>
      <c r="J153" s="198" t="s">
        <v>643</v>
      </c>
      <c r="K153" s="199">
        <f t="shared" si="54"/>
        <v>66</v>
      </c>
      <c r="L153" s="200">
        <f t="shared" si="55"/>
        <v>0.33673469387755101</v>
      </c>
      <c r="M153" s="195" t="s">
        <v>599</v>
      </c>
      <c r="N153" s="201">
        <v>42599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2">
        <v>24</v>
      </c>
      <c r="B154" s="203">
        <v>42067</v>
      </c>
      <c r="C154" s="203"/>
      <c r="D154" s="204" t="s">
        <v>405</v>
      </c>
      <c r="E154" s="205" t="s">
        <v>595</v>
      </c>
      <c r="F154" s="206">
        <v>235</v>
      </c>
      <c r="G154" s="206"/>
      <c r="H154" s="207">
        <v>77</v>
      </c>
      <c r="I154" s="207" t="s">
        <v>677</v>
      </c>
      <c r="J154" s="208" t="s">
        <v>678</v>
      </c>
      <c r="K154" s="209">
        <f t="shared" si="54"/>
        <v>-158</v>
      </c>
      <c r="L154" s="210">
        <f t="shared" si="55"/>
        <v>-0.67234042553191486</v>
      </c>
      <c r="M154" s="206" t="s">
        <v>613</v>
      </c>
      <c r="N154" s="203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2">
        <v>25</v>
      </c>
      <c r="B155" s="193">
        <v>42067</v>
      </c>
      <c r="C155" s="193"/>
      <c r="D155" s="194" t="s">
        <v>679</v>
      </c>
      <c r="E155" s="195" t="s">
        <v>595</v>
      </c>
      <c r="F155" s="196">
        <v>185</v>
      </c>
      <c r="G155" s="195"/>
      <c r="H155" s="195">
        <v>224</v>
      </c>
      <c r="I155" s="197" t="s">
        <v>680</v>
      </c>
      <c r="J155" s="198" t="s">
        <v>643</v>
      </c>
      <c r="K155" s="199">
        <f t="shared" si="54"/>
        <v>39</v>
      </c>
      <c r="L155" s="200">
        <f t="shared" si="55"/>
        <v>0.21081081081081082</v>
      </c>
      <c r="M155" s="195" t="s">
        <v>599</v>
      </c>
      <c r="N155" s="201">
        <v>42647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2">
        <v>26</v>
      </c>
      <c r="B156" s="203">
        <v>42090</v>
      </c>
      <c r="C156" s="203"/>
      <c r="D156" s="211" t="s">
        <v>681</v>
      </c>
      <c r="E156" s="206" t="s">
        <v>595</v>
      </c>
      <c r="F156" s="206">
        <v>49.5</v>
      </c>
      <c r="G156" s="207"/>
      <c r="H156" s="207">
        <v>15.85</v>
      </c>
      <c r="I156" s="207">
        <v>67</v>
      </c>
      <c r="J156" s="208" t="s">
        <v>682</v>
      </c>
      <c r="K156" s="207">
        <f t="shared" si="54"/>
        <v>-33.65</v>
      </c>
      <c r="L156" s="212">
        <f t="shared" si="55"/>
        <v>-0.67979797979797973</v>
      </c>
      <c r="M156" s="206" t="s">
        <v>613</v>
      </c>
      <c r="N156" s="213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2">
        <v>27</v>
      </c>
      <c r="B157" s="193">
        <v>42093</v>
      </c>
      <c r="C157" s="193"/>
      <c r="D157" s="194" t="s">
        <v>683</v>
      </c>
      <c r="E157" s="195" t="s">
        <v>595</v>
      </c>
      <c r="F157" s="196">
        <v>183.5</v>
      </c>
      <c r="G157" s="195"/>
      <c r="H157" s="195">
        <v>219</v>
      </c>
      <c r="I157" s="197">
        <v>218</v>
      </c>
      <c r="J157" s="198" t="s">
        <v>684</v>
      </c>
      <c r="K157" s="199">
        <f t="shared" si="54"/>
        <v>35.5</v>
      </c>
      <c r="L157" s="200">
        <f t="shared" si="55"/>
        <v>0.19346049046321526</v>
      </c>
      <c r="M157" s="195" t="s">
        <v>599</v>
      </c>
      <c r="N157" s="201">
        <v>42103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2">
        <v>28</v>
      </c>
      <c r="B158" s="193">
        <v>42114</v>
      </c>
      <c r="C158" s="193"/>
      <c r="D158" s="194" t="s">
        <v>685</v>
      </c>
      <c r="E158" s="195" t="s">
        <v>595</v>
      </c>
      <c r="F158" s="196">
        <f>(227+237)/2</f>
        <v>232</v>
      </c>
      <c r="G158" s="195"/>
      <c r="H158" s="195">
        <v>298</v>
      </c>
      <c r="I158" s="197">
        <v>298</v>
      </c>
      <c r="J158" s="198" t="s">
        <v>643</v>
      </c>
      <c r="K158" s="199">
        <f t="shared" si="54"/>
        <v>66</v>
      </c>
      <c r="L158" s="200">
        <f t="shared" si="55"/>
        <v>0.28448275862068967</v>
      </c>
      <c r="M158" s="195" t="s">
        <v>599</v>
      </c>
      <c r="N158" s="201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2">
        <v>29</v>
      </c>
      <c r="B159" s="193">
        <v>42128</v>
      </c>
      <c r="C159" s="193"/>
      <c r="D159" s="194" t="s">
        <v>686</v>
      </c>
      <c r="E159" s="195" t="s">
        <v>612</v>
      </c>
      <c r="F159" s="196">
        <v>385</v>
      </c>
      <c r="G159" s="195"/>
      <c r="H159" s="195">
        <f>212.5+331</f>
        <v>543.5</v>
      </c>
      <c r="I159" s="197">
        <v>510</v>
      </c>
      <c r="J159" s="198" t="s">
        <v>687</v>
      </c>
      <c r="K159" s="199">
        <f t="shared" si="54"/>
        <v>158.5</v>
      </c>
      <c r="L159" s="200">
        <f t="shared" si="55"/>
        <v>0.41168831168831171</v>
      </c>
      <c r="M159" s="195" t="s">
        <v>599</v>
      </c>
      <c r="N159" s="201">
        <v>42235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2">
        <v>30</v>
      </c>
      <c r="B160" s="193">
        <v>42128</v>
      </c>
      <c r="C160" s="193"/>
      <c r="D160" s="194" t="s">
        <v>688</v>
      </c>
      <c r="E160" s="195" t="s">
        <v>612</v>
      </c>
      <c r="F160" s="196">
        <v>115.5</v>
      </c>
      <c r="G160" s="195"/>
      <c r="H160" s="195">
        <v>146</v>
      </c>
      <c r="I160" s="197">
        <v>142</v>
      </c>
      <c r="J160" s="198" t="s">
        <v>689</v>
      </c>
      <c r="K160" s="199">
        <f t="shared" si="54"/>
        <v>30.5</v>
      </c>
      <c r="L160" s="200">
        <f t="shared" si="55"/>
        <v>0.26406926406926406</v>
      </c>
      <c r="M160" s="195" t="s">
        <v>599</v>
      </c>
      <c r="N160" s="201">
        <v>42202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2">
        <v>31</v>
      </c>
      <c r="B161" s="193">
        <v>42151</v>
      </c>
      <c r="C161" s="193"/>
      <c r="D161" s="194" t="s">
        <v>543</v>
      </c>
      <c r="E161" s="195" t="s">
        <v>612</v>
      </c>
      <c r="F161" s="196">
        <v>237.5</v>
      </c>
      <c r="G161" s="195"/>
      <c r="H161" s="195">
        <v>279.5</v>
      </c>
      <c r="I161" s="197">
        <v>278</v>
      </c>
      <c r="J161" s="198" t="s">
        <v>643</v>
      </c>
      <c r="K161" s="199">
        <f t="shared" si="54"/>
        <v>42</v>
      </c>
      <c r="L161" s="200">
        <f t="shared" si="55"/>
        <v>0.17684210526315788</v>
      </c>
      <c r="M161" s="195" t="s">
        <v>599</v>
      </c>
      <c r="N161" s="201">
        <v>42222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2">
        <v>32</v>
      </c>
      <c r="B162" s="193">
        <v>42174</v>
      </c>
      <c r="C162" s="193"/>
      <c r="D162" s="194" t="s">
        <v>661</v>
      </c>
      <c r="E162" s="195" t="s">
        <v>595</v>
      </c>
      <c r="F162" s="196">
        <v>340</v>
      </c>
      <c r="G162" s="195"/>
      <c r="H162" s="195">
        <v>448</v>
      </c>
      <c r="I162" s="197">
        <v>448</v>
      </c>
      <c r="J162" s="198" t="s">
        <v>643</v>
      </c>
      <c r="K162" s="199">
        <f t="shared" si="54"/>
        <v>108</v>
      </c>
      <c r="L162" s="200">
        <f t="shared" si="55"/>
        <v>0.31764705882352939</v>
      </c>
      <c r="M162" s="195" t="s">
        <v>599</v>
      </c>
      <c r="N162" s="201">
        <v>43018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2">
        <v>33</v>
      </c>
      <c r="B163" s="193">
        <v>42191</v>
      </c>
      <c r="C163" s="193"/>
      <c r="D163" s="194" t="s">
        <v>690</v>
      </c>
      <c r="E163" s="195" t="s">
        <v>595</v>
      </c>
      <c r="F163" s="196">
        <v>390</v>
      </c>
      <c r="G163" s="195"/>
      <c r="H163" s="195">
        <v>460</v>
      </c>
      <c r="I163" s="197">
        <v>460</v>
      </c>
      <c r="J163" s="198" t="s">
        <v>643</v>
      </c>
      <c r="K163" s="199">
        <f t="shared" si="54"/>
        <v>70</v>
      </c>
      <c r="L163" s="200">
        <f t="shared" si="55"/>
        <v>0.17948717948717949</v>
      </c>
      <c r="M163" s="195" t="s">
        <v>599</v>
      </c>
      <c r="N163" s="201">
        <v>42478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2">
        <v>34</v>
      </c>
      <c r="B164" s="203">
        <v>42195</v>
      </c>
      <c r="C164" s="203"/>
      <c r="D164" s="204" t="s">
        <v>691</v>
      </c>
      <c r="E164" s="205" t="s">
        <v>595</v>
      </c>
      <c r="F164" s="206">
        <v>122.5</v>
      </c>
      <c r="G164" s="206"/>
      <c r="H164" s="207">
        <v>61</v>
      </c>
      <c r="I164" s="207">
        <v>172</v>
      </c>
      <c r="J164" s="208" t="s">
        <v>692</v>
      </c>
      <c r="K164" s="209">
        <f t="shared" si="54"/>
        <v>-61.5</v>
      </c>
      <c r="L164" s="210">
        <f t="shared" si="55"/>
        <v>-0.50204081632653064</v>
      </c>
      <c r="M164" s="206" t="s">
        <v>613</v>
      </c>
      <c r="N164" s="203">
        <v>43333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2">
        <v>35</v>
      </c>
      <c r="B165" s="193">
        <v>42219</v>
      </c>
      <c r="C165" s="193"/>
      <c r="D165" s="194" t="s">
        <v>693</v>
      </c>
      <c r="E165" s="195" t="s">
        <v>595</v>
      </c>
      <c r="F165" s="196">
        <v>297.5</v>
      </c>
      <c r="G165" s="195"/>
      <c r="H165" s="195">
        <v>350</v>
      </c>
      <c r="I165" s="197">
        <v>360</v>
      </c>
      <c r="J165" s="198" t="s">
        <v>694</v>
      </c>
      <c r="K165" s="199">
        <f t="shared" si="54"/>
        <v>52.5</v>
      </c>
      <c r="L165" s="200">
        <f t="shared" si="55"/>
        <v>0.17647058823529413</v>
      </c>
      <c r="M165" s="195" t="s">
        <v>599</v>
      </c>
      <c r="N165" s="201">
        <v>42232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2">
        <v>36</v>
      </c>
      <c r="B166" s="193">
        <v>42219</v>
      </c>
      <c r="C166" s="193"/>
      <c r="D166" s="194" t="s">
        <v>695</v>
      </c>
      <c r="E166" s="195" t="s">
        <v>595</v>
      </c>
      <c r="F166" s="196">
        <v>115.5</v>
      </c>
      <c r="G166" s="195"/>
      <c r="H166" s="195">
        <v>149</v>
      </c>
      <c r="I166" s="197">
        <v>140</v>
      </c>
      <c r="J166" s="198" t="s">
        <v>696</v>
      </c>
      <c r="K166" s="199">
        <f t="shared" si="54"/>
        <v>33.5</v>
      </c>
      <c r="L166" s="200">
        <f t="shared" si="55"/>
        <v>0.29004329004329005</v>
      </c>
      <c r="M166" s="195" t="s">
        <v>599</v>
      </c>
      <c r="N166" s="201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2">
        <v>37</v>
      </c>
      <c r="B167" s="193">
        <v>42251</v>
      </c>
      <c r="C167" s="193"/>
      <c r="D167" s="194" t="s">
        <v>543</v>
      </c>
      <c r="E167" s="195" t="s">
        <v>595</v>
      </c>
      <c r="F167" s="196">
        <v>226</v>
      </c>
      <c r="G167" s="195"/>
      <c r="H167" s="195">
        <v>292</v>
      </c>
      <c r="I167" s="197">
        <v>292</v>
      </c>
      <c r="J167" s="198" t="s">
        <v>697</v>
      </c>
      <c r="K167" s="199">
        <f t="shared" si="54"/>
        <v>66</v>
      </c>
      <c r="L167" s="200">
        <f t="shared" si="55"/>
        <v>0.29203539823008851</v>
      </c>
      <c r="M167" s="195" t="s">
        <v>599</v>
      </c>
      <c r="N167" s="201">
        <v>42286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2">
        <v>38</v>
      </c>
      <c r="B168" s="193">
        <v>42254</v>
      </c>
      <c r="C168" s="193"/>
      <c r="D168" s="194" t="s">
        <v>685</v>
      </c>
      <c r="E168" s="195" t="s">
        <v>595</v>
      </c>
      <c r="F168" s="196">
        <v>232.5</v>
      </c>
      <c r="G168" s="195"/>
      <c r="H168" s="195">
        <v>312.5</v>
      </c>
      <c r="I168" s="197">
        <v>310</v>
      </c>
      <c r="J168" s="198" t="s">
        <v>643</v>
      </c>
      <c r="K168" s="199">
        <f t="shared" si="54"/>
        <v>80</v>
      </c>
      <c r="L168" s="200">
        <f t="shared" si="55"/>
        <v>0.34408602150537637</v>
      </c>
      <c r="M168" s="195" t="s">
        <v>599</v>
      </c>
      <c r="N168" s="201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2">
        <v>39</v>
      </c>
      <c r="B169" s="193">
        <v>42268</v>
      </c>
      <c r="C169" s="193"/>
      <c r="D169" s="194" t="s">
        <v>698</v>
      </c>
      <c r="E169" s="195" t="s">
        <v>595</v>
      </c>
      <c r="F169" s="196">
        <v>196.5</v>
      </c>
      <c r="G169" s="195"/>
      <c r="H169" s="195">
        <v>238</v>
      </c>
      <c r="I169" s="197">
        <v>238</v>
      </c>
      <c r="J169" s="198" t="s">
        <v>697</v>
      </c>
      <c r="K169" s="199">
        <f t="shared" si="54"/>
        <v>41.5</v>
      </c>
      <c r="L169" s="200">
        <f t="shared" si="55"/>
        <v>0.21119592875318066</v>
      </c>
      <c r="M169" s="195" t="s">
        <v>599</v>
      </c>
      <c r="N169" s="201">
        <v>42291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2">
        <v>40</v>
      </c>
      <c r="B170" s="193">
        <v>42271</v>
      </c>
      <c r="C170" s="193"/>
      <c r="D170" s="194" t="s">
        <v>641</v>
      </c>
      <c r="E170" s="195" t="s">
        <v>595</v>
      </c>
      <c r="F170" s="196">
        <v>65</v>
      </c>
      <c r="G170" s="195"/>
      <c r="H170" s="195">
        <v>82</v>
      </c>
      <c r="I170" s="197">
        <v>82</v>
      </c>
      <c r="J170" s="198" t="s">
        <v>697</v>
      </c>
      <c r="K170" s="199">
        <f t="shared" si="54"/>
        <v>17</v>
      </c>
      <c r="L170" s="200">
        <f t="shared" si="55"/>
        <v>0.26153846153846155</v>
      </c>
      <c r="M170" s="195" t="s">
        <v>599</v>
      </c>
      <c r="N170" s="201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2">
        <v>41</v>
      </c>
      <c r="B171" s="193">
        <v>42291</v>
      </c>
      <c r="C171" s="193"/>
      <c r="D171" s="194" t="s">
        <v>699</v>
      </c>
      <c r="E171" s="195" t="s">
        <v>595</v>
      </c>
      <c r="F171" s="196">
        <v>144</v>
      </c>
      <c r="G171" s="195"/>
      <c r="H171" s="195">
        <v>182.5</v>
      </c>
      <c r="I171" s="197">
        <v>181</v>
      </c>
      <c r="J171" s="198" t="s">
        <v>697</v>
      </c>
      <c r="K171" s="199">
        <f t="shared" si="54"/>
        <v>38.5</v>
      </c>
      <c r="L171" s="200">
        <f t="shared" si="55"/>
        <v>0.2673611111111111</v>
      </c>
      <c r="M171" s="195" t="s">
        <v>599</v>
      </c>
      <c r="N171" s="201">
        <v>42817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2">
        <v>42</v>
      </c>
      <c r="B172" s="193">
        <v>42291</v>
      </c>
      <c r="C172" s="193"/>
      <c r="D172" s="194" t="s">
        <v>700</v>
      </c>
      <c r="E172" s="195" t="s">
        <v>595</v>
      </c>
      <c r="F172" s="196">
        <v>264</v>
      </c>
      <c r="G172" s="195"/>
      <c r="H172" s="195">
        <v>311</v>
      </c>
      <c r="I172" s="197">
        <v>311</v>
      </c>
      <c r="J172" s="198" t="s">
        <v>697</v>
      </c>
      <c r="K172" s="199">
        <f t="shared" si="54"/>
        <v>47</v>
      </c>
      <c r="L172" s="200">
        <f t="shared" si="55"/>
        <v>0.17803030303030304</v>
      </c>
      <c r="M172" s="195" t="s">
        <v>599</v>
      </c>
      <c r="N172" s="201">
        <v>42604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2">
        <v>43</v>
      </c>
      <c r="B173" s="193">
        <v>42318</v>
      </c>
      <c r="C173" s="193"/>
      <c r="D173" s="194" t="s">
        <v>701</v>
      </c>
      <c r="E173" s="195" t="s">
        <v>612</v>
      </c>
      <c r="F173" s="196">
        <v>549.5</v>
      </c>
      <c r="G173" s="195"/>
      <c r="H173" s="195">
        <v>630</v>
      </c>
      <c r="I173" s="197">
        <v>630</v>
      </c>
      <c r="J173" s="198" t="s">
        <v>697</v>
      </c>
      <c r="K173" s="199">
        <f t="shared" si="54"/>
        <v>80.5</v>
      </c>
      <c r="L173" s="200">
        <f t="shared" si="55"/>
        <v>0.1464968152866242</v>
      </c>
      <c r="M173" s="195" t="s">
        <v>599</v>
      </c>
      <c r="N173" s="201">
        <v>42419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2">
        <v>44</v>
      </c>
      <c r="B174" s="193">
        <v>42342</v>
      </c>
      <c r="C174" s="193"/>
      <c r="D174" s="194" t="s">
        <v>702</v>
      </c>
      <c r="E174" s="195" t="s">
        <v>595</v>
      </c>
      <c r="F174" s="196">
        <v>1027.5</v>
      </c>
      <c r="G174" s="195"/>
      <c r="H174" s="195">
        <v>1315</v>
      </c>
      <c r="I174" s="197">
        <v>1250</v>
      </c>
      <c r="J174" s="198" t="s">
        <v>697</v>
      </c>
      <c r="K174" s="199">
        <f t="shared" si="54"/>
        <v>287.5</v>
      </c>
      <c r="L174" s="200">
        <f t="shared" si="55"/>
        <v>0.27980535279805352</v>
      </c>
      <c r="M174" s="195" t="s">
        <v>599</v>
      </c>
      <c r="N174" s="201">
        <v>43244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2">
        <v>45</v>
      </c>
      <c r="B175" s="193">
        <v>42367</v>
      </c>
      <c r="C175" s="193"/>
      <c r="D175" s="194" t="s">
        <v>703</v>
      </c>
      <c r="E175" s="195" t="s">
        <v>595</v>
      </c>
      <c r="F175" s="196">
        <v>465</v>
      </c>
      <c r="G175" s="195"/>
      <c r="H175" s="195">
        <v>540</v>
      </c>
      <c r="I175" s="197">
        <v>540</v>
      </c>
      <c r="J175" s="198" t="s">
        <v>697</v>
      </c>
      <c r="K175" s="199">
        <f t="shared" si="54"/>
        <v>75</v>
      </c>
      <c r="L175" s="200">
        <f t="shared" si="55"/>
        <v>0.16129032258064516</v>
      </c>
      <c r="M175" s="195" t="s">
        <v>599</v>
      </c>
      <c r="N175" s="201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2">
        <v>46</v>
      </c>
      <c r="B176" s="193">
        <v>42380</v>
      </c>
      <c r="C176" s="193"/>
      <c r="D176" s="194" t="s">
        <v>406</v>
      </c>
      <c r="E176" s="195" t="s">
        <v>612</v>
      </c>
      <c r="F176" s="196">
        <v>81</v>
      </c>
      <c r="G176" s="195"/>
      <c r="H176" s="195">
        <v>110</v>
      </c>
      <c r="I176" s="197">
        <v>110</v>
      </c>
      <c r="J176" s="198" t="s">
        <v>697</v>
      </c>
      <c r="K176" s="199">
        <f t="shared" si="54"/>
        <v>29</v>
      </c>
      <c r="L176" s="200">
        <f t="shared" si="55"/>
        <v>0.35802469135802467</v>
      </c>
      <c r="M176" s="195" t="s">
        <v>599</v>
      </c>
      <c r="N176" s="201">
        <v>42745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2">
        <v>47</v>
      </c>
      <c r="B177" s="193">
        <v>42382</v>
      </c>
      <c r="C177" s="193"/>
      <c r="D177" s="194" t="s">
        <v>704</v>
      </c>
      <c r="E177" s="195" t="s">
        <v>612</v>
      </c>
      <c r="F177" s="196">
        <v>417.5</v>
      </c>
      <c r="G177" s="195"/>
      <c r="H177" s="195">
        <v>547</v>
      </c>
      <c r="I177" s="197">
        <v>535</v>
      </c>
      <c r="J177" s="198" t="s">
        <v>697</v>
      </c>
      <c r="K177" s="199">
        <f t="shared" si="54"/>
        <v>129.5</v>
      </c>
      <c r="L177" s="200">
        <f t="shared" si="55"/>
        <v>0.31017964071856285</v>
      </c>
      <c r="M177" s="195" t="s">
        <v>599</v>
      </c>
      <c r="N177" s="201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2">
        <v>48</v>
      </c>
      <c r="B178" s="193">
        <v>42408</v>
      </c>
      <c r="C178" s="193"/>
      <c r="D178" s="194" t="s">
        <v>705</v>
      </c>
      <c r="E178" s="195" t="s">
        <v>595</v>
      </c>
      <c r="F178" s="196">
        <v>650</v>
      </c>
      <c r="G178" s="195"/>
      <c r="H178" s="195">
        <v>800</v>
      </c>
      <c r="I178" s="197">
        <v>800</v>
      </c>
      <c r="J178" s="198" t="s">
        <v>697</v>
      </c>
      <c r="K178" s="199">
        <f t="shared" si="54"/>
        <v>150</v>
      </c>
      <c r="L178" s="200">
        <f t="shared" si="55"/>
        <v>0.23076923076923078</v>
      </c>
      <c r="M178" s="195" t="s">
        <v>599</v>
      </c>
      <c r="N178" s="201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2">
        <v>49</v>
      </c>
      <c r="B179" s="193">
        <v>42433</v>
      </c>
      <c r="C179" s="193"/>
      <c r="D179" s="194" t="s">
        <v>238</v>
      </c>
      <c r="E179" s="195" t="s">
        <v>595</v>
      </c>
      <c r="F179" s="196">
        <v>437.5</v>
      </c>
      <c r="G179" s="195"/>
      <c r="H179" s="195">
        <v>504.5</v>
      </c>
      <c r="I179" s="197">
        <v>522</v>
      </c>
      <c r="J179" s="198" t="s">
        <v>706</v>
      </c>
      <c r="K179" s="199">
        <f t="shared" si="54"/>
        <v>67</v>
      </c>
      <c r="L179" s="200">
        <f t="shared" si="55"/>
        <v>0.15314285714285714</v>
      </c>
      <c r="M179" s="195" t="s">
        <v>599</v>
      </c>
      <c r="N179" s="201">
        <v>42480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50</v>
      </c>
      <c r="B180" s="193">
        <v>42438</v>
      </c>
      <c r="C180" s="193"/>
      <c r="D180" s="194" t="s">
        <v>707</v>
      </c>
      <c r="E180" s="195" t="s">
        <v>595</v>
      </c>
      <c r="F180" s="196">
        <v>189.5</v>
      </c>
      <c r="G180" s="195"/>
      <c r="H180" s="195">
        <v>218</v>
      </c>
      <c r="I180" s="197">
        <v>218</v>
      </c>
      <c r="J180" s="198" t="s">
        <v>697</v>
      </c>
      <c r="K180" s="199">
        <f t="shared" si="54"/>
        <v>28.5</v>
      </c>
      <c r="L180" s="200">
        <f t="shared" si="55"/>
        <v>0.15039577836411611</v>
      </c>
      <c r="M180" s="195" t="s">
        <v>599</v>
      </c>
      <c r="N180" s="201">
        <v>43034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2">
        <v>51</v>
      </c>
      <c r="B181" s="203">
        <v>42471</v>
      </c>
      <c r="C181" s="203"/>
      <c r="D181" s="211" t="s">
        <v>708</v>
      </c>
      <c r="E181" s="206" t="s">
        <v>595</v>
      </c>
      <c r="F181" s="206">
        <v>36.5</v>
      </c>
      <c r="G181" s="207"/>
      <c r="H181" s="207">
        <v>15.85</v>
      </c>
      <c r="I181" s="207">
        <v>60</v>
      </c>
      <c r="J181" s="208" t="s">
        <v>709</v>
      </c>
      <c r="K181" s="209">
        <f t="shared" si="54"/>
        <v>-20.65</v>
      </c>
      <c r="L181" s="210">
        <f t="shared" si="55"/>
        <v>-0.5657534246575342</v>
      </c>
      <c r="M181" s="206" t="s">
        <v>613</v>
      </c>
      <c r="N181" s="214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52</v>
      </c>
      <c r="B182" s="193">
        <v>42472</v>
      </c>
      <c r="C182" s="193"/>
      <c r="D182" s="194" t="s">
        <v>710</v>
      </c>
      <c r="E182" s="195" t="s">
        <v>595</v>
      </c>
      <c r="F182" s="196">
        <v>93</v>
      </c>
      <c r="G182" s="195"/>
      <c r="H182" s="195">
        <v>149</v>
      </c>
      <c r="I182" s="197">
        <v>140</v>
      </c>
      <c r="J182" s="198" t="s">
        <v>711</v>
      </c>
      <c r="K182" s="199">
        <f t="shared" si="54"/>
        <v>56</v>
      </c>
      <c r="L182" s="200">
        <f t="shared" si="55"/>
        <v>0.60215053763440862</v>
      </c>
      <c r="M182" s="195" t="s">
        <v>599</v>
      </c>
      <c r="N182" s="201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53</v>
      </c>
      <c r="B183" s="193">
        <v>42472</v>
      </c>
      <c r="C183" s="193"/>
      <c r="D183" s="194" t="s">
        <v>712</v>
      </c>
      <c r="E183" s="195" t="s">
        <v>595</v>
      </c>
      <c r="F183" s="196">
        <v>130</v>
      </c>
      <c r="G183" s="195"/>
      <c r="H183" s="195">
        <v>150</v>
      </c>
      <c r="I183" s="197" t="s">
        <v>713</v>
      </c>
      <c r="J183" s="198" t="s">
        <v>697</v>
      </c>
      <c r="K183" s="199">
        <f t="shared" si="54"/>
        <v>20</v>
      </c>
      <c r="L183" s="200">
        <f t="shared" si="55"/>
        <v>0.15384615384615385</v>
      </c>
      <c r="M183" s="195" t="s">
        <v>599</v>
      </c>
      <c r="N183" s="201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2">
        <v>54</v>
      </c>
      <c r="B184" s="193">
        <v>42473</v>
      </c>
      <c r="C184" s="193"/>
      <c r="D184" s="194" t="s">
        <v>714</v>
      </c>
      <c r="E184" s="195" t="s">
        <v>595</v>
      </c>
      <c r="F184" s="196">
        <v>196</v>
      </c>
      <c r="G184" s="195"/>
      <c r="H184" s="195">
        <v>299</v>
      </c>
      <c r="I184" s="197">
        <v>299</v>
      </c>
      <c r="J184" s="198" t="s">
        <v>697</v>
      </c>
      <c r="K184" s="199">
        <v>103</v>
      </c>
      <c r="L184" s="200">
        <v>0.52551020408163296</v>
      </c>
      <c r="M184" s="195" t="s">
        <v>599</v>
      </c>
      <c r="N184" s="201">
        <v>42620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55</v>
      </c>
      <c r="B185" s="193">
        <v>42473</v>
      </c>
      <c r="C185" s="193"/>
      <c r="D185" s="194" t="s">
        <v>715</v>
      </c>
      <c r="E185" s="195" t="s">
        <v>595</v>
      </c>
      <c r="F185" s="196">
        <v>88</v>
      </c>
      <c r="G185" s="195"/>
      <c r="H185" s="195">
        <v>103</v>
      </c>
      <c r="I185" s="197">
        <v>103</v>
      </c>
      <c r="J185" s="198" t="s">
        <v>697</v>
      </c>
      <c r="K185" s="199">
        <v>15</v>
      </c>
      <c r="L185" s="200">
        <v>0.170454545454545</v>
      </c>
      <c r="M185" s="195" t="s">
        <v>599</v>
      </c>
      <c r="N185" s="201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56</v>
      </c>
      <c r="B186" s="193">
        <v>42492</v>
      </c>
      <c r="C186" s="193"/>
      <c r="D186" s="194" t="s">
        <v>716</v>
      </c>
      <c r="E186" s="195" t="s">
        <v>595</v>
      </c>
      <c r="F186" s="196">
        <v>127.5</v>
      </c>
      <c r="G186" s="195"/>
      <c r="H186" s="195">
        <v>148</v>
      </c>
      <c r="I186" s="197" t="s">
        <v>717</v>
      </c>
      <c r="J186" s="198" t="s">
        <v>697</v>
      </c>
      <c r="K186" s="199">
        <f t="shared" ref="K186:K190" si="56">H186-F186</f>
        <v>20.5</v>
      </c>
      <c r="L186" s="200">
        <f t="shared" ref="L186:L190" si="57">K186/F186</f>
        <v>0.16078431372549021</v>
      </c>
      <c r="M186" s="195" t="s">
        <v>599</v>
      </c>
      <c r="N186" s="201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57</v>
      </c>
      <c r="B187" s="193">
        <v>42493</v>
      </c>
      <c r="C187" s="193"/>
      <c r="D187" s="194" t="s">
        <v>718</v>
      </c>
      <c r="E187" s="195" t="s">
        <v>595</v>
      </c>
      <c r="F187" s="196">
        <v>675</v>
      </c>
      <c r="G187" s="195"/>
      <c r="H187" s="195">
        <v>815</v>
      </c>
      <c r="I187" s="197" t="s">
        <v>719</v>
      </c>
      <c r="J187" s="198" t="s">
        <v>697</v>
      </c>
      <c r="K187" s="199">
        <f t="shared" si="56"/>
        <v>140</v>
      </c>
      <c r="L187" s="200">
        <f t="shared" si="57"/>
        <v>0.2074074074074074</v>
      </c>
      <c r="M187" s="195" t="s">
        <v>599</v>
      </c>
      <c r="N187" s="201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2">
        <v>58</v>
      </c>
      <c r="B188" s="203">
        <v>42522</v>
      </c>
      <c r="C188" s="203"/>
      <c r="D188" s="204" t="s">
        <v>720</v>
      </c>
      <c r="E188" s="205" t="s">
        <v>595</v>
      </c>
      <c r="F188" s="206">
        <v>500</v>
      </c>
      <c r="G188" s="206"/>
      <c r="H188" s="207">
        <v>232.5</v>
      </c>
      <c r="I188" s="207" t="s">
        <v>721</v>
      </c>
      <c r="J188" s="208" t="s">
        <v>722</v>
      </c>
      <c r="K188" s="209">
        <f t="shared" si="56"/>
        <v>-267.5</v>
      </c>
      <c r="L188" s="210">
        <f t="shared" si="57"/>
        <v>-0.53500000000000003</v>
      </c>
      <c r="M188" s="206" t="s">
        <v>613</v>
      </c>
      <c r="N188" s="203">
        <v>43735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59</v>
      </c>
      <c r="B189" s="193">
        <v>42527</v>
      </c>
      <c r="C189" s="193"/>
      <c r="D189" s="194" t="s">
        <v>545</v>
      </c>
      <c r="E189" s="195" t="s">
        <v>595</v>
      </c>
      <c r="F189" s="196">
        <v>110</v>
      </c>
      <c r="G189" s="195"/>
      <c r="H189" s="195">
        <v>126.5</v>
      </c>
      <c r="I189" s="197">
        <v>125</v>
      </c>
      <c r="J189" s="198" t="s">
        <v>649</v>
      </c>
      <c r="K189" s="199">
        <f t="shared" si="56"/>
        <v>16.5</v>
      </c>
      <c r="L189" s="200">
        <f t="shared" si="57"/>
        <v>0.15</v>
      </c>
      <c r="M189" s="195" t="s">
        <v>599</v>
      </c>
      <c r="N189" s="201">
        <v>42552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60</v>
      </c>
      <c r="B190" s="193">
        <v>42538</v>
      </c>
      <c r="C190" s="193"/>
      <c r="D190" s="194" t="s">
        <v>723</v>
      </c>
      <c r="E190" s="195" t="s">
        <v>595</v>
      </c>
      <c r="F190" s="196">
        <v>44</v>
      </c>
      <c r="G190" s="195"/>
      <c r="H190" s="195">
        <v>69.5</v>
      </c>
      <c r="I190" s="197">
        <v>69.5</v>
      </c>
      <c r="J190" s="198" t="s">
        <v>724</v>
      </c>
      <c r="K190" s="199">
        <f t="shared" si="56"/>
        <v>25.5</v>
      </c>
      <c r="L190" s="200">
        <f t="shared" si="57"/>
        <v>0.57954545454545459</v>
      </c>
      <c r="M190" s="195" t="s">
        <v>599</v>
      </c>
      <c r="N190" s="201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2">
        <v>61</v>
      </c>
      <c r="B191" s="193">
        <v>42549</v>
      </c>
      <c r="C191" s="193"/>
      <c r="D191" s="194" t="s">
        <v>725</v>
      </c>
      <c r="E191" s="195" t="s">
        <v>595</v>
      </c>
      <c r="F191" s="196">
        <v>262.5</v>
      </c>
      <c r="G191" s="195"/>
      <c r="H191" s="195">
        <v>340</v>
      </c>
      <c r="I191" s="197">
        <v>333</v>
      </c>
      <c r="J191" s="198" t="s">
        <v>726</v>
      </c>
      <c r="K191" s="199">
        <v>77.5</v>
      </c>
      <c r="L191" s="200">
        <v>0.29523809523809502</v>
      </c>
      <c r="M191" s="195" t="s">
        <v>599</v>
      </c>
      <c r="N191" s="201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62</v>
      </c>
      <c r="B192" s="193">
        <v>42549</v>
      </c>
      <c r="C192" s="193"/>
      <c r="D192" s="194" t="s">
        <v>727</v>
      </c>
      <c r="E192" s="195" t="s">
        <v>595</v>
      </c>
      <c r="F192" s="196">
        <v>840</v>
      </c>
      <c r="G192" s="195"/>
      <c r="H192" s="195">
        <v>1230</v>
      </c>
      <c r="I192" s="197">
        <v>1230</v>
      </c>
      <c r="J192" s="198" t="s">
        <v>697</v>
      </c>
      <c r="K192" s="199">
        <v>390</v>
      </c>
      <c r="L192" s="200">
        <v>0.46428571428571402</v>
      </c>
      <c r="M192" s="195" t="s">
        <v>599</v>
      </c>
      <c r="N192" s="201">
        <v>42649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5">
        <v>63</v>
      </c>
      <c r="B193" s="216">
        <v>42556</v>
      </c>
      <c r="C193" s="216"/>
      <c r="D193" s="217" t="s">
        <v>728</v>
      </c>
      <c r="E193" s="218" t="s">
        <v>595</v>
      </c>
      <c r="F193" s="218">
        <v>395</v>
      </c>
      <c r="G193" s="219"/>
      <c r="H193" s="219">
        <f>(468.5+342.5)/2</f>
        <v>405.5</v>
      </c>
      <c r="I193" s="219">
        <v>510</v>
      </c>
      <c r="J193" s="220" t="s">
        <v>729</v>
      </c>
      <c r="K193" s="221">
        <f t="shared" ref="K193:K199" si="58">H193-F193</f>
        <v>10.5</v>
      </c>
      <c r="L193" s="222">
        <f t="shared" ref="L193:L199" si="59">K193/F193</f>
        <v>2.6582278481012658E-2</v>
      </c>
      <c r="M193" s="218" t="s">
        <v>623</v>
      </c>
      <c r="N193" s="216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2">
        <v>64</v>
      </c>
      <c r="B194" s="203">
        <v>42584</v>
      </c>
      <c r="C194" s="203"/>
      <c r="D194" s="204" t="s">
        <v>730</v>
      </c>
      <c r="E194" s="205" t="s">
        <v>612</v>
      </c>
      <c r="F194" s="206">
        <f>169.5-12.8</f>
        <v>156.69999999999999</v>
      </c>
      <c r="G194" s="206"/>
      <c r="H194" s="207">
        <v>77</v>
      </c>
      <c r="I194" s="207" t="s">
        <v>731</v>
      </c>
      <c r="J194" s="208" t="s">
        <v>732</v>
      </c>
      <c r="K194" s="209">
        <f t="shared" si="58"/>
        <v>-79.699999999999989</v>
      </c>
      <c r="L194" s="210">
        <f t="shared" si="59"/>
        <v>-0.50861518825781749</v>
      </c>
      <c r="M194" s="206" t="s">
        <v>613</v>
      </c>
      <c r="N194" s="203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2">
        <v>65</v>
      </c>
      <c r="B195" s="203">
        <v>42586</v>
      </c>
      <c r="C195" s="203"/>
      <c r="D195" s="204" t="s">
        <v>733</v>
      </c>
      <c r="E195" s="205" t="s">
        <v>595</v>
      </c>
      <c r="F195" s="206">
        <v>400</v>
      </c>
      <c r="G195" s="206"/>
      <c r="H195" s="207">
        <v>305</v>
      </c>
      <c r="I195" s="207">
        <v>475</v>
      </c>
      <c r="J195" s="208" t="s">
        <v>734</v>
      </c>
      <c r="K195" s="209">
        <f t="shared" si="58"/>
        <v>-95</v>
      </c>
      <c r="L195" s="210">
        <f t="shared" si="59"/>
        <v>-0.23749999999999999</v>
      </c>
      <c r="M195" s="206" t="s">
        <v>613</v>
      </c>
      <c r="N195" s="203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66</v>
      </c>
      <c r="B196" s="193">
        <v>42593</v>
      </c>
      <c r="C196" s="193"/>
      <c r="D196" s="194" t="s">
        <v>735</v>
      </c>
      <c r="E196" s="195" t="s">
        <v>595</v>
      </c>
      <c r="F196" s="196">
        <v>86.5</v>
      </c>
      <c r="G196" s="195"/>
      <c r="H196" s="195">
        <v>130</v>
      </c>
      <c r="I196" s="197">
        <v>130</v>
      </c>
      <c r="J196" s="198" t="s">
        <v>736</v>
      </c>
      <c r="K196" s="199">
        <f t="shared" si="58"/>
        <v>43.5</v>
      </c>
      <c r="L196" s="200">
        <f t="shared" si="59"/>
        <v>0.50289017341040465</v>
      </c>
      <c r="M196" s="195" t="s">
        <v>599</v>
      </c>
      <c r="N196" s="201">
        <v>43091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2">
        <v>67</v>
      </c>
      <c r="B197" s="203">
        <v>42600</v>
      </c>
      <c r="C197" s="203"/>
      <c r="D197" s="204" t="s">
        <v>122</v>
      </c>
      <c r="E197" s="205" t="s">
        <v>595</v>
      </c>
      <c r="F197" s="206">
        <v>133.5</v>
      </c>
      <c r="G197" s="206"/>
      <c r="H197" s="207">
        <v>126.5</v>
      </c>
      <c r="I197" s="207">
        <v>178</v>
      </c>
      <c r="J197" s="208" t="s">
        <v>737</v>
      </c>
      <c r="K197" s="209">
        <f t="shared" si="58"/>
        <v>-7</v>
      </c>
      <c r="L197" s="210">
        <f t="shared" si="59"/>
        <v>-5.2434456928838954E-2</v>
      </c>
      <c r="M197" s="206" t="s">
        <v>613</v>
      </c>
      <c r="N197" s="203">
        <v>42615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68</v>
      </c>
      <c r="B198" s="193">
        <v>42613</v>
      </c>
      <c r="C198" s="193"/>
      <c r="D198" s="194" t="s">
        <v>738</v>
      </c>
      <c r="E198" s="195" t="s">
        <v>595</v>
      </c>
      <c r="F198" s="196">
        <v>560</v>
      </c>
      <c r="G198" s="195"/>
      <c r="H198" s="195">
        <v>725</v>
      </c>
      <c r="I198" s="197">
        <v>725</v>
      </c>
      <c r="J198" s="198" t="s">
        <v>643</v>
      </c>
      <c r="K198" s="199">
        <f t="shared" si="58"/>
        <v>165</v>
      </c>
      <c r="L198" s="200">
        <f t="shared" si="59"/>
        <v>0.29464285714285715</v>
      </c>
      <c r="M198" s="195" t="s">
        <v>599</v>
      </c>
      <c r="N198" s="201">
        <v>42456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69</v>
      </c>
      <c r="B199" s="193">
        <v>42614</v>
      </c>
      <c r="C199" s="193"/>
      <c r="D199" s="194" t="s">
        <v>739</v>
      </c>
      <c r="E199" s="195" t="s">
        <v>595</v>
      </c>
      <c r="F199" s="196">
        <v>160.5</v>
      </c>
      <c r="G199" s="195"/>
      <c r="H199" s="195">
        <v>210</v>
      </c>
      <c r="I199" s="197">
        <v>210</v>
      </c>
      <c r="J199" s="198" t="s">
        <v>643</v>
      </c>
      <c r="K199" s="199">
        <f t="shared" si="58"/>
        <v>49.5</v>
      </c>
      <c r="L199" s="200">
        <f t="shared" si="59"/>
        <v>0.30841121495327101</v>
      </c>
      <c r="M199" s="195" t="s">
        <v>599</v>
      </c>
      <c r="N199" s="201">
        <v>42871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70</v>
      </c>
      <c r="B200" s="193">
        <v>42646</v>
      </c>
      <c r="C200" s="193"/>
      <c r="D200" s="194" t="s">
        <v>418</v>
      </c>
      <c r="E200" s="195" t="s">
        <v>595</v>
      </c>
      <c r="F200" s="196">
        <v>430</v>
      </c>
      <c r="G200" s="195"/>
      <c r="H200" s="195">
        <v>596</v>
      </c>
      <c r="I200" s="197">
        <v>575</v>
      </c>
      <c r="J200" s="198" t="s">
        <v>740</v>
      </c>
      <c r="K200" s="199">
        <v>166</v>
      </c>
      <c r="L200" s="200">
        <v>0.38604651162790699</v>
      </c>
      <c r="M200" s="195" t="s">
        <v>599</v>
      </c>
      <c r="N200" s="201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2">
        <v>71</v>
      </c>
      <c r="B201" s="193">
        <v>42657</v>
      </c>
      <c r="C201" s="193"/>
      <c r="D201" s="194" t="s">
        <v>741</v>
      </c>
      <c r="E201" s="195" t="s">
        <v>595</v>
      </c>
      <c r="F201" s="196">
        <v>280</v>
      </c>
      <c r="G201" s="195"/>
      <c r="H201" s="195">
        <v>345</v>
      </c>
      <c r="I201" s="197">
        <v>345</v>
      </c>
      <c r="J201" s="198" t="s">
        <v>643</v>
      </c>
      <c r="K201" s="199">
        <f t="shared" ref="K201:K206" si="60">H201-F201</f>
        <v>65</v>
      </c>
      <c r="L201" s="200">
        <f t="shared" ref="L201:L202" si="61">K201/F201</f>
        <v>0.23214285714285715</v>
      </c>
      <c r="M201" s="195" t="s">
        <v>599</v>
      </c>
      <c r="N201" s="201">
        <v>42814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72</v>
      </c>
      <c r="B202" s="193">
        <v>42657</v>
      </c>
      <c r="C202" s="193"/>
      <c r="D202" s="194" t="s">
        <v>742</v>
      </c>
      <c r="E202" s="195" t="s">
        <v>595</v>
      </c>
      <c r="F202" s="196">
        <v>245</v>
      </c>
      <c r="G202" s="195"/>
      <c r="H202" s="195">
        <v>325.5</v>
      </c>
      <c r="I202" s="197">
        <v>330</v>
      </c>
      <c r="J202" s="198" t="s">
        <v>743</v>
      </c>
      <c r="K202" s="199">
        <f t="shared" si="60"/>
        <v>80.5</v>
      </c>
      <c r="L202" s="200">
        <f t="shared" si="61"/>
        <v>0.32857142857142857</v>
      </c>
      <c r="M202" s="195" t="s">
        <v>599</v>
      </c>
      <c r="N202" s="201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73</v>
      </c>
      <c r="B203" s="193">
        <v>42660</v>
      </c>
      <c r="C203" s="193"/>
      <c r="D203" s="194" t="s">
        <v>744</v>
      </c>
      <c r="E203" s="195" t="s">
        <v>595</v>
      </c>
      <c r="F203" s="196">
        <v>125</v>
      </c>
      <c r="G203" s="195"/>
      <c r="H203" s="195">
        <v>160</v>
      </c>
      <c r="I203" s="197">
        <v>160</v>
      </c>
      <c r="J203" s="198" t="s">
        <v>697</v>
      </c>
      <c r="K203" s="199">
        <f t="shared" si="60"/>
        <v>35</v>
      </c>
      <c r="L203" s="200">
        <v>0.28000000000000003</v>
      </c>
      <c r="M203" s="195" t="s">
        <v>599</v>
      </c>
      <c r="N203" s="201">
        <v>42803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74</v>
      </c>
      <c r="B204" s="193">
        <v>42660</v>
      </c>
      <c r="C204" s="193"/>
      <c r="D204" s="194" t="s">
        <v>745</v>
      </c>
      <c r="E204" s="195" t="s">
        <v>595</v>
      </c>
      <c r="F204" s="196">
        <v>114</v>
      </c>
      <c r="G204" s="195"/>
      <c r="H204" s="195">
        <v>145</v>
      </c>
      <c r="I204" s="197">
        <v>145</v>
      </c>
      <c r="J204" s="198" t="s">
        <v>697</v>
      </c>
      <c r="K204" s="199">
        <f t="shared" si="60"/>
        <v>31</v>
      </c>
      <c r="L204" s="200">
        <f t="shared" ref="L204:L206" si="62">K204/F204</f>
        <v>0.27192982456140352</v>
      </c>
      <c r="M204" s="195" t="s">
        <v>599</v>
      </c>
      <c r="N204" s="201">
        <v>42859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75</v>
      </c>
      <c r="B205" s="193">
        <v>42660</v>
      </c>
      <c r="C205" s="193"/>
      <c r="D205" s="194" t="s">
        <v>746</v>
      </c>
      <c r="E205" s="195" t="s">
        <v>595</v>
      </c>
      <c r="F205" s="196">
        <v>212</v>
      </c>
      <c r="G205" s="195"/>
      <c r="H205" s="195">
        <v>280</v>
      </c>
      <c r="I205" s="197">
        <v>276</v>
      </c>
      <c r="J205" s="198" t="s">
        <v>747</v>
      </c>
      <c r="K205" s="199">
        <f t="shared" si="60"/>
        <v>68</v>
      </c>
      <c r="L205" s="200">
        <f t="shared" si="62"/>
        <v>0.32075471698113206</v>
      </c>
      <c r="M205" s="195" t="s">
        <v>599</v>
      </c>
      <c r="N205" s="201">
        <v>42858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2">
        <v>76</v>
      </c>
      <c r="B206" s="193">
        <v>42678</v>
      </c>
      <c r="C206" s="193"/>
      <c r="D206" s="194" t="s">
        <v>467</v>
      </c>
      <c r="E206" s="195" t="s">
        <v>595</v>
      </c>
      <c r="F206" s="196">
        <v>155</v>
      </c>
      <c r="G206" s="195"/>
      <c r="H206" s="195">
        <v>210</v>
      </c>
      <c r="I206" s="197">
        <v>210</v>
      </c>
      <c r="J206" s="198" t="s">
        <v>748</v>
      </c>
      <c r="K206" s="199">
        <f t="shared" si="60"/>
        <v>55</v>
      </c>
      <c r="L206" s="200">
        <f t="shared" si="62"/>
        <v>0.35483870967741937</v>
      </c>
      <c r="M206" s="195" t="s">
        <v>599</v>
      </c>
      <c r="N206" s="201">
        <v>42944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2">
        <v>77</v>
      </c>
      <c r="B207" s="203">
        <v>42710</v>
      </c>
      <c r="C207" s="203"/>
      <c r="D207" s="204" t="s">
        <v>749</v>
      </c>
      <c r="E207" s="205" t="s">
        <v>595</v>
      </c>
      <c r="F207" s="206">
        <v>150.5</v>
      </c>
      <c r="G207" s="206"/>
      <c r="H207" s="207">
        <v>72.5</v>
      </c>
      <c r="I207" s="207">
        <v>174</v>
      </c>
      <c r="J207" s="208" t="s">
        <v>750</v>
      </c>
      <c r="K207" s="209">
        <v>-78</v>
      </c>
      <c r="L207" s="210">
        <v>-0.51827242524916906</v>
      </c>
      <c r="M207" s="206" t="s">
        <v>613</v>
      </c>
      <c r="N207" s="203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2">
        <v>78</v>
      </c>
      <c r="B208" s="193">
        <v>42712</v>
      </c>
      <c r="C208" s="193"/>
      <c r="D208" s="194" t="s">
        <v>751</v>
      </c>
      <c r="E208" s="195" t="s">
        <v>595</v>
      </c>
      <c r="F208" s="196">
        <v>380</v>
      </c>
      <c r="G208" s="195"/>
      <c r="H208" s="195">
        <v>478</v>
      </c>
      <c r="I208" s="197">
        <v>468</v>
      </c>
      <c r="J208" s="198" t="s">
        <v>697</v>
      </c>
      <c r="K208" s="199">
        <f t="shared" ref="K208:K210" si="63">H208-F208</f>
        <v>98</v>
      </c>
      <c r="L208" s="200">
        <f t="shared" ref="L208:L210" si="64">K208/F208</f>
        <v>0.25789473684210529</v>
      </c>
      <c r="M208" s="195" t="s">
        <v>599</v>
      </c>
      <c r="N208" s="201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2">
        <v>79</v>
      </c>
      <c r="B209" s="193">
        <v>42734</v>
      </c>
      <c r="C209" s="193"/>
      <c r="D209" s="194" t="s">
        <v>121</v>
      </c>
      <c r="E209" s="195" t="s">
        <v>595</v>
      </c>
      <c r="F209" s="196">
        <v>305</v>
      </c>
      <c r="G209" s="195"/>
      <c r="H209" s="195">
        <v>375</v>
      </c>
      <c r="I209" s="197">
        <v>375</v>
      </c>
      <c r="J209" s="198" t="s">
        <v>697</v>
      </c>
      <c r="K209" s="199">
        <f t="shared" si="63"/>
        <v>70</v>
      </c>
      <c r="L209" s="200">
        <f t="shared" si="64"/>
        <v>0.22950819672131148</v>
      </c>
      <c r="M209" s="195" t="s">
        <v>599</v>
      </c>
      <c r="N209" s="201">
        <v>42768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80</v>
      </c>
      <c r="B210" s="193">
        <v>42739</v>
      </c>
      <c r="C210" s="193"/>
      <c r="D210" s="194" t="s">
        <v>104</v>
      </c>
      <c r="E210" s="195" t="s">
        <v>595</v>
      </c>
      <c r="F210" s="196">
        <v>99.5</v>
      </c>
      <c r="G210" s="195"/>
      <c r="H210" s="195">
        <v>158</v>
      </c>
      <c r="I210" s="197">
        <v>158</v>
      </c>
      <c r="J210" s="198" t="s">
        <v>697</v>
      </c>
      <c r="K210" s="199">
        <f t="shared" si="63"/>
        <v>58.5</v>
      </c>
      <c r="L210" s="200">
        <f t="shared" si="64"/>
        <v>0.5879396984924623</v>
      </c>
      <c r="M210" s="195" t="s">
        <v>599</v>
      </c>
      <c r="N210" s="201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81</v>
      </c>
      <c r="B211" s="193">
        <v>42739</v>
      </c>
      <c r="C211" s="193"/>
      <c r="D211" s="194" t="s">
        <v>104</v>
      </c>
      <c r="E211" s="195" t="s">
        <v>595</v>
      </c>
      <c r="F211" s="196">
        <v>99.5</v>
      </c>
      <c r="G211" s="195"/>
      <c r="H211" s="195">
        <v>158</v>
      </c>
      <c r="I211" s="197">
        <v>158</v>
      </c>
      <c r="J211" s="198" t="s">
        <v>697</v>
      </c>
      <c r="K211" s="199">
        <v>58.5</v>
      </c>
      <c r="L211" s="200">
        <v>0.58793969849246197</v>
      </c>
      <c r="M211" s="195" t="s">
        <v>599</v>
      </c>
      <c r="N211" s="201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2">
        <v>82</v>
      </c>
      <c r="B212" s="193">
        <v>42786</v>
      </c>
      <c r="C212" s="193"/>
      <c r="D212" s="194" t="s">
        <v>211</v>
      </c>
      <c r="E212" s="195" t="s">
        <v>595</v>
      </c>
      <c r="F212" s="196">
        <v>140.5</v>
      </c>
      <c r="G212" s="195"/>
      <c r="H212" s="195">
        <v>220</v>
      </c>
      <c r="I212" s="197">
        <v>220</v>
      </c>
      <c r="J212" s="198" t="s">
        <v>697</v>
      </c>
      <c r="K212" s="199">
        <f>H212-F212</f>
        <v>79.5</v>
      </c>
      <c r="L212" s="200">
        <f>K212/F212</f>
        <v>0.5658362989323843</v>
      </c>
      <c r="M212" s="195" t="s">
        <v>599</v>
      </c>
      <c r="N212" s="201">
        <v>42864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2">
        <v>83</v>
      </c>
      <c r="B213" s="193">
        <v>42786</v>
      </c>
      <c r="C213" s="193"/>
      <c r="D213" s="194" t="s">
        <v>752</v>
      </c>
      <c r="E213" s="195" t="s">
        <v>595</v>
      </c>
      <c r="F213" s="196">
        <v>202.5</v>
      </c>
      <c r="G213" s="195"/>
      <c r="H213" s="195">
        <v>234</v>
      </c>
      <c r="I213" s="197">
        <v>234</v>
      </c>
      <c r="J213" s="198" t="s">
        <v>697</v>
      </c>
      <c r="K213" s="199">
        <v>31.5</v>
      </c>
      <c r="L213" s="200">
        <v>0.155555555555556</v>
      </c>
      <c r="M213" s="195" t="s">
        <v>599</v>
      </c>
      <c r="N213" s="201">
        <v>42836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2">
        <v>84</v>
      </c>
      <c r="B214" s="193">
        <v>42818</v>
      </c>
      <c r="C214" s="193"/>
      <c r="D214" s="194" t="s">
        <v>753</v>
      </c>
      <c r="E214" s="195" t="s">
        <v>595</v>
      </c>
      <c r="F214" s="196">
        <v>300.5</v>
      </c>
      <c r="G214" s="195"/>
      <c r="H214" s="195">
        <v>417.5</v>
      </c>
      <c r="I214" s="197">
        <v>420</v>
      </c>
      <c r="J214" s="198" t="s">
        <v>754</v>
      </c>
      <c r="K214" s="199">
        <f>H214-F214</f>
        <v>117</v>
      </c>
      <c r="L214" s="200">
        <f>K214/F214</f>
        <v>0.38935108153078202</v>
      </c>
      <c r="M214" s="195" t="s">
        <v>599</v>
      </c>
      <c r="N214" s="201">
        <v>43070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2">
        <v>85</v>
      </c>
      <c r="B215" s="193">
        <v>42818</v>
      </c>
      <c r="C215" s="193"/>
      <c r="D215" s="194" t="s">
        <v>727</v>
      </c>
      <c r="E215" s="195" t="s">
        <v>595</v>
      </c>
      <c r="F215" s="196">
        <v>850</v>
      </c>
      <c r="G215" s="195"/>
      <c r="H215" s="195">
        <v>1042.5</v>
      </c>
      <c r="I215" s="197">
        <v>1023</v>
      </c>
      <c r="J215" s="198" t="s">
        <v>755</v>
      </c>
      <c r="K215" s="199">
        <v>192.5</v>
      </c>
      <c r="L215" s="200">
        <v>0.22647058823529401</v>
      </c>
      <c r="M215" s="195" t="s">
        <v>599</v>
      </c>
      <c r="N215" s="201">
        <v>42830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2">
        <v>86</v>
      </c>
      <c r="B216" s="193">
        <v>42830</v>
      </c>
      <c r="C216" s="193"/>
      <c r="D216" s="194" t="s">
        <v>498</v>
      </c>
      <c r="E216" s="195" t="s">
        <v>595</v>
      </c>
      <c r="F216" s="196">
        <v>785</v>
      </c>
      <c r="G216" s="195"/>
      <c r="H216" s="195">
        <v>930</v>
      </c>
      <c r="I216" s="197">
        <v>920</v>
      </c>
      <c r="J216" s="198" t="s">
        <v>756</v>
      </c>
      <c r="K216" s="199">
        <f>H216-F216</f>
        <v>145</v>
      </c>
      <c r="L216" s="200">
        <f>K216/F216</f>
        <v>0.18471337579617833</v>
      </c>
      <c r="M216" s="195" t="s">
        <v>599</v>
      </c>
      <c r="N216" s="201">
        <v>42976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2">
        <v>87</v>
      </c>
      <c r="B217" s="203">
        <v>42831</v>
      </c>
      <c r="C217" s="203"/>
      <c r="D217" s="204" t="s">
        <v>757</v>
      </c>
      <c r="E217" s="205" t="s">
        <v>595</v>
      </c>
      <c r="F217" s="206">
        <v>40</v>
      </c>
      <c r="G217" s="206"/>
      <c r="H217" s="207">
        <v>13.1</v>
      </c>
      <c r="I217" s="207">
        <v>60</v>
      </c>
      <c r="J217" s="208" t="s">
        <v>758</v>
      </c>
      <c r="K217" s="209">
        <v>-26.9</v>
      </c>
      <c r="L217" s="210">
        <v>-0.67249999999999999</v>
      </c>
      <c r="M217" s="206" t="s">
        <v>613</v>
      </c>
      <c r="N217" s="203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2">
        <v>88</v>
      </c>
      <c r="B218" s="193">
        <v>42837</v>
      </c>
      <c r="C218" s="193"/>
      <c r="D218" s="194" t="s">
        <v>102</v>
      </c>
      <c r="E218" s="195" t="s">
        <v>595</v>
      </c>
      <c r="F218" s="196">
        <v>289.5</v>
      </c>
      <c r="G218" s="195"/>
      <c r="H218" s="195">
        <v>354</v>
      </c>
      <c r="I218" s="197">
        <v>360</v>
      </c>
      <c r="J218" s="198" t="s">
        <v>759</v>
      </c>
      <c r="K218" s="199">
        <f t="shared" ref="K218:K226" si="65">H218-F218</f>
        <v>64.5</v>
      </c>
      <c r="L218" s="200">
        <f t="shared" ref="L218:L226" si="66">K218/F218</f>
        <v>0.22279792746113988</v>
      </c>
      <c r="M218" s="195" t="s">
        <v>599</v>
      </c>
      <c r="N218" s="201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2">
        <v>89</v>
      </c>
      <c r="B219" s="193">
        <v>42845</v>
      </c>
      <c r="C219" s="193"/>
      <c r="D219" s="194" t="s">
        <v>438</v>
      </c>
      <c r="E219" s="195" t="s">
        <v>595</v>
      </c>
      <c r="F219" s="196">
        <v>700</v>
      </c>
      <c r="G219" s="195"/>
      <c r="H219" s="195">
        <v>840</v>
      </c>
      <c r="I219" s="197">
        <v>840</v>
      </c>
      <c r="J219" s="198" t="s">
        <v>760</v>
      </c>
      <c r="K219" s="199">
        <f t="shared" si="65"/>
        <v>140</v>
      </c>
      <c r="L219" s="200">
        <f t="shared" si="66"/>
        <v>0.2</v>
      </c>
      <c r="M219" s="195" t="s">
        <v>599</v>
      </c>
      <c r="N219" s="201">
        <v>42893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2">
        <v>90</v>
      </c>
      <c r="B220" s="193">
        <v>42887</v>
      </c>
      <c r="C220" s="193"/>
      <c r="D220" s="194" t="s">
        <v>761</v>
      </c>
      <c r="E220" s="195" t="s">
        <v>595</v>
      </c>
      <c r="F220" s="196">
        <v>130</v>
      </c>
      <c r="G220" s="195"/>
      <c r="H220" s="195">
        <v>144.25</v>
      </c>
      <c r="I220" s="197">
        <v>170</v>
      </c>
      <c r="J220" s="198" t="s">
        <v>762</v>
      </c>
      <c r="K220" s="199">
        <f t="shared" si="65"/>
        <v>14.25</v>
      </c>
      <c r="L220" s="200">
        <f t="shared" si="66"/>
        <v>0.10961538461538461</v>
      </c>
      <c r="M220" s="195" t="s">
        <v>599</v>
      </c>
      <c r="N220" s="201">
        <v>43675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91</v>
      </c>
      <c r="B221" s="193">
        <v>42901</v>
      </c>
      <c r="C221" s="193"/>
      <c r="D221" s="194" t="s">
        <v>763</v>
      </c>
      <c r="E221" s="195" t="s">
        <v>595</v>
      </c>
      <c r="F221" s="196">
        <v>214.5</v>
      </c>
      <c r="G221" s="195"/>
      <c r="H221" s="195">
        <v>262</v>
      </c>
      <c r="I221" s="197">
        <v>262</v>
      </c>
      <c r="J221" s="198" t="s">
        <v>626</v>
      </c>
      <c r="K221" s="199">
        <f t="shared" si="65"/>
        <v>47.5</v>
      </c>
      <c r="L221" s="200">
        <f t="shared" si="66"/>
        <v>0.22144522144522144</v>
      </c>
      <c r="M221" s="195" t="s">
        <v>599</v>
      </c>
      <c r="N221" s="201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92</v>
      </c>
      <c r="B222" s="224">
        <v>42933</v>
      </c>
      <c r="C222" s="224"/>
      <c r="D222" s="225" t="s">
        <v>764</v>
      </c>
      <c r="E222" s="226" t="s">
        <v>595</v>
      </c>
      <c r="F222" s="227">
        <v>370</v>
      </c>
      <c r="G222" s="226"/>
      <c r="H222" s="226">
        <v>447.5</v>
      </c>
      <c r="I222" s="228">
        <v>450</v>
      </c>
      <c r="J222" s="229" t="s">
        <v>697</v>
      </c>
      <c r="K222" s="199">
        <f t="shared" si="65"/>
        <v>77.5</v>
      </c>
      <c r="L222" s="230">
        <f t="shared" si="66"/>
        <v>0.20945945945945946</v>
      </c>
      <c r="M222" s="226" t="s">
        <v>599</v>
      </c>
      <c r="N222" s="231">
        <v>43035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93</v>
      </c>
      <c r="B223" s="224">
        <v>42943</v>
      </c>
      <c r="C223" s="224"/>
      <c r="D223" s="225" t="s">
        <v>209</v>
      </c>
      <c r="E223" s="226" t="s">
        <v>595</v>
      </c>
      <c r="F223" s="227">
        <v>657.5</v>
      </c>
      <c r="G223" s="226"/>
      <c r="H223" s="226">
        <v>825</v>
      </c>
      <c r="I223" s="228">
        <v>820</v>
      </c>
      <c r="J223" s="229" t="s">
        <v>697</v>
      </c>
      <c r="K223" s="199">
        <f t="shared" si="65"/>
        <v>167.5</v>
      </c>
      <c r="L223" s="230">
        <f t="shared" si="66"/>
        <v>0.25475285171102663</v>
      </c>
      <c r="M223" s="226" t="s">
        <v>599</v>
      </c>
      <c r="N223" s="231">
        <v>43090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94</v>
      </c>
      <c r="B224" s="193">
        <v>42964</v>
      </c>
      <c r="C224" s="193"/>
      <c r="D224" s="194" t="s">
        <v>386</v>
      </c>
      <c r="E224" s="195" t="s">
        <v>595</v>
      </c>
      <c r="F224" s="196">
        <v>605</v>
      </c>
      <c r="G224" s="195"/>
      <c r="H224" s="195">
        <v>750</v>
      </c>
      <c r="I224" s="197">
        <v>750</v>
      </c>
      <c r="J224" s="198" t="s">
        <v>756</v>
      </c>
      <c r="K224" s="199">
        <f t="shared" si="65"/>
        <v>145</v>
      </c>
      <c r="L224" s="200">
        <f t="shared" si="66"/>
        <v>0.23966942148760331</v>
      </c>
      <c r="M224" s="195" t="s">
        <v>599</v>
      </c>
      <c r="N224" s="201">
        <v>43027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2">
        <v>95</v>
      </c>
      <c r="B225" s="203">
        <v>42979</v>
      </c>
      <c r="C225" s="203"/>
      <c r="D225" s="211" t="s">
        <v>765</v>
      </c>
      <c r="E225" s="206" t="s">
        <v>595</v>
      </c>
      <c r="F225" s="206">
        <v>255</v>
      </c>
      <c r="G225" s="207"/>
      <c r="H225" s="207">
        <v>217.25</v>
      </c>
      <c r="I225" s="207">
        <v>320</v>
      </c>
      <c r="J225" s="208" t="s">
        <v>766</v>
      </c>
      <c r="K225" s="209">
        <f t="shared" si="65"/>
        <v>-37.75</v>
      </c>
      <c r="L225" s="212">
        <f t="shared" si="66"/>
        <v>-0.14803921568627451</v>
      </c>
      <c r="M225" s="206" t="s">
        <v>613</v>
      </c>
      <c r="N225" s="203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2">
        <v>96</v>
      </c>
      <c r="B226" s="193">
        <v>42997</v>
      </c>
      <c r="C226" s="193"/>
      <c r="D226" s="194" t="s">
        <v>767</v>
      </c>
      <c r="E226" s="195" t="s">
        <v>595</v>
      </c>
      <c r="F226" s="196">
        <v>215</v>
      </c>
      <c r="G226" s="195"/>
      <c r="H226" s="195">
        <v>258</v>
      </c>
      <c r="I226" s="197">
        <v>258</v>
      </c>
      <c r="J226" s="198" t="s">
        <v>697</v>
      </c>
      <c r="K226" s="199">
        <f t="shared" si="65"/>
        <v>43</v>
      </c>
      <c r="L226" s="200">
        <f t="shared" si="66"/>
        <v>0.2</v>
      </c>
      <c r="M226" s="195" t="s">
        <v>599</v>
      </c>
      <c r="N226" s="201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2">
        <v>97</v>
      </c>
      <c r="B227" s="193">
        <v>42997</v>
      </c>
      <c r="C227" s="193"/>
      <c r="D227" s="194" t="s">
        <v>767</v>
      </c>
      <c r="E227" s="195" t="s">
        <v>595</v>
      </c>
      <c r="F227" s="196">
        <v>215</v>
      </c>
      <c r="G227" s="195"/>
      <c r="H227" s="195">
        <v>258</v>
      </c>
      <c r="I227" s="197">
        <v>258</v>
      </c>
      <c r="J227" s="229" t="s">
        <v>697</v>
      </c>
      <c r="K227" s="199">
        <v>43</v>
      </c>
      <c r="L227" s="200">
        <v>0.2</v>
      </c>
      <c r="M227" s="195" t="s">
        <v>599</v>
      </c>
      <c r="N227" s="201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98</v>
      </c>
      <c r="B228" s="224">
        <v>42998</v>
      </c>
      <c r="C228" s="224"/>
      <c r="D228" s="225" t="s">
        <v>768</v>
      </c>
      <c r="E228" s="226" t="s">
        <v>595</v>
      </c>
      <c r="F228" s="196">
        <v>75</v>
      </c>
      <c r="G228" s="226"/>
      <c r="H228" s="226">
        <v>90</v>
      </c>
      <c r="I228" s="228">
        <v>90</v>
      </c>
      <c r="J228" s="198" t="s">
        <v>769</v>
      </c>
      <c r="K228" s="199">
        <f t="shared" ref="K228:K233" si="67">H228-F228</f>
        <v>15</v>
      </c>
      <c r="L228" s="200">
        <f t="shared" ref="L228:L233" si="68">K228/F228</f>
        <v>0.2</v>
      </c>
      <c r="M228" s="195" t="s">
        <v>599</v>
      </c>
      <c r="N228" s="201">
        <v>43019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99</v>
      </c>
      <c r="B229" s="224">
        <v>43011</v>
      </c>
      <c r="C229" s="224"/>
      <c r="D229" s="225" t="s">
        <v>770</v>
      </c>
      <c r="E229" s="226" t="s">
        <v>595</v>
      </c>
      <c r="F229" s="227">
        <v>315</v>
      </c>
      <c r="G229" s="226"/>
      <c r="H229" s="226">
        <v>392</v>
      </c>
      <c r="I229" s="228">
        <v>384</v>
      </c>
      <c r="J229" s="229" t="s">
        <v>771</v>
      </c>
      <c r="K229" s="199">
        <f t="shared" si="67"/>
        <v>77</v>
      </c>
      <c r="L229" s="230">
        <f t="shared" si="68"/>
        <v>0.24444444444444444</v>
      </c>
      <c r="M229" s="226" t="s">
        <v>599</v>
      </c>
      <c r="N229" s="231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3">
        <v>100</v>
      </c>
      <c r="B230" s="224">
        <v>43013</v>
      </c>
      <c r="C230" s="224"/>
      <c r="D230" s="225" t="s">
        <v>471</v>
      </c>
      <c r="E230" s="226" t="s">
        <v>595</v>
      </c>
      <c r="F230" s="227">
        <v>145</v>
      </c>
      <c r="G230" s="226"/>
      <c r="H230" s="226">
        <v>179</v>
      </c>
      <c r="I230" s="228">
        <v>180</v>
      </c>
      <c r="J230" s="229" t="s">
        <v>772</v>
      </c>
      <c r="K230" s="199">
        <f t="shared" si="67"/>
        <v>34</v>
      </c>
      <c r="L230" s="230">
        <f t="shared" si="68"/>
        <v>0.23448275862068965</v>
      </c>
      <c r="M230" s="226" t="s">
        <v>599</v>
      </c>
      <c r="N230" s="231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3">
        <v>101</v>
      </c>
      <c r="B231" s="224">
        <v>43014</v>
      </c>
      <c r="C231" s="224"/>
      <c r="D231" s="225" t="s">
        <v>361</v>
      </c>
      <c r="E231" s="226" t="s">
        <v>595</v>
      </c>
      <c r="F231" s="227">
        <v>256</v>
      </c>
      <c r="G231" s="226"/>
      <c r="H231" s="226">
        <v>323</v>
      </c>
      <c r="I231" s="228">
        <v>320</v>
      </c>
      <c r="J231" s="229" t="s">
        <v>697</v>
      </c>
      <c r="K231" s="199">
        <f t="shared" si="67"/>
        <v>67</v>
      </c>
      <c r="L231" s="230">
        <f t="shared" si="68"/>
        <v>0.26171875</v>
      </c>
      <c r="M231" s="226" t="s">
        <v>599</v>
      </c>
      <c r="N231" s="231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102</v>
      </c>
      <c r="B232" s="224">
        <v>43017</v>
      </c>
      <c r="C232" s="224"/>
      <c r="D232" s="225" t="s">
        <v>375</v>
      </c>
      <c r="E232" s="226" t="s">
        <v>595</v>
      </c>
      <c r="F232" s="227">
        <v>137.5</v>
      </c>
      <c r="G232" s="226"/>
      <c r="H232" s="226">
        <v>184</v>
      </c>
      <c r="I232" s="228">
        <v>183</v>
      </c>
      <c r="J232" s="229" t="s">
        <v>773</v>
      </c>
      <c r="K232" s="199">
        <f t="shared" si="67"/>
        <v>46.5</v>
      </c>
      <c r="L232" s="230">
        <f t="shared" si="68"/>
        <v>0.33818181818181819</v>
      </c>
      <c r="M232" s="226" t="s">
        <v>599</v>
      </c>
      <c r="N232" s="231">
        <v>43108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3">
        <v>103</v>
      </c>
      <c r="B233" s="224">
        <v>43018</v>
      </c>
      <c r="C233" s="224"/>
      <c r="D233" s="225" t="s">
        <v>774</v>
      </c>
      <c r="E233" s="226" t="s">
        <v>595</v>
      </c>
      <c r="F233" s="227">
        <v>125.5</v>
      </c>
      <c r="G233" s="226"/>
      <c r="H233" s="226">
        <v>158</v>
      </c>
      <c r="I233" s="228">
        <v>155</v>
      </c>
      <c r="J233" s="229" t="s">
        <v>775</v>
      </c>
      <c r="K233" s="199">
        <f t="shared" si="67"/>
        <v>32.5</v>
      </c>
      <c r="L233" s="230">
        <f t="shared" si="68"/>
        <v>0.25896414342629481</v>
      </c>
      <c r="M233" s="226" t="s">
        <v>599</v>
      </c>
      <c r="N233" s="231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104</v>
      </c>
      <c r="B234" s="224">
        <v>43018</v>
      </c>
      <c r="C234" s="224"/>
      <c r="D234" s="225" t="s">
        <v>776</v>
      </c>
      <c r="E234" s="226" t="s">
        <v>595</v>
      </c>
      <c r="F234" s="227">
        <v>895</v>
      </c>
      <c r="G234" s="226"/>
      <c r="H234" s="226">
        <v>1122.5</v>
      </c>
      <c r="I234" s="228">
        <v>1078</v>
      </c>
      <c r="J234" s="229" t="s">
        <v>777</v>
      </c>
      <c r="K234" s="199">
        <v>227.5</v>
      </c>
      <c r="L234" s="230">
        <v>0.25418994413407803</v>
      </c>
      <c r="M234" s="226" t="s">
        <v>599</v>
      </c>
      <c r="N234" s="231">
        <v>43117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105</v>
      </c>
      <c r="B235" s="224">
        <v>43020</v>
      </c>
      <c r="C235" s="224"/>
      <c r="D235" s="225" t="s">
        <v>370</v>
      </c>
      <c r="E235" s="226" t="s">
        <v>595</v>
      </c>
      <c r="F235" s="227">
        <v>525</v>
      </c>
      <c r="G235" s="226"/>
      <c r="H235" s="226">
        <v>629</v>
      </c>
      <c r="I235" s="228">
        <v>629</v>
      </c>
      <c r="J235" s="229" t="s">
        <v>697</v>
      </c>
      <c r="K235" s="199">
        <v>104</v>
      </c>
      <c r="L235" s="230">
        <v>0.19809523809523799</v>
      </c>
      <c r="M235" s="226" t="s">
        <v>599</v>
      </c>
      <c r="N235" s="231">
        <v>43119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106</v>
      </c>
      <c r="B236" s="224">
        <v>43046</v>
      </c>
      <c r="C236" s="224"/>
      <c r="D236" s="225" t="s">
        <v>411</v>
      </c>
      <c r="E236" s="226" t="s">
        <v>595</v>
      </c>
      <c r="F236" s="227">
        <v>740</v>
      </c>
      <c r="G236" s="226"/>
      <c r="H236" s="226">
        <v>892.5</v>
      </c>
      <c r="I236" s="228">
        <v>900</v>
      </c>
      <c r="J236" s="229" t="s">
        <v>778</v>
      </c>
      <c r="K236" s="199">
        <f t="shared" ref="K236:K238" si="69">H236-F236</f>
        <v>152.5</v>
      </c>
      <c r="L236" s="230">
        <f t="shared" ref="L236:L238" si="70">K236/F236</f>
        <v>0.20608108108108109</v>
      </c>
      <c r="M236" s="226" t="s">
        <v>599</v>
      </c>
      <c r="N236" s="231">
        <v>43052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107</v>
      </c>
      <c r="B237" s="193">
        <v>43073</v>
      </c>
      <c r="C237" s="193"/>
      <c r="D237" s="194" t="s">
        <v>779</v>
      </c>
      <c r="E237" s="195" t="s">
        <v>595</v>
      </c>
      <c r="F237" s="196">
        <v>118.5</v>
      </c>
      <c r="G237" s="195"/>
      <c r="H237" s="195">
        <v>143.5</v>
      </c>
      <c r="I237" s="197">
        <v>145</v>
      </c>
      <c r="J237" s="198" t="s">
        <v>780</v>
      </c>
      <c r="K237" s="199">
        <f t="shared" si="69"/>
        <v>25</v>
      </c>
      <c r="L237" s="200">
        <f t="shared" si="70"/>
        <v>0.2109704641350211</v>
      </c>
      <c r="M237" s="195" t="s">
        <v>599</v>
      </c>
      <c r="N237" s="201">
        <v>43097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2">
        <v>108</v>
      </c>
      <c r="B238" s="203">
        <v>43090</v>
      </c>
      <c r="C238" s="203"/>
      <c r="D238" s="204" t="s">
        <v>443</v>
      </c>
      <c r="E238" s="205" t="s">
        <v>595</v>
      </c>
      <c r="F238" s="206">
        <v>715</v>
      </c>
      <c r="G238" s="206"/>
      <c r="H238" s="207">
        <v>500</v>
      </c>
      <c r="I238" s="207">
        <v>872</v>
      </c>
      <c r="J238" s="208" t="s">
        <v>781</v>
      </c>
      <c r="K238" s="209">
        <f t="shared" si="69"/>
        <v>-215</v>
      </c>
      <c r="L238" s="210">
        <f t="shared" si="70"/>
        <v>-0.30069930069930068</v>
      </c>
      <c r="M238" s="206" t="s">
        <v>613</v>
      </c>
      <c r="N238" s="203">
        <v>43670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2">
        <v>109</v>
      </c>
      <c r="B239" s="193">
        <v>43098</v>
      </c>
      <c r="C239" s="193"/>
      <c r="D239" s="194" t="s">
        <v>770</v>
      </c>
      <c r="E239" s="195" t="s">
        <v>595</v>
      </c>
      <c r="F239" s="196">
        <v>435</v>
      </c>
      <c r="G239" s="195"/>
      <c r="H239" s="195">
        <v>542.5</v>
      </c>
      <c r="I239" s="197">
        <v>539</v>
      </c>
      <c r="J239" s="198" t="s">
        <v>697</v>
      </c>
      <c r="K239" s="199">
        <v>107.5</v>
      </c>
      <c r="L239" s="200">
        <v>0.247126436781609</v>
      </c>
      <c r="M239" s="195" t="s">
        <v>599</v>
      </c>
      <c r="N239" s="201">
        <v>43206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2">
        <v>110</v>
      </c>
      <c r="B240" s="193">
        <v>43098</v>
      </c>
      <c r="C240" s="193"/>
      <c r="D240" s="194" t="s">
        <v>563</v>
      </c>
      <c r="E240" s="195" t="s">
        <v>595</v>
      </c>
      <c r="F240" s="196">
        <v>885</v>
      </c>
      <c r="G240" s="195"/>
      <c r="H240" s="195">
        <v>1090</v>
      </c>
      <c r="I240" s="197">
        <v>1084</v>
      </c>
      <c r="J240" s="198" t="s">
        <v>697</v>
      </c>
      <c r="K240" s="199">
        <v>205</v>
      </c>
      <c r="L240" s="200">
        <v>0.23163841807909599</v>
      </c>
      <c r="M240" s="195" t="s">
        <v>599</v>
      </c>
      <c r="N240" s="201">
        <v>43213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2">
        <v>111</v>
      </c>
      <c r="B241" s="233">
        <v>43192</v>
      </c>
      <c r="C241" s="233"/>
      <c r="D241" s="211" t="s">
        <v>782</v>
      </c>
      <c r="E241" s="206" t="s">
        <v>595</v>
      </c>
      <c r="F241" s="234">
        <v>478.5</v>
      </c>
      <c r="G241" s="206"/>
      <c r="H241" s="206">
        <v>442</v>
      </c>
      <c r="I241" s="207">
        <v>613</v>
      </c>
      <c r="J241" s="208" t="s">
        <v>783</v>
      </c>
      <c r="K241" s="209">
        <f t="shared" ref="K241:K244" si="71">H241-F241</f>
        <v>-36.5</v>
      </c>
      <c r="L241" s="210">
        <f t="shared" ref="L241:L244" si="72">K241/F241</f>
        <v>-7.6280041797283177E-2</v>
      </c>
      <c r="M241" s="206" t="s">
        <v>613</v>
      </c>
      <c r="N241" s="203">
        <v>43762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2">
        <v>112</v>
      </c>
      <c r="B242" s="203">
        <v>43194</v>
      </c>
      <c r="C242" s="203"/>
      <c r="D242" s="204" t="s">
        <v>784</v>
      </c>
      <c r="E242" s="205" t="s">
        <v>595</v>
      </c>
      <c r="F242" s="206">
        <f>141.5-7.3</f>
        <v>134.19999999999999</v>
      </c>
      <c r="G242" s="206"/>
      <c r="H242" s="207">
        <v>77</v>
      </c>
      <c r="I242" s="207">
        <v>180</v>
      </c>
      <c r="J242" s="208" t="s">
        <v>785</v>
      </c>
      <c r="K242" s="209">
        <f t="shared" si="71"/>
        <v>-57.199999999999989</v>
      </c>
      <c r="L242" s="210">
        <f t="shared" si="72"/>
        <v>-0.42622950819672129</v>
      </c>
      <c r="M242" s="206" t="s">
        <v>613</v>
      </c>
      <c r="N242" s="203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2">
        <v>113</v>
      </c>
      <c r="B243" s="203">
        <v>43209</v>
      </c>
      <c r="C243" s="203"/>
      <c r="D243" s="204" t="s">
        <v>786</v>
      </c>
      <c r="E243" s="205" t="s">
        <v>595</v>
      </c>
      <c r="F243" s="206">
        <v>430</v>
      </c>
      <c r="G243" s="206"/>
      <c r="H243" s="207">
        <v>220</v>
      </c>
      <c r="I243" s="207">
        <v>537</v>
      </c>
      <c r="J243" s="208" t="s">
        <v>787</v>
      </c>
      <c r="K243" s="209">
        <f t="shared" si="71"/>
        <v>-210</v>
      </c>
      <c r="L243" s="210">
        <f t="shared" si="72"/>
        <v>-0.48837209302325579</v>
      </c>
      <c r="M243" s="206" t="s">
        <v>613</v>
      </c>
      <c r="N243" s="203">
        <v>43252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114</v>
      </c>
      <c r="B244" s="224">
        <v>43220</v>
      </c>
      <c r="C244" s="224"/>
      <c r="D244" s="225" t="s">
        <v>788</v>
      </c>
      <c r="E244" s="226" t="s">
        <v>595</v>
      </c>
      <c r="F244" s="226">
        <v>153.5</v>
      </c>
      <c r="G244" s="226"/>
      <c r="H244" s="226">
        <v>196</v>
      </c>
      <c r="I244" s="228">
        <v>196</v>
      </c>
      <c r="J244" s="198" t="s">
        <v>789</v>
      </c>
      <c r="K244" s="199">
        <f t="shared" si="71"/>
        <v>42.5</v>
      </c>
      <c r="L244" s="200">
        <f t="shared" si="72"/>
        <v>0.27687296416938112</v>
      </c>
      <c r="M244" s="195" t="s">
        <v>599</v>
      </c>
      <c r="N244" s="201">
        <v>43605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2">
        <v>115</v>
      </c>
      <c r="B245" s="203">
        <v>43306</v>
      </c>
      <c r="C245" s="203"/>
      <c r="D245" s="204" t="s">
        <v>757</v>
      </c>
      <c r="E245" s="205" t="s">
        <v>595</v>
      </c>
      <c r="F245" s="206">
        <v>27.5</v>
      </c>
      <c r="G245" s="206"/>
      <c r="H245" s="207">
        <v>13.1</v>
      </c>
      <c r="I245" s="207">
        <v>60</v>
      </c>
      <c r="J245" s="208" t="s">
        <v>790</v>
      </c>
      <c r="K245" s="209">
        <v>-14.4</v>
      </c>
      <c r="L245" s="210">
        <v>-0.52363636363636401</v>
      </c>
      <c r="M245" s="206" t="s">
        <v>613</v>
      </c>
      <c r="N245" s="203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2">
        <v>116</v>
      </c>
      <c r="B246" s="233">
        <v>43318</v>
      </c>
      <c r="C246" s="233"/>
      <c r="D246" s="211" t="s">
        <v>791</v>
      </c>
      <c r="E246" s="206" t="s">
        <v>595</v>
      </c>
      <c r="F246" s="206">
        <v>148.5</v>
      </c>
      <c r="G246" s="206"/>
      <c r="H246" s="206">
        <v>102</v>
      </c>
      <c r="I246" s="207">
        <v>182</v>
      </c>
      <c r="J246" s="208" t="s">
        <v>792</v>
      </c>
      <c r="K246" s="209">
        <f>H246-F246</f>
        <v>-46.5</v>
      </c>
      <c r="L246" s="210">
        <f>K246/F246</f>
        <v>-0.31313131313131315</v>
      </c>
      <c r="M246" s="206" t="s">
        <v>613</v>
      </c>
      <c r="N246" s="203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2">
        <v>117</v>
      </c>
      <c r="B247" s="193">
        <v>43335</v>
      </c>
      <c r="C247" s="193"/>
      <c r="D247" s="194" t="s">
        <v>793</v>
      </c>
      <c r="E247" s="195" t="s">
        <v>595</v>
      </c>
      <c r="F247" s="226">
        <v>285</v>
      </c>
      <c r="G247" s="195"/>
      <c r="H247" s="195">
        <v>355</v>
      </c>
      <c r="I247" s="197">
        <v>364</v>
      </c>
      <c r="J247" s="198" t="s">
        <v>794</v>
      </c>
      <c r="K247" s="199">
        <v>70</v>
      </c>
      <c r="L247" s="200">
        <v>0.24561403508771901</v>
      </c>
      <c r="M247" s="195" t="s">
        <v>599</v>
      </c>
      <c r="N247" s="201">
        <v>43455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2">
        <v>118</v>
      </c>
      <c r="B248" s="193">
        <v>43341</v>
      </c>
      <c r="C248" s="193"/>
      <c r="D248" s="194" t="s">
        <v>401</v>
      </c>
      <c r="E248" s="195" t="s">
        <v>595</v>
      </c>
      <c r="F248" s="226">
        <v>525</v>
      </c>
      <c r="G248" s="195"/>
      <c r="H248" s="195">
        <v>585</v>
      </c>
      <c r="I248" s="197">
        <v>635</v>
      </c>
      <c r="J248" s="198" t="s">
        <v>795</v>
      </c>
      <c r="K248" s="199">
        <f t="shared" ref="K248:K299" si="73">H248-F248</f>
        <v>60</v>
      </c>
      <c r="L248" s="200">
        <f t="shared" ref="L248:L299" si="74">K248/F248</f>
        <v>0.11428571428571428</v>
      </c>
      <c r="M248" s="195" t="s">
        <v>599</v>
      </c>
      <c r="N248" s="201">
        <v>43662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2">
        <v>119</v>
      </c>
      <c r="B249" s="193">
        <v>43395</v>
      </c>
      <c r="C249" s="193"/>
      <c r="D249" s="194" t="s">
        <v>386</v>
      </c>
      <c r="E249" s="195" t="s">
        <v>595</v>
      </c>
      <c r="F249" s="226">
        <v>475</v>
      </c>
      <c r="G249" s="195"/>
      <c r="H249" s="195">
        <v>574</v>
      </c>
      <c r="I249" s="197">
        <v>570</v>
      </c>
      <c r="J249" s="198" t="s">
        <v>697</v>
      </c>
      <c r="K249" s="199">
        <f t="shared" si="73"/>
        <v>99</v>
      </c>
      <c r="L249" s="200">
        <f t="shared" si="74"/>
        <v>0.20842105263157895</v>
      </c>
      <c r="M249" s="195" t="s">
        <v>599</v>
      </c>
      <c r="N249" s="201">
        <v>43403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3">
        <v>120</v>
      </c>
      <c r="B250" s="224">
        <v>43397</v>
      </c>
      <c r="C250" s="224"/>
      <c r="D250" s="225" t="s">
        <v>796</v>
      </c>
      <c r="E250" s="226" t="s">
        <v>595</v>
      </c>
      <c r="F250" s="226">
        <v>707.5</v>
      </c>
      <c r="G250" s="226"/>
      <c r="H250" s="226">
        <v>872</v>
      </c>
      <c r="I250" s="228">
        <v>872</v>
      </c>
      <c r="J250" s="229" t="s">
        <v>697</v>
      </c>
      <c r="K250" s="199">
        <f t="shared" si="73"/>
        <v>164.5</v>
      </c>
      <c r="L250" s="230">
        <f t="shared" si="74"/>
        <v>0.23250883392226149</v>
      </c>
      <c r="M250" s="226" t="s">
        <v>599</v>
      </c>
      <c r="N250" s="231">
        <v>43482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121</v>
      </c>
      <c r="B251" s="224">
        <v>43398</v>
      </c>
      <c r="C251" s="224"/>
      <c r="D251" s="225" t="s">
        <v>797</v>
      </c>
      <c r="E251" s="226" t="s">
        <v>595</v>
      </c>
      <c r="F251" s="226">
        <v>162</v>
      </c>
      <c r="G251" s="226"/>
      <c r="H251" s="226">
        <v>204</v>
      </c>
      <c r="I251" s="228">
        <v>209</v>
      </c>
      <c r="J251" s="229" t="s">
        <v>798</v>
      </c>
      <c r="K251" s="199">
        <f t="shared" si="73"/>
        <v>42</v>
      </c>
      <c r="L251" s="230">
        <f t="shared" si="74"/>
        <v>0.25925925925925924</v>
      </c>
      <c r="M251" s="226" t="s">
        <v>599</v>
      </c>
      <c r="N251" s="231">
        <v>43539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122</v>
      </c>
      <c r="B252" s="224">
        <v>43399</v>
      </c>
      <c r="C252" s="224"/>
      <c r="D252" s="225" t="s">
        <v>491</v>
      </c>
      <c r="E252" s="226" t="s">
        <v>595</v>
      </c>
      <c r="F252" s="226">
        <v>240</v>
      </c>
      <c r="G252" s="226"/>
      <c r="H252" s="226">
        <v>297</v>
      </c>
      <c r="I252" s="228">
        <v>297</v>
      </c>
      <c r="J252" s="229" t="s">
        <v>697</v>
      </c>
      <c r="K252" s="235">
        <f t="shared" si="73"/>
        <v>57</v>
      </c>
      <c r="L252" s="230">
        <f t="shared" si="74"/>
        <v>0.23749999999999999</v>
      </c>
      <c r="M252" s="226" t="s">
        <v>599</v>
      </c>
      <c r="N252" s="231">
        <v>43417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2">
        <v>123</v>
      </c>
      <c r="B253" s="193">
        <v>43439</v>
      </c>
      <c r="C253" s="193"/>
      <c r="D253" s="194" t="s">
        <v>799</v>
      </c>
      <c r="E253" s="195" t="s">
        <v>595</v>
      </c>
      <c r="F253" s="195">
        <v>202.5</v>
      </c>
      <c r="G253" s="195"/>
      <c r="H253" s="195">
        <v>255</v>
      </c>
      <c r="I253" s="197">
        <v>252</v>
      </c>
      <c r="J253" s="198" t="s">
        <v>697</v>
      </c>
      <c r="K253" s="199">
        <f t="shared" si="73"/>
        <v>52.5</v>
      </c>
      <c r="L253" s="200">
        <f t="shared" si="74"/>
        <v>0.25925925925925924</v>
      </c>
      <c r="M253" s="195" t="s">
        <v>599</v>
      </c>
      <c r="N253" s="201">
        <v>43542</v>
      </c>
      <c r="O253" s="1"/>
      <c r="P253" s="1"/>
      <c r="Q253" s="1"/>
      <c r="R253" s="6" t="s">
        <v>800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124</v>
      </c>
      <c r="B254" s="224">
        <v>43465</v>
      </c>
      <c r="C254" s="193"/>
      <c r="D254" s="225" t="s">
        <v>160</v>
      </c>
      <c r="E254" s="226" t="s">
        <v>595</v>
      </c>
      <c r="F254" s="226">
        <v>710</v>
      </c>
      <c r="G254" s="226"/>
      <c r="H254" s="226">
        <v>866</v>
      </c>
      <c r="I254" s="228">
        <v>866</v>
      </c>
      <c r="J254" s="229" t="s">
        <v>697</v>
      </c>
      <c r="K254" s="199">
        <f t="shared" si="73"/>
        <v>156</v>
      </c>
      <c r="L254" s="200">
        <f t="shared" si="74"/>
        <v>0.21971830985915494</v>
      </c>
      <c r="M254" s="195" t="s">
        <v>599</v>
      </c>
      <c r="N254" s="201">
        <v>43553</v>
      </c>
      <c r="O254" s="1"/>
      <c r="P254" s="1"/>
      <c r="Q254" s="1"/>
      <c r="R254" s="6" t="s">
        <v>800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125</v>
      </c>
      <c r="B255" s="224">
        <v>43522</v>
      </c>
      <c r="C255" s="224"/>
      <c r="D255" s="225" t="s">
        <v>175</v>
      </c>
      <c r="E255" s="226" t="s">
        <v>595</v>
      </c>
      <c r="F255" s="226">
        <v>337.25</v>
      </c>
      <c r="G255" s="226"/>
      <c r="H255" s="226">
        <v>398.5</v>
      </c>
      <c r="I255" s="228">
        <v>411</v>
      </c>
      <c r="J255" s="198" t="s">
        <v>801</v>
      </c>
      <c r="K255" s="199">
        <f t="shared" si="73"/>
        <v>61.25</v>
      </c>
      <c r="L255" s="200">
        <f t="shared" si="74"/>
        <v>0.1816160118606375</v>
      </c>
      <c r="M255" s="195" t="s">
        <v>599</v>
      </c>
      <c r="N255" s="201">
        <v>43760</v>
      </c>
      <c r="O255" s="1"/>
      <c r="P255" s="1"/>
      <c r="Q255" s="1"/>
      <c r="R255" s="6" t="s">
        <v>800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126</v>
      </c>
      <c r="B256" s="237">
        <v>43559</v>
      </c>
      <c r="C256" s="237"/>
      <c r="D256" s="238" t="s">
        <v>802</v>
      </c>
      <c r="E256" s="239" t="s">
        <v>595</v>
      </c>
      <c r="F256" s="239">
        <v>130</v>
      </c>
      <c r="G256" s="239"/>
      <c r="H256" s="239">
        <v>65</v>
      </c>
      <c r="I256" s="240">
        <v>158</v>
      </c>
      <c r="J256" s="208" t="s">
        <v>803</v>
      </c>
      <c r="K256" s="209">
        <f t="shared" si="73"/>
        <v>-65</v>
      </c>
      <c r="L256" s="210">
        <f t="shared" si="74"/>
        <v>-0.5</v>
      </c>
      <c r="M256" s="206" t="s">
        <v>613</v>
      </c>
      <c r="N256" s="203">
        <v>43726</v>
      </c>
      <c r="O256" s="1"/>
      <c r="P256" s="1"/>
      <c r="Q256" s="1"/>
      <c r="R256" s="6" t="s">
        <v>804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3">
        <v>127</v>
      </c>
      <c r="B257" s="224">
        <v>43017</v>
      </c>
      <c r="C257" s="224"/>
      <c r="D257" s="225" t="s">
        <v>211</v>
      </c>
      <c r="E257" s="226" t="s">
        <v>595</v>
      </c>
      <c r="F257" s="226">
        <v>141.5</v>
      </c>
      <c r="G257" s="226"/>
      <c r="H257" s="226">
        <v>183.5</v>
      </c>
      <c r="I257" s="228">
        <v>210</v>
      </c>
      <c r="J257" s="198" t="s">
        <v>798</v>
      </c>
      <c r="K257" s="199">
        <f t="shared" si="73"/>
        <v>42</v>
      </c>
      <c r="L257" s="200">
        <f t="shared" si="74"/>
        <v>0.29681978798586572</v>
      </c>
      <c r="M257" s="195" t="s">
        <v>599</v>
      </c>
      <c r="N257" s="201">
        <v>43042</v>
      </c>
      <c r="O257" s="1"/>
      <c r="P257" s="1"/>
      <c r="Q257" s="1"/>
      <c r="R257" s="6" t="s">
        <v>804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128</v>
      </c>
      <c r="B258" s="237">
        <v>43074</v>
      </c>
      <c r="C258" s="237"/>
      <c r="D258" s="238" t="s">
        <v>805</v>
      </c>
      <c r="E258" s="239" t="s">
        <v>595</v>
      </c>
      <c r="F258" s="234">
        <v>172</v>
      </c>
      <c r="G258" s="239"/>
      <c r="H258" s="239">
        <v>155.25</v>
      </c>
      <c r="I258" s="240">
        <v>230</v>
      </c>
      <c r="J258" s="208" t="s">
        <v>806</v>
      </c>
      <c r="K258" s="209">
        <f t="shared" si="73"/>
        <v>-16.75</v>
      </c>
      <c r="L258" s="210">
        <f t="shared" si="74"/>
        <v>-9.7383720930232565E-2</v>
      </c>
      <c r="M258" s="206" t="s">
        <v>613</v>
      </c>
      <c r="N258" s="203">
        <v>43787</v>
      </c>
      <c r="O258" s="1"/>
      <c r="P258" s="1"/>
      <c r="Q258" s="1"/>
      <c r="R258" s="6" t="s">
        <v>804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129</v>
      </c>
      <c r="B259" s="224">
        <v>43398</v>
      </c>
      <c r="C259" s="224"/>
      <c r="D259" s="225" t="s">
        <v>120</v>
      </c>
      <c r="E259" s="226" t="s">
        <v>595</v>
      </c>
      <c r="F259" s="226">
        <v>698.5</v>
      </c>
      <c r="G259" s="226"/>
      <c r="H259" s="226">
        <v>890</v>
      </c>
      <c r="I259" s="228">
        <v>890</v>
      </c>
      <c r="J259" s="198" t="s">
        <v>807</v>
      </c>
      <c r="K259" s="199">
        <f t="shared" si="73"/>
        <v>191.5</v>
      </c>
      <c r="L259" s="200">
        <f t="shared" si="74"/>
        <v>0.27415891195418757</v>
      </c>
      <c r="M259" s="195" t="s">
        <v>599</v>
      </c>
      <c r="N259" s="201">
        <v>44328</v>
      </c>
      <c r="O259" s="1"/>
      <c r="P259" s="1"/>
      <c r="Q259" s="1"/>
      <c r="R259" s="6" t="s">
        <v>800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130</v>
      </c>
      <c r="B260" s="224">
        <v>42877</v>
      </c>
      <c r="C260" s="224"/>
      <c r="D260" s="225" t="s">
        <v>808</v>
      </c>
      <c r="E260" s="226" t="s">
        <v>595</v>
      </c>
      <c r="F260" s="226">
        <v>127.6</v>
      </c>
      <c r="G260" s="226"/>
      <c r="H260" s="226">
        <v>138</v>
      </c>
      <c r="I260" s="228">
        <v>190</v>
      </c>
      <c r="J260" s="198" t="s">
        <v>809</v>
      </c>
      <c r="K260" s="199">
        <f t="shared" si="73"/>
        <v>10.400000000000006</v>
      </c>
      <c r="L260" s="200">
        <f t="shared" si="74"/>
        <v>8.1504702194357417E-2</v>
      </c>
      <c r="M260" s="195" t="s">
        <v>599</v>
      </c>
      <c r="N260" s="201">
        <v>43774</v>
      </c>
      <c r="O260" s="1"/>
      <c r="P260" s="1"/>
      <c r="Q260" s="1"/>
      <c r="R260" s="6" t="s">
        <v>804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131</v>
      </c>
      <c r="B261" s="224">
        <v>43158</v>
      </c>
      <c r="C261" s="224"/>
      <c r="D261" s="225" t="s">
        <v>810</v>
      </c>
      <c r="E261" s="226" t="s">
        <v>595</v>
      </c>
      <c r="F261" s="226">
        <v>317</v>
      </c>
      <c r="G261" s="226"/>
      <c r="H261" s="226">
        <v>382.5</v>
      </c>
      <c r="I261" s="228">
        <v>398</v>
      </c>
      <c r="J261" s="198" t="s">
        <v>811</v>
      </c>
      <c r="K261" s="199">
        <f t="shared" si="73"/>
        <v>65.5</v>
      </c>
      <c r="L261" s="200">
        <f t="shared" si="74"/>
        <v>0.20662460567823343</v>
      </c>
      <c r="M261" s="195" t="s">
        <v>599</v>
      </c>
      <c r="N261" s="201">
        <v>44238</v>
      </c>
      <c r="O261" s="1"/>
      <c r="P261" s="1"/>
      <c r="Q261" s="1"/>
      <c r="R261" s="6" t="s">
        <v>804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132</v>
      </c>
      <c r="B262" s="237">
        <v>43164</v>
      </c>
      <c r="C262" s="237"/>
      <c r="D262" s="238" t="s">
        <v>167</v>
      </c>
      <c r="E262" s="239" t="s">
        <v>595</v>
      </c>
      <c r="F262" s="234">
        <f>510-14.4</f>
        <v>495.6</v>
      </c>
      <c r="G262" s="239"/>
      <c r="H262" s="239">
        <v>350</v>
      </c>
      <c r="I262" s="240">
        <v>672</v>
      </c>
      <c r="J262" s="208" t="s">
        <v>812</v>
      </c>
      <c r="K262" s="209">
        <f t="shared" si="73"/>
        <v>-145.60000000000002</v>
      </c>
      <c r="L262" s="210">
        <f t="shared" si="74"/>
        <v>-0.29378531073446329</v>
      </c>
      <c r="M262" s="206" t="s">
        <v>613</v>
      </c>
      <c r="N262" s="203">
        <v>43887</v>
      </c>
      <c r="O262" s="1"/>
      <c r="P262" s="1"/>
      <c r="Q262" s="1"/>
      <c r="R262" s="6" t="s">
        <v>800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133</v>
      </c>
      <c r="B263" s="237">
        <v>43237</v>
      </c>
      <c r="C263" s="237"/>
      <c r="D263" s="238" t="s">
        <v>813</v>
      </c>
      <c r="E263" s="239" t="s">
        <v>595</v>
      </c>
      <c r="F263" s="234">
        <v>230.3</v>
      </c>
      <c r="G263" s="239"/>
      <c r="H263" s="239">
        <v>102.5</v>
      </c>
      <c r="I263" s="240">
        <v>348</v>
      </c>
      <c r="J263" s="208" t="s">
        <v>814</v>
      </c>
      <c r="K263" s="209">
        <f t="shared" si="73"/>
        <v>-127.80000000000001</v>
      </c>
      <c r="L263" s="210">
        <f t="shared" si="74"/>
        <v>-0.55492835432045162</v>
      </c>
      <c r="M263" s="206" t="s">
        <v>613</v>
      </c>
      <c r="N263" s="203">
        <v>43896</v>
      </c>
      <c r="O263" s="1"/>
      <c r="P263" s="1"/>
      <c r="Q263" s="1"/>
      <c r="R263" s="6" t="s">
        <v>800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134</v>
      </c>
      <c r="B264" s="224">
        <v>43258</v>
      </c>
      <c r="C264" s="224"/>
      <c r="D264" s="225" t="s">
        <v>447</v>
      </c>
      <c r="E264" s="226" t="s">
        <v>595</v>
      </c>
      <c r="F264" s="226">
        <f>342.5-5.1</f>
        <v>337.4</v>
      </c>
      <c r="G264" s="226"/>
      <c r="H264" s="226">
        <v>412.5</v>
      </c>
      <c r="I264" s="228">
        <v>439</v>
      </c>
      <c r="J264" s="198" t="s">
        <v>815</v>
      </c>
      <c r="K264" s="199">
        <f t="shared" si="73"/>
        <v>75.100000000000023</v>
      </c>
      <c r="L264" s="200">
        <f t="shared" si="74"/>
        <v>0.22258446947243635</v>
      </c>
      <c r="M264" s="195" t="s">
        <v>599</v>
      </c>
      <c r="N264" s="201">
        <v>44230</v>
      </c>
      <c r="O264" s="1"/>
      <c r="P264" s="1"/>
      <c r="Q264" s="1"/>
      <c r="R264" s="6" t="s">
        <v>804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7">
        <v>135</v>
      </c>
      <c r="B265" s="216">
        <v>43285</v>
      </c>
      <c r="C265" s="216"/>
      <c r="D265" s="217" t="s">
        <v>58</v>
      </c>
      <c r="E265" s="218" t="s">
        <v>595</v>
      </c>
      <c r="F265" s="218">
        <f>127.5-5.53</f>
        <v>121.97</v>
      </c>
      <c r="G265" s="219"/>
      <c r="H265" s="219">
        <v>122.5</v>
      </c>
      <c r="I265" s="219">
        <v>170</v>
      </c>
      <c r="J265" s="220" t="s">
        <v>816</v>
      </c>
      <c r="K265" s="221">
        <f t="shared" si="73"/>
        <v>0.53000000000000114</v>
      </c>
      <c r="L265" s="222">
        <f t="shared" si="74"/>
        <v>4.3453308190538747E-3</v>
      </c>
      <c r="M265" s="218" t="s">
        <v>623</v>
      </c>
      <c r="N265" s="216">
        <v>44431</v>
      </c>
      <c r="O265" s="1"/>
      <c r="P265" s="1"/>
      <c r="Q265" s="1"/>
      <c r="R265" s="6" t="s">
        <v>800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136</v>
      </c>
      <c r="B266" s="237">
        <v>43294</v>
      </c>
      <c r="C266" s="237"/>
      <c r="D266" s="238" t="s">
        <v>817</v>
      </c>
      <c r="E266" s="239" t="s">
        <v>595</v>
      </c>
      <c r="F266" s="234">
        <v>46.5</v>
      </c>
      <c r="G266" s="239"/>
      <c r="H266" s="239">
        <v>17</v>
      </c>
      <c r="I266" s="240">
        <v>59</v>
      </c>
      <c r="J266" s="208" t="s">
        <v>818</v>
      </c>
      <c r="K266" s="209">
        <f t="shared" si="73"/>
        <v>-29.5</v>
      </c>
      <c r="L266" s="210">
        <f t="shared" si="74"/>
        <v>-0.63440860215053763</v>
      </c>
      <c r="M266" s="206" t="s">
        <v>613</v>
      </c>
      <c r="N266" s="203">
        <v>43887</v>
      </c>
      <c r="O266" s="1"/>
      <c r="P266" s="1"/>
      <c r="Q266" s="1"/>
      <c r="R266" s="6" t="s">
        <v>800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137</v>
      </c>
      <c r="B267" s="224">
        <v>43396</v>
      </c>
      <c r="C267" s="224"/>
      <c r="D267" s="225" t="s">
        <v>430</v>
      </c>
      <c r="E267" s="226" t="s">
        <v>595</v>
      </c>
      <c r="F267" s="226">
        <v>156.5</v>
      </c>
      <c r="G267" s="226"/>
      <c r="H267" s="226">
        <v>207.5</v>
      </c>
      <c r="I267" s="228">
        <v>191</v>
      </c>
      <c r="J267" s="198" t="s">
        <v>697</v>
      </c>
      <c r="K267" s="199">
        <f t="shared" si="73"/>
        <v>51</v>
      </c>
      <c r="L267" s="200">
        <f t="shared" si="74"/>
        <v>0.32587859424920129</v>
      </c>
      <c r="M267" s="195" t="s">
        <v>599</v>
      </c>
      <c r="N267" s="201">
        <v>44369</v>
      </c>
      <c r="O267" s="1"/>
      <c r="P267" s="1"/>
      <c r="Q267" s="1"/>
      <c r="R267" s="6" t="s">
        <v>800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138</v>
      </c>
      <c r="B268" s="224">
        <v>43439</v>
      </c>
      <c r="C268" s="224"/>
      <c r="D268" s="225" t="s">
        <v>349</v>
      </c>
      <c r="E268" s="226" t="s">
        <v>595</v>
      </c>
      <c r="F268" s="226">
        <v>259.5</v>
      </c>
      <c r="G268" s="226"/>
      <c r="H268" s="226">
        <v>320</v>
      </c>
      <c r="I268" s="228">
        <v>320</v>
      </c>
      <c r="J268" s="198" t="s">
        <v>697</v>
      </c>
      <c r="K268" s="199">
        <f t="shared" si="73"/>
        <v>60.5</v>
      </c>
      <c r="L268" s="200">
        <f t="shared" si="74"/>
        <v>0.23314065510597304</v>
      </c>
      <c r="M268" s="195" t="s">
        <v>599</v>
      </c>
      <c r="N268" s="201">
        <v>44323</v>
      </c>
      <c r="O268" s="1"/>
      <c r="P268" s="1"/>
      <c r="Q268" s="1"/>
      <c r="R268" s="6" t="s">
        <v>800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139</v>
      </c>
      <c r="B269" s="237">
        <v>43439</v>
      </c>
      <c r="C269" s="237"/>
      <c r="D269" s="238" t="s">
        <v>819</v>
      </c>
      <c r="E269" s="239" t="s">
        <v>595</v>
      </c>
      <c r="F269" s="239">
        <v>715</v>
      </c>
      <c r="G269" s="239"/>
      <c r="H269" s="239">
        <v>445</v>
      </c>
      <c r="I269" s="240">
        <v>840</v>
      </c>
      <c r="J269" s="208" t="s">
        <v>820</v>
      </c>
      <c r="K269" s="209">
        <f t="shared" si="73"/>
        <v>-270</v>
      </c>
      <c r="L269" s="210">
        <f t="shared" si="74"/>
        <v>-0.3776223776223776</v>
      </c>
      <c r="M269" s="206" t="s">
        <v>613</v>
      </c>
      <c r="N269" s="203">
        <v>43800</v>
      </c>
      <c r="O269" s="1"/>
      <c r="P269" s="1"/>
      <c r="Q269" s="1"/>
      <c r="R269" s="6" t="s">
        <v>800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140</v>
      </c>
      <c r="B270" s="224">
        <v>43469</v>
      </c>
      <c r="C270" s="224"/>
      <c r="D270" s="225" t="s">
        <v>181</v>
      </c>
      <c r="E270" s="226" t="s">
        <v>595</v>
      </c>
      <c r="F270" s="226">
        <v>875</v>
      </c>
      <c r="G270" s="226"/>
      <c r="H270" s="226">
        <v>1165</v>
      </c>
      <c r="I270" s="228">
        <v>1185</v>
      </c>
      <c r="J270" s="198" t="s">
        <v>821</v>
      </c>
      <c r="K270" s="199">
        <f t="shared" si="73"/>
        <v>290</v>
      </c>
      <c r="L270" s="200">
        <f t="shared" si="74"/>
        <v>0.33142857142857141</v>
      </c>
      <c r="M270" s="195" t="s">
        <v>599</v>
      </c>
      <c r="N270" s="201">
        <v>43847</v>
      </c>
      <c r="O270" s="1"/>
      <c r="P270" s="1"/>
      <c r="Q270" s="1"/>
      <c r="R270" s="6" t="s">
        <v>800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3">
        <v>141</v>
      </c>
      <c r="B271" s="224">
        <v>43559</v>
      </c>
      <c r="C271" s="224"/>
      <c r="D271" s="225" t="s">
        <v>367</v>
      </c>
      <c r="E271" s="226" t="s">
        <v>595</v>
      </c>
      <c r="F271" s="226">
        <f>387-14.63</f>
        <v>372.37</v>
      </c>
      <c r="G271" s="226"/>
      <c r="H271" s="226">
        <v>490</v>
      </c>
      <c r="I271" s="228">
        <v>490</v>
      </c>
      <c r="J271" s="198" t="s">
        <v>697</v>
      </c>
      <c r="K271" s="199">
        <f t="shared" si="73"/>
        <v>117.63</v>
      </c>
      <c r="L271" s="200">
        <f t="shared" si="74"/>
        <v>0.31589548030185027</v>
      </c>
      <c r="M271" s="195" t="s">
        <v>599</v>
      </c>
      <c r="N271" s="201">
        <v>43850</v>
      </c>
      <c r="O271" s="1"/>
      <c r="P271" s="1"/>
      <c r="Q271" s="1"/>
      <c r="R271" s="6" t="s">
        <v>800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142</v>
      </c>
      <c r="B272" s="237">
        <v>43578</v>
      </c>
      <c r="C272" s="237"/>
      <c r="D272" s="238" t="s">
        <v>822</v>
      </c>
      <c r="E272" s="239" t="s">
        <v>612</v>
      </c>
      <c r="F272" s="239">
        <v>220</v>
      </c>
      <c r="G272" s="239"/>
      <c r="H272" s="239">
        <v>127.5</v>
      </c>
      <c r="I272" s="240">
        <v>284</v>
      </c>
      <c r="J272" s="208" t="s">
        <v>823</v>
      </c>
      <c r="K272" s="209">
        <f t="shared" si="73"/>
        <v>-92.5</v>
      </c>
      <c r="L272" s="210">
        <f t="shared" si="74"/>
        <v>-0.42045454545454547</v>
      </c>
      <c r="M272" s="206" t="s">
        <v>613</v>
      </c>
      <c r="N272" s="203">
        <v>43896</v>
      </c>
      <c r="O272" s="1"/>
      <c r="P272" s="1"/>
      <c r="Q272" s="1"/>
      <c r="R272" s="6" t="s">
        <v>800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143</v>
      </c>
      <c r="B273" s="224">
        <v>43622</v>
      </c>
      <c r="C273" s="224"/>
      <c r="D273" s="225" t="s">
        <v>492</v>
      </c>
      <c r="E273" s="226" t="s">
        <v>612</v>
      </c>
      <c r="F273" s="226">
        <v>332.8</v>
      </c>
      <c r="G273" s="226"/>
      <c r="H273" s="226">
        <v>405</v>
      </c>
      <c r="I273" s="228">
        <v>419</v>
      </c>
      <c r="J273" s="198" t="s">
        <v>824</v>
      </c>
      <c r="K273" s="199">
        <f t="shared" si="73"/>
        <v>72.199999999999989</v>
      </c>
      <c r="L273" s="200">
        <f t="shared" si="74"/>
        <v>0.21694711538461534</v>
      </c>
      <c r="M273" s="195" t="s">
        <v>599</v>
      </c>
      <c r="N273" s="201">
        <v>43860</v>
      </c>
      <c r="O273" s="1"/>
      <c r="P273" s="1"/>
      <c r="Q273" s="1"/>
      <c r="R273" s="6" t="s">
        <v>804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7">
        <v>144</v>
      </c>
      <c r="B274" s="216">
        <v>43641</v>
      </c>
      <c r="C274" s="216"/>
      <c r="D274" s="217" t="s">
        <v>173</v>
      </c>
      <c r="E274" s="218" t="s">
        <v>595</v>
      </c>
      <c r="F274" s="218">
        <v>386</v>
      </c>
      <c r="G274" s="219"/>
      <c r="H274" s="219">
        <v>395</v>
      </c>
      <c r="I274" s="219">
        <v>452</v>
      </c>
      <c r="J274" s="220" t="s">
        <v>825</v>
      </c>
      <c r="K274" s="221">
        <f t="shared" si="73"/>
        <v>9</v>
      </c>
      <c r="L274" s="222">
        <f t="shared" si="74"/>
        <v>2.3316062176165803E-2</v>
      </c>
      <c r="M274" s="218" t="s">
        <v>623</v>
      </c>
      <c r="N274" s="216">
        <v>43868</v>
      </c>
      <c r="O274" s="1"/>
      <c r="P274" s="1"/>
      <c r="Q274" s="1"/>
      <c r="R274" s="6" t="s">
        <v>804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7">
        <v>145</v>
      </c>
      <c r="B275" s="216">
        <v>43707</v>
      </c>
      <c r="C275" s="216"/>
      <c r="D275" s="217" t="s">
        <v>147</v>
      </c>
      <c r="E275" s="218" t="s">
        <v>595</v>
      </c>
      <c r="F275" s="218">
        <v>137.5</v>
      </c>
      <c r="G275" s="219"/>
      <c r="H275" s="219">
        <v>138.5</v>
      </c>
      <c r="I275" s="219">
        <v>190</v>
      </c>
      <c r="J275" s="220" t="s">
        <v>826</v>
      </c>
      <c r="K275" s="221">
        <f t="shared" si="73"/>
        <v>1</v>
      </c>
      <c r="L275" s="222">
        <f t="shared" si="74"/>
        <v>7.2727272727272727E-3</v>
      </c>
      <c r="M275" s="218" t="s">
        <v>623</v>
      </c>
      <c r="N275" s="216">
        <v>44432</v>
      </c>
      <c r="O275" s="1"/>
      <c r="P275" s="1"/>
      <c r="Q275" s="1"/>
      <c r="R275" s="6" t="s">
        <v>800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3">
        <v>146</v>
      </c>
      <c r="B276" s="224">
        <v>43731</v>
      </c>
      <c r="C276" s="224"/>
      <c r="D276" s="225" t="s">
        <v>440</v>
      </c>
      <c r="E276" s="226" t="s">
        <v>595</v>
      </c>
      <c r="F276" s="226">
        <v>235</v>
      </c>
      <c r="G276" s="226"/>
      <c r="H276" s="226">
        <v>295</v>
      </c>
      <c r="I276" s="228">
        <v>296</v>
      </c>
      <c r="J276" s="198" t="s">
        <v>827</v>
      </c>
      <c r="K276" s="199">
        <f t="shared" si="73"/>
        <v>60</v>
      </c>
      <c r="L276" s="200">
        <f t="shared" si="74"/>
        <v>0.25531914893617019</v>
      </c>
      <c r="M276" s="195" t="s">
        <v>599</v>
      </c>
      <c r="N276" s="201">
        <v>43844</v>
      </c>
      <c r="O276" s="1"/>
      <c r="P276" s="1"/>
      <c r="Q276" s="1"/>
      <c r="R276" s="6" t="s">
        <v>804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3">
        <v>147</v>
      </c>
      <c r="B277" s="224">
        <v>43752</v>
      </c>
      <c r="C277" s="224"/>
      <c r="D277" s="225" t="s">
        <v>828</v>
      </c>
      <c r="E277" s="226" t="s">
        <v>595</v>
      </c>
      <c r="F277" s="226">
        <v>277.5</v>
      </c>
      <c r="G277" s="226"/>
      <c r="H277" s="226">
        <v>333</v>
      </c>
      <c r="I277" s="228">
        <v>333</v>
      </c>
      <c r="J277" s="198" t="s">
        <v>829</v>
      </c>
      <c r="K277" s="199">
        <f t="shared" si="73"/>
        <v>55.5</v>
      </c>
      <c r="L277" s="200">
        <f t="shared" si="74"/>
        <v>0.2</v>
      </c>
      <c r="M277" s="195" t="s">
        <v>599</v>
      </c>
      <c r="N277" s="201">
        <v>43846</v>
      </c>
      <c r="O277" s="1"/>
      <c r="P277" s="1"/>
      <c r="Q277" s="1"/>
      <c r="R277" s="6" t="s">
        <v>800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3">
        <v>148</v>
      </c>
      <c r="B278" s="224">
        <v>43752</v>
      </c>
      <c r="C278" s="224"/>
      <c r="D278" s="225" t="s">
        <v>830</v>
      </c>
      <c r="E278" s="226" t="s">
        <v>595</v>
      </c>
      <c r="F278" s="226">
        <v>930</v>
      </c>
      <c r="G278" s="226"/>
      <c r="H278" s="226">
        <v>1165</v>
      </c>
      <c r="I278" s="228">
        <v>1200</v>
      </c>
      <c r="J278" s="198" t="s">
        <v>831</v>
      </c>
      <c r="K278" s="199">
        <f t="shared" si="73"/>
        <v>235</v>
      </c>
      <c r="L278" s="200">
        <f t="shared" si="74"/>
        <v>0.25268817204301075</v>
      </c>
      <c r="M278" s="195" t="s">
        <v>599</v>
      </c>
      <c r="N278" s="201">
        <v>43847</v>
      </c>
      <c r="O278" s="1"/>
      <c r="P278" s="1"/>
      <c r="Q278" s="1"/>
      <c r="R278" s="6" t="s">
        <v>804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3">
        <v>149</v>
      </c>
      <c r="B279" s="224">
        <v>43753</v>
      </c>
      <c r="C279" s="224"/>
      <c r="D279" s="225" t="s">
        <v>832</v>
      </c>
      <c r="E279" s="226" t="s">
        <v>595</v>
      </c>
      <c r="F279" s="196">
        <v>111</v>
      </c>
      <c r="G279" s="226"/>
      <c r="H279" s="226">
        <v>141</v>
      </c>
      <c r="I279" s="228">
        <v>141</v>
      </c>
      <c r="J279" s="198" t="s">
        <v>833</v>
      </c>
      <c r="K279" s="199">
        <f t="shared" si="73"/>
        <v>30</v>
      </c>
      <c r="L279" s="200">
        <f t="shared" si="74"/>
        <v>0.27027027027027029</v>
      </c>
      <c r="M279" s="195" t="s">
        <v>599</v>
      </c>
      <c r="N279" s="201">
        <v>44328</v>
      </c>
      <c r="O279" s="1"/>
      <c r="P279" s="1"/>
      <c r="Q279" s="1"/>
      <c r="R279" s="6" t="s">
        <v>804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3">
        <v>150</v>
      </c>
      <c r="B280" s="224">
        <v>43753</v>
      </c>
      <c r="C280" s="224"/>
      <c r="D280" s="225" t="s">
        <v>834</v>
      </c>
      <c r="E280" s="226" t="s">
        <v>595</v>
      </c>
      <c r="F280" s="196">
        <v>296</v>
      </c>
      <c r="G280" s="226"/>
      <c r="H280" s="226">
        <v>370</v>
      </c>
      <c r="I280" s="228">
        <v>370</v>
      </c>
      <c r="J280" s="198" t="s">
        <v>697</v>
      </c>
      <c r="K280" s="199">
        <f t="shared" si="73"/>
        <v>74</v>
      </c>
      <c r="L280" s="200">
        <f t="shared" si="74"/>
        <v>0.25</v>
      </c>
      <c r="M280" s="195" t="s">
        <v>599</v>
      </c>
      <c r="N280" s="201">
        <v>43853</v>
      </c>
      <c r="O280" s="1"/>
      <c r="P280" s="1"/>
      <c r="Q280" s="1"/>
      <c r="R280" s="6" t="s">
        <v>804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3">
        <v>151</v>
      </c>
      <c r="B281" s="224">
        <v>43754</v>
      </c>
      <c r="C281" s="224"/>
      <c r="D281" s="225" t="s">
        <v>835</v>
      </c>
      <c r="E281" s="226" t="s">
        <v>595</v>
      </c>
      <c r="F281" s="196">
        <v>300</v>
      </c>
      <c r="G281" s="226"/>
      <c r="H281" s="226">
        <v>382.5</v>
      </c>
      <c r="I281" s="228">
        <v>344</v>
      </c>
      <c r="J281" s="198" t="s">
        <v>836</v>
      </c>
      <c r="K281" s="199">
        <f t="shared" si="73"/>
        <v>82.5</v>
      </c>
      <c r="L281" s="200">
        <f t="shared" si="74"/>
        <v>0.27500000000000002</v>
      </c>
      <c r="M281" s="195" t="s">
        <v>599</v>
      </c>
      <c r="N281" s="201">
        <v>44238</v>
      </c>
      <c r="O281" s="1"/>
      <c r="P281" s="1"/>
      <c r="Q281" s="1"/>
      <c r="R281" s="6" t="s">
        <v>804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3">
        <v>152</v>
      </c>
      <c r="B282" s="224">
        <v>43832</v>
      </c>
      <c r="C282" s="224"/>
      <c r="D282" s="225" t="s">
        <v>837</v>
      </c>
      <c r="E282" s="226" t="s">
        <v>595</v>
      </c>
      <c r="F282" s="196">
        <v>495</v>
      </c>
      <c r="G282" s="226"/>
      <c r="H282" s="226">
        <v>595</v>
      </c>
      <c r="I282" s="228">
        <v>590</v>
      </c>
      <c r="J282" s="198" t="s">
        <v>628</v>
      </c>
      <c r="K282" s="199">
        <f t="shared" si="73"/>
        <v>100</v>
      </c>
      <c r="L282" s="200">
        <f t="shared" si="74"/>
        <v>0.20202020202020202</v>
      </c>
      <c r="M282" s="195" t="s">
        <v>599</v>
      </c>
      <c r="N282" s="201">
        <v>44589</v>
      </c>
      <c r="O282" s="1"/>
      <c r="P282" s="1"/>
      <c r="Q282" s="1"/>
      <c r="R282" s="6" t="s">
        <v>804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3">
        <v>153</v>
      </c>
      <c r="B283" s="224">
        <v>43966</v>
      </c>
      <c r="C283" s="224"/>
      <c r="D283" s="225" t="s">
        <v>76</v>
      </c>
      <c r="E283" s="226" t="s">
        <v>595</v>
      </c>
      <c r="F283" s="196">
        <v>67.5</v>
      </c>
      <c r="G283" s="226"/>
      <c r="H283" s="226">
        <v>86</v>
      </c>
      <c r="I283" s="228">
        <v>86</v>
      </c>
      <c r="J283" s="198" t="s">
        <v>838</v>
      </c>
      <c r="K283" s="199">
        <f t="shared" si="73"/>
        <v>18.5</v>
      </c>
      <c r="L283" s="200">
        <f t="shared" si="74"/>
        <v>0.27407407407407408</v>
      </c>
      <c r="M283" s="195" t="s">
        <v>599</v>
      </c>
      <c r="N283" s="201">
        <v>44008</v>
      </c>
      <c r="O283" s="1"/>
      <c r="P283" s="1"/>
      <c r="Q283" s="1"/>
      <c r="R283" s="6" t="s">
        <v>804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3">
        <v>154</v>
      </c>
      <c r="B284" s="224">
        <v>44035</v>
      </c>
      <c r="C284" s="224"/>
      <c r="D284" s="225" t="s">
        <v>491</v>
      </c>
      <c r="E284" s="226" t="s">
        <v>595</v>
      </c>
      <c r="F284" s="196">
        <v>231</v>
      </c>
      <c r="G284" s="226"/>
      <c r="H284" s="226">
        <v>281</v>
      </c>
      <c r="I284" s="228">
        <v>281</v>
      </c>
      <c r="J284" s="198" t="s">
        <v>697</v>
      </c>
      <c r="K284" s="199">
        <f t="shared" si="73"/>
        <v>50</v>
      </c>
      <c r="L284" s="200">
        <f t="shared" si="74"/>
        <v>0.21645021645021645</v>
      </c>
      <c r="M284" s="195" t="s">
        <v>599</v>
      </c>
      <c r="N284" s="201">
        <v>44358</v>
      </c>
      <c r="O284" s="1"/>
      <c r="P284" s="1"/>
      <c r="Q284" s="1"/>
      <c r="R284" s="6" t="s">
        <v>804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3">
        <v>155</v>
      </c>
      <c r="B285" s="224">
        <v>44092</v>
      </c>
      <c r="C285" s="224"/>
      <c r="D285" s="225" t="s">
        <v>145</v>
      </c>
      <c r="E285" s="226" t="s">
        <v>595</v>
      </c>
      <c r="F285" s="226">
        <v>206</v>
      </c>
      <c r="G285" s="226"/>
      <c r="H285" s="226">
        <v>248</v>
      </c>
      <c r="I285" s="228">
        <v>248</v>
      </c>
      <c r="J285" s="198" t="s">
        <v>697</v>
      </c>
      <c r="K285" s="199">
        <f t="shared" si="73"/>
        <v>42</v>
      </c>
      <c r="L285" s="200">
        <f t="shared" si="74"/>
        <v>0.20388349514563106</v>
      </c>
      <c r="M285" s="195" t="s">
        <v>599</v>
      </c>
      <c r="N285" s="201">
        <v>44214</v>
      </c>
      <c r="O285" s="1"/>
      <c r="P285" s="1"/>
      <c r="Q285" s="1"/>
      <c r="R285" s="6" t="s">
        <v>804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3">
        <v>156</v>
      </c>
      <c r="B286" s="224">
        <v>44140</v>
      </c>
      <c r="C286" s="224"/>
      <c r="D286" s="225" t="s">
        <v>145</v>
      </c>
      <c r="E286" s="226" t="s">
        <v>595</v>
      </c>
      <c r="F286" s="226">
        <v>182.5</v>
      </c>
      <c r="G286" s="226"/>
      <c r="H286" s="226">
        <v>248</v>
      </c>
      <c r="I286" s="228">
        <v>248</v>
      </c>
      <c r="J286" s="198" t="s">
        <v>697</v>
      </c>
      <c r="K286" s="199">
        <f t="shared" si="73"/>
        <v>65.5</v>
      </c>
      <c r="L286" s="200">
        <f t="shared" si="74"/>
        <v>0.35890410958904112</v>
      </c>
      <c r="M286" s="195" t="s">
        <v>599</v>
      </c>
      <c r="N286" s="201">
        <v>44214</v>
      </c>
      <c r="O286" s="1"/>
      <c r="P286" s="1"/>
      <c r="Q286" s="1"/>
      <c r="R286" s="6" t="s">
        <v>804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3">
        <v>157</v>
      </c>
      <c r="B287" s="224">
        <v>44140</v>
      </c>
      <c r="C287" s="224"/>
      <c r="D287" s="225" t="s">
        <v>349</v>
      </c>
      <c r="E287" s="226" t="s">
        <v>595</v>
      </c>
      <c r="F287" s="226">
        <v>247.5</v>
      </c>
      <c r="G287" s="226"/>
      <c r="H287" s="226">
        <v>320</v>
      </c>
      <c r="I287" s="228">
        <v>320</v>
      </c>
      <c r="J287" s="198" t="s">
        <v>697</v>
      </c>
      <c r="K287" s="199">
        <f t="shared" si="73"/>
        <v>72.5</v>
      </c>
      <c r="L287" s="200">
        <f t="shared" si="74"/>
        <v>0.29292929292929293</v>
      </c>
      <c r="M287" s="195" t="s">
        <v>599</v>
      </c>
      <c r="N287" s="201">
        <v>44323</v>
      </c>
      <c r="O287" s="1"/>
      <c r="P287" s="1"/>
      <c r="Q287" s="1"/>
      <c r="R287" s="6" t="s">
        <v>804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3">
        <v>158</v>
      </c>
      <c r="B288" s="224">
        <v>44140</v>
      </c>
      <c r="C288" s="224"/>
      <c r="D288" s="225" t="s">
        <v>204</v>
      </c>
      <c r="E288" s="226" t="s">
        <v>595</v>
      </c>
      <c r="F288" s="196">
        <v>925</v>
      </c>
      <c r="G288" s="226"/>
      <c r="H288" s="226">
        <v>1095</v>
      </c>
      <c r="I288" s="228">
        <v>1093</v>
      </c>
      <c r="J288" s="198" t="s">
        <v>839</v>
      </c>
      <c r="K288" s="199">
        <f t="shared" si="73"/>
        <v>170</v>
      </c>
      <c r="L288" s="200">
        <f t="shared" si="74"/>
        <v>0.18378378378378379</v>
      </c>
      <c r="M288" s="195" t="s">
        <v>599</v>
      </c>
      <c r="N288" s="201">
        <v>44201</v>
      </c>
      <c r="O288" s="1"/>
      <c r="P288" s="1"/>
      <c r="Q288" s="1"/>
      <c r="R288" s="6" t="s">
        <v>804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3">
        <v>159</v>
      </c>
      <c r="B289" s="224">
        <v>44140</v>
      </c>
      <c r="C289" s="224"/>
      <c r="D289" s="225" t="s">
        <v>367</v>
      </c>
      <c r="E289" s="226" t="s">
        <v>595</v>
      </c>
      <c r="F289" s="196">
        <v>332.5</v>
      </c>
      <c r="G289" s="226"/>
      <c r="H289" s="226">
        <v>393</v>
      </c>
      <c r="I289" s="228">
        <v>406</v>
      </c>
      <c r="J289" s="198" t="s">
        <v>840</v>
      </c>
      <c r="K289" s="199">
        <f t="shared" si="73"/>
        <v>60.5</v>
      </c>
      <c r="L289" s="200">
        <f t="shared" si="74"/>
        <v>0.18195488721804512</v>
      </c>
      <c r="M289" s="195" t="s">
        <v>599</v>
      </c>
      <c r="N289" s="201">
        <v>44256</v>
      </c>
      <c r="O289" s="1"/>
      <c r="P289" s="1"/>
      <c r="Q289" s="1"/>
      <c r="R289" s="6" t="s">
        <v>804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3">
        <v>160</v>
      </c>
      <c r="B290" s="224">
        <v>44141</v>
      </c>
      <c r="C290" s="224"/>
      <c r="D290" s="225" t="s">
        <v>491</v>
      </c>
      <c r="E290" s="226" t="s">
        <v>595</v>
      </c>
      <c r="F290" s="196">
        <v>231</v>
      </c>
      <c r="G290" s="226"/>
      <c r="H290" s="226">
        <v>281</v>
      </c>
      <c r="I290" s="228">
        <v>281</v>
      </c>
      <c r="J290" s="198" t="s">
        <v>697</v>
      </c>
      <c r="K290" s="199">
        <f t="shared" si="73"/>
        <v>50</v>
      </c>
      <c r="L290" s="200">
        <f t="shared" si="74"/>
        <v>0.21645021645021645</v>
      </c>
      <c r="M290" s="195" t="s">
        <v>599</v>
      </c>
      <c r="N290" s="201">
        <v>44358</v>
      </c>
      <c r="O290" s="1"/>
      <c r="P290" s="1"/>
      <c r="Q290" s="1"/>
      <c r="R290" s="6" t="s">
        <v>804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3">
        <v>161</v>
      </c>
      <c r="B291" s="224">
        <v>44187</v>
      </c>
      <c r="C291" s="224"/>
      <c r="D291" s="225" t="s">
        <v>841</v>
      </c>
      <c r="E291" s="226" t="s">
        <v>595</v>
      </c>
      <c r="F291" s="196">
        <v>190</v>
      </c>
      <c r="G291" s="226"/>
      <c r="H291" s="226">
        <v>239</v>
      </c>
      <c r="I291" s="228">
        <v>239</v>
      </c>
      <c r="J291" s="198" t="s">
        <v>842</v>
      </c>
      <c r="K291" s="199">
        <f t="shared" si="73"/>
        <v>49</v>
      </c>
      <c r="L291" s="200">
        <f t="shared" si="74"/>
        <v>0.25789473684210529</v>
      </c>
      <c r="M291" s="195" t="s">
        <v>599</v>
      </c>
      <c r="N291" s="201">
        <v>44844</v>
      </c>
      <c r="O291" s="1"/>
      <c r="P291" s="1"/>
      <c r="Q291" s="1"/>
      <c r="R291" s="6" t="s">
        <v>804</v>
      </c>
    </row>
    <row r="292" spans="1:26" ht="12.75" customHeight="1">
      <c r="A292" s="223">
        <v>162</v>
      </c>
      <c r="B292" s="224">
        <v>44258</v>
      </c>
      <c r="C292" s="224"/>
      <c r="D292" s="225" t="s">
        <v>837</v>
      </c>
      <c r="E292" s="226" t="s">
        <v>595</v>
      </c>
      <c r="F292" s="196">
        <v>495</v>
      </c>
      <c r="G292" s="226"/>
      <c r="H292" s="226">
        <v>595</v>
      </c>
      <c r="I292" s="228">
        <v>590</v>
      </c>
      <c r="J292" s="198" t="s">
        <v>628</v>
      </c>
      <c r="K292" s="199">
        <f t="shared" si="73"/>
        <v>100</v>
      </c>
      <c r="L292" s="200">
        <f t="shared" si="74"/>
        <v>0.20202020202020202</v>
      </c>
      <c r="M292" s="195" t="s">
        <v>599</v>
      </c>
      <c r="N292" s="201">
        <v>44589</v>
      </c>
      <c r="O292" s="1"/>
      <c r="P292" s="1"/>
      <c r="R292" s="6" t="s">
        <v>804</v>
      </c>
    </row>
    <row r="293" spans="1:26" ht="12.75" customHeight="1">
      <c r="A293" s="223">
        <v>163</v>
      </c>
      <c r="B293" s="224">
        <v>44274</v>
      </c>
      <c r="C293" s="224"/>
      <c r="D293" s="225" t="s">
        <v>367</v>
      </c>
      <c r="E293" s="226" t="s">
        <v>595</v>
      </c>
      <c r="F293" s="196">
        <v>355</v>
      </c>
      <c r="G293" s="226"/>
      <c r="H293" s="226">
        <v>422.5</v>
      </c>
      <c r="I293" s="228">
        <v>420</v>
      </c>
      <c r="J293" s="198" t="s">
        <v>843</v>
      </c>
      <c r="K293" s="199">
        <f t="shared" si="73"/>
        <v>67.5</v>
      </c>
      <c r="L293" s="200">
        <f t="shared" si="74"/>
        <v>0.19014084507042253</v>
      </c>
      <c r="M293" s="195" t="s">
        <v>599</v>
      </c>
      <c r="N293" s="201">
        <v>44361</v>
      </c>
      <c r="O293" s="1"/>
      <c r="R293" s="241" t="s">
        <v>804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164</v>
      </c>
      <c r="B294" s="224">
        <v>44295</v>
      </c>
      <c r="C294" s="224"/>
      <c r="D294" s="225" t="s">
        <v>329</v>
      </c>
      <c r="E294" s="226" t="s">
        <v>595</v>
      </c>
      <c r="F294" s="196">
        <v>555</v>
      </c>
      <c r="G294" s="226"/>
      <c r="H294" s="226">
        <v>663</v>
      </c>
      <c r="I294" s="228">
        <v>663</v>
      </c>
      <c r="J294" s="198" t="s">
        <v>844</v>
      </c>
      <c r="K294" s="199">
        <f t="shared" si="73"/>
        <v>108</v>
      </c>
      <c r="L294" s="200">
        <f t="shared" si="74"/>
        <v>0.19459459459459461</v>
      </c>
      <c r="M294" s="195" t="s">
        <v>599</v>
      </c>
      <c r="N294" s="201">
        <v>44321</v>
      </c>
      <c r="O294" s="1"/>
      <c r="P294" s="1"/>
      <c r="Q294" s="1"/>
      <c r="R294" s="241" t="s">
        <v>804</v>
      </c>
    </row>
    <row r="295" spans="1:26" ht="12.75" customHeight="1">
      <c r="A295" s="223">
        <v>165</v>
      </c>
      <c r="B295" s="224">
        <v>44308</v>
      </c>
      <c r="C295" s="224"/>
      <c r="D295" s="225" t="s">
        <v>808</v>
      </c>
      <c r="E295" s="226" t="s">
        <v>595</v>
      </c>
      <c r="F295" s="196">
        <v>126.5</v>
      </c>
      <c r="G295" s="226"/>
      <c r="H295" s="226">
        <v>155</v>
      </c>
      <c r="I295" s="228">
        <v>155</v>
      </c>
      <c r="J295" s="198" t="s">
        <v>697</v>
      </c>
      <c r="K295" s="199">
        <f t="shared" si="73"/>
        <v>28.5</v>
      </c>
      <c r="L295" s="200">
        <f t="shared" si="74"/>
        <v>0.22529644268774704</v>
      </c>
      <c r="M295" s="195" t="s">
        <v>599</v>
      </c>
      <c r="N295" s="201">
        <v>44362</v>
      </c>
      <c r="O295" s="1"/>
      <c r="R295" s="241" t="s">
        <v>804</v>
      </c>
    </row>
    <row r="296" spans="1:26" ht="12.75" customHeight="1">
      <c r="A296" s="202">
        <v>166</v>
      </c>
      <c r="B296" s="233">
        <v>44368</v>
      </c>
      <c r="C296" s="233"/>
      <c r="D296" s="204" t="s">
        <v>845</v>
      </c>
      <c r="E296" s="206" t="s">
        <v>595</v>
      </c>
      <c r="F296" s="234">
        <v>287.5</v>
      </c>
      <c r="G296" s="206"/>
      <c r="H296" s="206">
        <v>245</v>
      </c>
      <c r="I296" s="207">
        <v>344</v>
      </c>
      <c r="J296" s="208" t="s">
        <v>846</v>
      </c>
      <c r="K296" s="209">
        <f t="shared" si="73"/>
        <v>-42.5</v>
      </c>
      <c r="L296" s="210">
        <f t="shared" si="74"/>
        <v>-0.14782608695652175</v>
      </c>
      <c r="M296" s="206" t="s">
        <v>613</v>
      </c>
      <c r="N296" s="203">
        <v>44508</v>
      </c>
      <c r="O296" s="1"/>
      <c r="R296" s="241" t="s">
        <v>804</v>
      </c>
    </row>
    <row r="297" spans="1:26" ht="12.75" customHeight="1">
      <c r="A297" s="223">
        <v>167</v>
      </c>
      <c r="B297" s="224">
        <v>44368</v>
      </c>
      <c r="C297" s="224"/>
      <c r="D297" s="225" t="s">
        <v>491</v>
      </c>
      <c r="E297" s="226" t="s">
        <v>595</v>
      </c>
      <c r="F297" s="196">
        <v>241</v>
      </c>
      <c r="G297" s="226"/>
      <c r="H297" s="226">
        <v>298</v>
      </c>
      <c r="I297" s="228">
        <v>320</v>
      </c>
      <c r="J297" s="198" t="s">
        <v>697</v>
      </c>
      <c r="K297" s="199">
        <f t="shared" si="73"/>
        <v>57</v>
      </c>
      <c r="L297" s="200">
        <f t="shared" si="74"/>
        <v>0.23651452282157676</v>
      </c>
      <c r="M297" s="195" t="s">
        <v>599</v>
      </c>
      <c r="N297" s="201">
        <v>44802</v>
      </c>
      <c r="O297" s="41"/>
      <c r="R297" s="241" t="s">
        <v>804</v>
      </c>
    </row>
    <row r="298" spans="1:26" ht="12.75" customHeight="1">
      <c r="A298" s="223">
        <v>168</v>
      </c>
      <c r="B298" s="224">
        <v>44406</v>
      </c>
      <c r="C298" s="224"/>
      <c r="D298" s="225" t="s">
        <v>808</v>
      </c>
      <c r="E298" s="226" t="s">
        <v>595</v>
      </c>
      <c r="F298" s="196">
        <v>162.5</v>
      </c>
      <c r="G298" s="226"/>
      <c r="H298" s="226">
        <v>200</v>
      </c>
      <c r="I298" s="228">
        <v>200</v>
      </c>
      <c r="J298" s="198" t="s">
        <v>697</v>
      </c>
      <c r="K298" s="199">
        <f t="shared" si="73"/>
        <v>37.5</v>
      </c>
      <c r="L298" s="200">
        <f t="shared" si="74"/>
        <v>0.23076923076923078</v>
      </c>
      <c r="M298" s="195" t="s">
        <v>599</v>
      </c>
      <c r="N298" s="201">
        <v>44802</v>
      </c>
      <c r="O298" s="1"/>
      <c r="R298" s="241" t="s">
        <v>804</v>
      </c>
    </row>
    <row r="299" spans="1:26" ht="12.75" customHeight="1">
      <c r="A299" s="223">
        <v>169</v>
      </c>
      <c r="B299" s="224">
        <v>44462</v>
      </c>
      <c r="C299" s="224"/>
      <c r="D299" s="225" t="s">
        <v>448</v>
      </c>
      <c r="E299" s="226" t="s">
        <v>595</v>
      </c>
      <c r="F299" s="196">
        <v>1235</v>
      </c>
      <c r="G299" s="226"/>
      <c r="H299" s="226">
        <v>1505</v>
      </c>
      <c r="I299" s="228">
        <v>1500</v>
      </c>
      <c r="J299" s="198" t="s">
        <v>697</v>
      </c>
      <c r="K299" s="199">
        <f t="shared" si="73"/>
        <v>270</v>
      </c>
      <c r="L299" s="200">
        <f t="shared" si="74"/>
        <v>0.21862348178137653</v>
      </c>
      <c r="M299" s="195" t="s">
        <v>599</v>
      </c>
      <c r="N299" s="201">
        <v>44564</v>
      </c>
      <c r="O299" s="1"/>
      <c r="R299" s="241" t="s">
        <v>804</v>
      </c>
    </row>
    <row r="300" spans="1:26" ht="12.75" customHeight="1">
      <c r="A300" s="242">
        <v>170</v>
      </c>
      <c r="B300" s="243">
        <v>44480</v>
      </c>
      <c r="C300" s="243"/>
      <c r="D300" s="244" t="s">
        <v>847</v>
      </c>
      <c r="E300" s="245" t="s">
        <v>595</v>
      </c>
      <c r="F300" s="62">
        <v>58.75</v>
      </c>
      <c r="G300" s="245"/>
      <c r="H300" s="246"/>
      <c r="I300" s="56"/>
      <c r="J300" s="247" t="s">
        <v>597</v>
      </c>
      <c r="K300" s="242"/>
      <c r="L300" s="243"/>
      <c r="M300" s="243"/>
      <c r="N300" s="244"/>
      <c r="O300" s="41"/>
      <c r="R300" s="241" t="s">
        <v>804</v>
      </c>
    </row>
    <row r="301" spans="1:26" ht="12.75" customHeight="1">
      <c r="A301" s="248">
        <v>171</v>
      </c>
      <c r="B301" s="249">
        <v>44481</v>
      </c>
      <c r="C301" s="249"/>
      <c r="D301" s="250" t="s">
        <v>280</v>
      </c>
      <c r="E301" s="56" t="s">
        <v>595</v>
      </c>
      <c r="F301" s="251" t="s">
        <v>848</v>
      </c>
      <c r="G301" s="56"/>
      <c r="H301" s="56"/>
      <c r="I301" s="56">
        <v>380</v>
      </c>
      <c r="J301" s="252" t="s">
        <v>597</v>
      </c>
      <c r="K301" s="248"/>
      <c r="L301" s="249"/>
      <c r="M301" s="249"/>
      <c r="N301" s="250"/>
      <c r="O301" s="41"/>
      <c r="R301" s="241" t="s">
        <v>804</v>
      </c>
    </row>
    <row r="302" spans="1:26" ht="12.75" customHeight="1">
      <c r="A302" s="223">
        <v>172</v>
      </c>
      <c r="B302" s="224">
        <v>44481</v>
      </c>
      <c r="C302" s="224"/>
      <c r="D302" s="225" t="s">
        <v>849</v>
      </c>
      <c r="E302" s="226" t="s">
        <v>595</v>
      </c>
      <c r="F302" s="196">
        <v>45.5</v>
      </c>
      <c r="G302" s="226"/>
      <c r="H302" s="226">
        <v>56.5</v>
      </c>
      <c r="I302" s="228">
        <v>56</v>
      </c>
      <c r="J302" s="198" t="s">
        <v>850</v>
      </c>
      <c r="K302" s="199">
        <f t="shared" ref="K302:K303" si="75">H302-F302</f>
        <v>11</v>
      </c>
      <c r="L302" s="200">
        <f t="shared" ref="L302:L303" si="76">K302/F302</f>
        <v>0.24175824175824176</v>
      </c>
      <c r="M302" s="195" t="s">
        <v>599</v>
      </c>
      <c r="N302" s="201">
        <v>44881</v>
      </c>
      <c r="O302" s="41"/>
      <c r="R302" s="241"/>
    </row>
    <row r="303" spans="1:26" ht="12.75" customHeight="1">
      <c r="A303" s="223">
        <v>173</v>
      </c>
      <c r="B303" s="224">
        <v>44551</v>
      </c>
      <c r="C303" s="224"/>
      <c r="D303" s="225" t="s">
        <v>132</v>
      </c>
      <c r="E303" s="226" t="s">
        <v>595</v>
      </c>
      <c r="F303" s="196">
        <v>2300</v>
      </c>
      <c r="G303" s="226"/>
      <c r="H303" s="226">
        <f>(2820+2200)/2</f>
        <v>2510</v>
      </c>
      <c r="I303" s="228">
        <v>3000</v>
      </c>
      <c r="J303" s="198" t="s">
        <v>851</v>
      </c>
      <c r="K303" s="199">
        <f t="shared" si="75"/>
        <v>210</v>
      </c>
      <c r="L303" s="200">
        <f t="shared" si="76"/>
        <v>9.1304347826086957E-2</v>
      </c>
      <c r="M303" s="195" t="s">
        <v>599</v>
      </c>
      <c r="N303" s="201">
        <v>44649</v>
      </c>
      <c r="O303" s="1"/>
      <c r="R303" s="241"/>
    </row>
    <row r="304" spans="1:26" ht="12.75" customHeight="1">
      <c r="A304" s="58">
        <v>174</v>
      </c>
      <c r="B304" s="249">
        <v>44606</v>
      </c>
      <c r="C304" s="58"/>
      <c r="D304" s="58" t="s">
        <v>438</v>
      </c>
      <c r="E304" s="56" t="s">
        <v>595</v>
      </c>
      <c r="F304" s="56" t="s">
        <v>852</v>
      </c>
      <c r="G304" s="56"/>
      <c r="H304" s="56"/>
      <c r="I304" s="56">
        <v>764</v>
      </c>
      <c r="J304" s="56" t="s">
        <v>597</v>
      </c>
      <c r="K304" s="56"/>
      <c r="L304" s="56"/>
      <c r="M304" s="56"/>
      <c r="N304" s="58"/>
      <c r="O304" s="41"/>
      <c r="R304" s="241"/>
    </row>
    <row r="305" spans="1:38" ht="12.75" customHeight="1">
      <c r="A305" s="223">
        <v>175</v>
      </c>
      <c r="B305" s="224">
        <v>44613</v>
      </c>
      <c r="C305" s="224"/>
      <c r="D305" s="225" t="s">
        <v>448</v>
      </c>
      <c r="E305" s="226" t="s">
        <v>595</v>
      </c>
      <c r="F305" s="196">
        <v>1255</v>
      </c>
      <c r="G305" s="226"/>
      <c r="H305" s="226">
        <v>1515</v>
      </c>
      <c r="I305" s="228">
        <v>1510</v>
      </c>
      <c r="J305" s="198" t="s">
        <v>697</v>
      </c>
      <c r="K305" s="199">
        <f>H305-F305</f>
        <v>260</v>
      </c>
      <c r="L305" s="200">
        <f>K305/F305</f>
        <v>0.20717131474103587</v>
      </c>
      <c r="M305" s="195" t="s">
        <v>599</v>
      </c>
      <c r="N305" s="201">
        <v>44834</v>
      </c>
      <c r="O305" s="41"/>
      <c r="R305" s="241"/>
    </row>
    <row r="306" spans="1:38" ht="12.75" customHeight="1">
      <c r="A306">
        <v>176</v>
      </c>
      <c r="B306" s="249">
        <v>44670</v>
      </c>
      <c r="C306" s="249"/>
      <c r="D306" s="58" t="s">
        <v>554</v>
      </c>
      <c r="E306" s="253" t="s">
        <v>595</v>
      </c>
      <c r="F306" s="56" t="s">
        <v>853</v>
      </c>
      <c r="G306" s="56"/>
      <c r="H306" s="56"/>
      <c r="I306" s="56">
        <v>553</v>
      </c>
      <c r="J306" s="56" t="s">
        <v>597</v>
      </c>
      <c r="K306" s="56"/>
      <c r="L306" s="56"/>
      <c r="M306" s="56"/>
      <c r="N306" s="56"/>
      <c r="O306" s="41"/>
      <c r="R306" s="241"/>
    </row>
    <row r="307" spans="1:38" ht="12.75" customHeight="1">
      <c r="A307" s="223">
        <v>177</v>
      </c>
      <c r="B307" s="224">
        <v>44746</v>
      </c>
      <c r="C307" s="224"/>
      <c r="D307" s="225" t="s">
        <v>854</v>
      </c>
      <c r="E307" s="226" t="s">
        <v>595</v>
      </c>
      <c r="F307" s="196">
        <v>207.5</v>
      </c>
      <c r="G307" s="226"/>
      <c r="H307" s="226">
        <v>254</v>
      </c>
      <c r="I307" s="228">
        <v>254</v>
      </c>
      <c r="J307" s="198" t="s">
        <v>697</v>
      </c>
      <c r="K307" s="199">
        <f t="shared" ref="K307:K309" si="77">H307-F307</f>
        <v>46.5</v>
      </c>
      <c r="L307" s="200">
        <f t="shared" ref="L307:L309" si="78">K307/F307</f>
        <v>0.22409638554216868</v>
      </c>
      <c r="M307" s="195" t="s">
        <v>599</v>
      </c>
      <c r="N307" s="201">
        <v>44792</v>
      </c>
      <c r="O307" s="1"/>
      <c r="R307" s="241"/>
    </row>
    <row r="308" spans="1:38" ht="12.75" customHeight="1">
      <c r="A308" s="223">
        <v>178</v>
      </c>
      <c r="B308" s="224">
        <v>44775</v>
      </c>
      <c r="C308" s="224"/>
      <c r="D308" s="225" t="s">
        <v>493</v>
      </c>
      <c r="E308" s="226" t="s">
        <v>595</v>
      </c>
      <c r="F308" s="196">
        <v>31.25</v>
      </c>
      <c r="G308" s="226"/>
      <c r="H308" s="226">
        <v>38.75</v>
      </c>
      <c r="I308" s="228">
        <v>38</v>
      </c>
      <c r="J308" s="198" t="s">
        <v>697</v>
      </c>
      <c r="K308" s="199">
        <f t="shared" si="77"/>
        <v>7.5</v>
      </c>
      <c r="L308" s="200">
        <f t="shared" si="78"/>
        <v>0.24</v>
      </c>
      <c r="M308" s="195" t="s">
        <v>599</v>
      </c>
      <c r="N308" s="201">
        <v>44844</v>
      </c>
      <c r="O308" s="41"/>
      <c r="R308" s="62"/>
    </row>
    <row r="309" spans="1:38" ht="12.75" customHeight="1">
      <c r="A309" s="223">
        <v>179</v>
      </c>
      <c r="B309" s="224">
        <v>44841</v>
      </c>
      <c r="C309" s="224"/>
      <c r="D309" s="225" t="s">
        <v>855</v>
      </c>
      <c r="E309" s="226" t="s">
        <v>595</v>
      </c>
      <c r="F309" s="196">
        <v>665</v>
      </c>
      <c r="G309" s="226"/>
      <c r="H309" s="226">
        <v>807.5</v>
      </c>
      <c r="I309" s="228">
        <v>840</v>
      </c>
      <c r="J309" s="198" t="s">
        <v>851</v>
      </c>
      <c r="K309" s="199">
        <f t="shared" si="77"/>
        <v>142.5</v>
      </c>
      <c r="L309" s="200">
        <f t="shared" si="78"/>
        <v>0.21428571428571427</v>
      </c>
      <c r="M309" s="195" t="s">
        <v>599</v>
      </c>
      <c r="N309" s="201">
        <v>45097</v>
      </c>
      <c r="O309" s="41"/>
      <c r="R309" s="62"/>
    </row>
    <row r="310" spans="1:38" ht="12.75" customHeight="1">
      <c r="A310" s="248">
        <v>180</v>
      </c>
      <c r="B310" s="249">
        <v>44844</v>
      </c>
      <c r="C310" s="58"/>
      <c r="D310" s="58" t="s">
        <v>440</v>
      </c>
      <c r="E310" s="253" t="s">
        <v>595</v>
      </c>
      <c r="F310" s="56" t="s">
        <v>856</v>
      </c>
      <c r="G310" s="56"/>
      <c r="H310" s="56"/>
      <c r="I310" s="56">
        <v>291</v>
      </c>
      <c r="J310" s="56" t="s">
        <v>597</v>
      </c>
      <c r="K310" s="56"/>
      <c r="L310" s="56"/>
      <c r="M310" s="56"/>
      <c r="N310" s="56"/>
      <c r="O310" s="41"/>
      <c r="Q310" s="41"/>
      <c r="R310" s="62"/>
    </row>
    <row r="311" spans="1:38" ht="12.75" customHeight="1">
      <c r="A311" s="248">
        <v>181</v>
      </c>
      <c r="B311" s="249">
        <v>44845</v>
      </c>
      <c r="C311" s="58"/>
      <c r="D311" s="58" t="s">
        <v>438</v>
      </c>
      <c r="E311" s="253" t="s">
        <v>595</v>
      </c>
      <c r="F311" s="56" t="s">
        <v>857</v>
      </c>
      <c r="G311" s="56"/>
      <c r="H311" s="56"/>
      <c r="I311" s="56">
        <v>765</v>
      </c>
      <c r="J311" s="56" t="s">
        <v>597</v>
      </c>
      <c r="K311" s="56"/>
      <c r="L311" s="56"/>
      <c r="M311" s="56"/>
      <c r="N311" s="56"/>
      <c r="O311" s="41"/>
      <c r="Q311" s="41"/>
      <c r="R311" s="62"/>
    </row>
    <row r="312" spans="1:38" ht="12.75" customHeight="1">
      <c r="A312" s="223">
        <v>182</v>
      </c>
      <c r="B312" s="224">
        <v>44981</v>
      </c>
      <c r="C312" s="224"/>
      <c r="D312" s="225" t="s">
        <v>455</v>
      </c>
      <c r="E312" s="226" t="s">
        <v>595</v>
      </c>
      <c r="F312" s="196">
        <v>1675</v>
      </c>
      <c r="G312" s="226"/>
      <c r="H312" s="226">
        <v>2080</v>
      </c>
      <c r="I312" s="228">
        <v>2080</v>
      </c>
      <c r="J312" s="198" t="s">
        <v>697</v>
      </c>
      <c r="K312" s="199">
        <f>H312-F312</f>
        <v>405</v>
      </c>
      <c r="L312" s="200">
        <f>K312/F312</f>
        <v>0.2417910447761194</v>
      </c>
      <c r="M312" s="195" t="s">
        <v>599</v>
      </c>
      <c r="N312" s="201">
        <v>45119</v>
      </c>
      <c r="O312" s="41"/>
      <c r="R312" s="62"/>
    </row>
    <row r="313" spans="1:38" ht="12.75" customHeight="1">
      <c r="A313" s="223">
        <v>183</v>
      </c>
      <c r="B313" s="224">
        <v>44986</v>
      </c>
      <c r="C313" s="224"/>
      <c r="D313" s="225" t="s">
        <v>493</v>
      </c>
      <c r="E313" s="226" t="s">
        <v>595</v>
      </c>
      <c r="F313" s="196">
        <v>57.5</v>
      </c>
      <c r="G313" s="226"/>
      <c r="H313" s="226">
        <v>120</v>
      </c>
      <c r="I313" s="228">
        <v>120</v>
      </c>
      <c r="J313" s="198" t="s">
        <v>697</v>
      </c>
      <c r="K313" s="199">
        <f>H313-F313</f>
        <v>62.5</v>
      </c>
      <c r="L313" s="200">
        <f>K313/F313</f>
        <v>1.0869565217391304</v>
      </c>
      <c r="M313" s="195" t="s">
        <v>599</v>
      </c>
      <c r="N313" s="201">
        <v>45049</v>
      </c>
      <c r="O313" s="41"/>
      <c r="R313" s="62"/>
    </row>
    <row r="314" spans="1:38" ht="12.75" customHeight="1">
      <c r="A314" s="254">
        <v>184</v>
      </c>
      <c r="B314" s="249">
        <v>45008</v>
      </c>
      <c r="C314" s="249"/>
      <c r="D314" s="58" t="s">
        <v>510</v>
      </c>
      <c r="E314" s="253" t="s">
        <v>595</v>
      </c>
      <c r="F314" s="253" t="s">
        <v>858</v>
      </c>
      <c r="G314" s="56"/>
      <c r="H314" s="56"/>
      <c r="I314" s="56">
        <v>3523</v>
      </c>
      <c r="J314" s="56" t="s">
        <v>597</v>
      </c>
      <c r="K314" s="56"/>
      <c r="L314" s="56"/>
      <c r="M314" s="56"/>
      <c r="N314" s="56"/>
      <c r="O314" s="41"/>
      <c r="R314" s="62"/>
    </row>
    <row r="315" spans="1:38" ht="12.75" customHeight="1">
      <c r="A315" s="248">
        <v>185</v>
      </c>
      <c r="B315" s="249">
        <v>45027</v>
      </c>
      <c r="C315" s="58"/>
      <c r="D315" s="58" t="s">
        <v>859</v>
      </c>
      <c r="E315" s="253" t="s">
        <v>595</v>
      </c>
      <c r="F315" s="56" t="s">
        <v>860</v>
      </c>
      <c r="G315" s="56"/>
      <c r="H315" s="56"/>
      <c r="I315" s="56">
        <v>810</v>
      </c>
      <c r="J315" s="56" t="s">
        <v>597</v>
      </c>
      <c r="K315" s="56"/>
      <c r="L315" s="56"/>
      <c r="M315" s="56"/>
      <c r="N315" s="56"/>
      <c r="O315" s="41"/>
      <c r="R315" s="62"/>
    </row>
    <row r="316" spans="1:38" ht="12.75" customHeight="1">
      <c r="A316" s="248">
        <v>186</v>
      </c>
      <c r="B316" s="249">
        <v>45050</v>
      </c>
      <c r="C316" s="58"/>
      <c r="D316" s="58" t="s">
        <v>42</v>
      </c>
      <c r="E316" s="253" t="s">
        <v>595</v>
      </c>
      <c r="F316" s="56" t="s">
        <v>861</v>
      </c>
      <c r="G316" s="56"/>
      <c r="H316" s="56"/>
      <c r="I316" s="56">
        <v>5040</v>
      </c>
      <c r="J316" s="56" t="s">
        <v>597</v>
      </c>
      <c r="K316" s="56"/>
      <c r="L316" s="56"/>
      <c r="M316" s="56"/>
      <c r="N316" s="56"/>
      <c r="O316" s="41"/>
      <c r="R316" s="62"/>
    </row>
    <row r="317" spans="1:38" ht="12.75" customHeight="1">
      <c r="A317" s="242">
        <v>187</v>
      </c>
      <c r="B317" s="243">
        <v>45075</v>
      </c>
      <c r="C317" s="255"/>
      <c r="D317" s="255" t="s">
        <v>862</v>
      </c>
      <c r="E317" s="256" t="s">
        <v>595</v>
      </c>
      <c r="F317" s="245" t="s">
        <v>863</v>
      </c>
      <c r="G317" s="245"/>
      <c r="H317" s="245"/>
      <c r="I317" s="245">
        <v>732</v>
      </c>
      <c r="J317" s="245" t="s">
        <v>597</v>
      </c>
      <c r="K317" s="245"/>
      <c r="L317" s="245"/>
      <c r="M317" s="245"/>
      <c r="N317" s="245"/>
      <c r="O317" s="41"/>
      <c r="Q317" s="41"/>
      <c r="R317" s="62"/>
      <c r="T317" s="41"/>
      <c r="V317" s="41"/>
      <c r="W317" s="62"/>
      <c r="Y317" s="41"/>
      <c r="AA317" s="41"/>
      <c r="AB317" s="62"/>
      <c r="AD317" s="41"/>
      <c r="AF317" s="41"/>
      <c r="AG317" s="62"/>
      <c r="AI317" s="41"/>
      <c r="AK317" s="41"/>
      <c r="AL317" s="62"/>
    </row>
    <row r="318" spans="1:38" ht="12.75" customHeight="1">
      <c r="A318" s="248">
        <v>188</v>
      </c>
      <c r="B318" s="249">
        <v>45078</v>
      </c>
      <c r="C318" s="58"/>
      <c r="D318" s="58" t="s">
        <v>542</v>
      </c>
      <c r="E318" s="253" t="s">
        <v>595</v>
      </c>
      <c r="F318" s="56" t="s">
        <v>864</v>
      </c>
      <c r="G318" s="56"/>
      <c r="H318" s="56"/>
      <c r="I318" s="56">
        <v>4300</v>
      </c>
      <c r="J318" s="56" t="s">
        <v>597</v>
      </c>
      <c r="K318" s="56"/>
      <c r="L318" s="56"/>
      <c r="M318" s="56"/>
      <c r="N318" s="56"/>
      <c r="O318" s="41"/>
      <c r="Q318" s="41"/>
      <c r="R318" s="62"/>
      <c r="T318" s="41"/>
      <c r="V318" s="41"/>
      <c r="W318" s="62"/>
      <c r="Y318" s="41"/>
      <c r="AA318" s="41"/>
      <c r="AB318" s="62"/>
      <c r="AD318" s="41"/>
      <c r="AF318" s="41"/>
      <c r="AG318" s="62"/>
      <c r="AI318" s="41"/>
      <c r="AK318" s="41"/>
      <c r="AL318" s="62"/>
    </row>
    <row r="319" spans="1:38" ht="12.75" customHeight="1">
      <c r="A319" s="248">
        <v>189</v>
      </c>
      <c r="B319" s="249">
        <v>45103</v>
      </c>
      <c r="C319" s="58"/>
      <c r="D319" s="58" t="s">
        <v>875</v>
      </c>
      <c r="E319" s="253" t="s">
        <v>595</v>
      </c>
      <c r="F319" s="56" t="s">
        <v>677</v>
      </c>
      <c r="G319" s="56"/>
      <c r="H319" s="56"/>
      <c r="I319" s="56">
        <v>383</v>
      </c>
      <c r="J319" s="56" t="s">
        <v>597</v>
      </c>
      <c r="K319" s="56"/>
      <c r="L319" s="56"/>
      <c r="M319" s="56"/>
      <c r="N319" s="56"/>
      <c r="O319" s="41"/>
      <c r="Q319" s="41"/>
      <c r="R319" s="62"/>
      <c r="T319" s="41"/>
      <c r="V319" s="41"/>
      <c r="W319" s="62"/>
      <c r="Y319" s="41"/>
      <c r="AA319" s="41"/>
      <c r="AB319" s="62"/>
      <c r="AD319" s="41"/>
      <c r="AF319" s="41"/>
      <c r="AG319" s="62"/>
      <c r="AI319" s="41"/>
      <c r="AK319" s="41"/>
      <c r="AL319" s="62"/>
    </row>
    <row r="320" spans="1:38" ht="12.75" customHeight="1">
      <c r="A320" s="248"/>
      <c r="B320" s="249"/>
      <c r="C320" s="58"/>
      <c r="D320" s="58"/>
      <c r="E320" s="253"/>
      <c r="F320" s="56"/>
      <c r="G320" s="56"/>
      <c r="H320" s="56"/>
      <c r="I320" s="56"/>
      <c r="J320" s="56"/>
      <c r="K320" s="56"/>
      <c r="L320" s="56"/>
      <c r="M320" s="56"/>
      <c r="N320" s="56"/>
      <c r="O320" s="41"/>
      <c r="Q320" s="41"/>
      <c r="R320" s="62"/>
      <c r="T320" s="41"/>
      <c r="V320" s="41"/>
      <c r="W320" s="62"/>
      <c r="Y320" s="41"/>
      <c r="AA320" s="41"/>
      <c r="AB320" s="62"/>
      <c r="AD320" s="41"/>
      <c r="AF320" s="41"/>
      <c r="AG320" s="62"/>
      <c r="AI320" s="41"/>
      <c r="AK320" s="41"/>
      <c r="AL320" s="62"/>
    </row>
    <row r="321" spans="1:38" ht="12.75" customHeight="1">
      <c r="A321" s="248"/>
      <c r="B321" s="249"/>
      <c r="C321" s="58"/>
      <c r="D321" s="58"/>
      <c r="E321" s="253"/>
      <c r="F321" s="56"/>
      <c r="G321" s="56"/>
      <c r="H321" s="56"/>
      <c r="I321" s="56"/>
      <c r="J321" s="56"/>
      <c r="K321" s="56"/>
      <c r="L321" s="56"/>
      <c r="M321" s="56"/>
      <c r="N321" s="56"/>
      <c r="O321" s="41"/>
      <c r="R321" s="62"/>
      <c r="T321" s="41"/>
      <c r="W321" s="62"/>
      <c r="Y321" s="41"/>
      <c r="AB321" s="62"/>
      <c r="AD321" s="41"/>
      <c r="AG321" s="62"/>
      <c r="AI321" s="41"/>
      <c r="AL321" s="62"/>
    </row>
    <row r="322" spans="1:38" ht="12.75" customHeight="1">
      <c r="A322" s="58"/>
      <c r="B322" s="58"/>
      <c r="C322" s="58"/>
      <c r="D322" s="58"/>
      <c r="E322" s="58"/>
      <c r="F322" s="56"/>
      <c r="G322" s="56"/>
      <c r="H322" s="56"/>
      <c r="I322" s="56"/>
      <c r="J322" s="31"/>
      <c r="K322" s="56"/>
      <c r="L322" s="56"/>
      <c r="M322" s="56"/>
      <c r="N322" s="58"/>
      <c r="O322" s="41"/>
      <c r="R322" s="62"/>
      <c r="T322" s="41"/>
      <c r="W322" s="62"/>
      <c r="Y322" s="41"/>
      <c r="AB322" s="62"/>
      <c r="AD322" s="41"/>
      <c r="AG322" s="62"/>
      <c r="AI322" s="41"/>
      <c r="AL322" s="62"/>
    </row>
    <row r="323" spans="1:38" ht="12.75" customHeight="1">
      <c r="B323" s="257" t="s">
        <v>865</v>
      </c>
      <c r="F323" s="62"/>
      <c r="G323" s="62"/>
      <c r="H323" s="62"/>
      <c r="I323" s="62"/>
      <c r="J323" s="41"/>
      <c r="K323" s="62"/>
      <c r="L323" s="62"/>
      <c r="M323" s="62"/>
      <c r="O323" s="41"/>
      <c r="R323" s="62"/>
      <c r="T323" s="41"/>
      <c r="W323" s="62"/>
      <c r="Y323" s="41"/>
      <c r="AB323" s="62"/>
      <c r="AD323" s="41"/>
      <c r="AG323" s="62"/>
      <c r="AI323" s="41"/>
      <c r="AL323" s="62"/>
    </row>
    <row r="324" spans="1:38" ht="12.75" customHeight="1">
      <c r="A324" s="258"/>
      <c r="F324" s="62"/>
      <c r="G324" s="62"/>
      <c r="H324" s="62"/>
      <c r="I324" s="62"/>
      <c r="J324" s="41"/>
      <c r="K324" s="62"/>
      <c r="L324" s="62"/>
      <c r="M324" s="62"/>
      <c r="O324" s="41"/>
      <c r="R324" s="62"/>
      <c r="T324" s="41"/>
      <c r="W324" s="62"/>
      <c r="Y324" s="41"/>
      <c r="AB324" s="62"/>
      <c r="AD324" s="41"/>
      <c r="AG324" s="62"/>
      <c r="AI324" s="41"/>
      <c r="AL324" s="62"/>
    </row>
    <row r="325" spans="1:38" ht="12.75" customHeight="1">
      <c r="A325" s="258"/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1:38" ht="12.75" customHeight="1">
      <c r="A326" s="56"/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1:3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1:3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1:3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1:3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1:3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1:3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1:3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1:3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1:3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1:3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</sheetData>
  <autoFilter ref="R1:R322"/>
  <mergeCells count="11">
    <mergeCell ref="J105:J106"/>
    <mergeCell ref="B105:B106"/>
    <mergeCell ref="A105:A106"/>
    <mergeCell ref="J88:J89"/>
    <mergeCell ref="B88:B89"/>
    <mergeCell ref="A88:A89"/>
    <mergeCell ref="O75:O76"/>
    <mergeCell ref="P75:P76"/>
    <mergeCell ref="A75:A76"/>
    <mergeCell ref="B75:B76"/>
    <mergeCell ref="J75:J76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2023-07-13T02:46:15Z</dcterms:modified>
</cp:coreProperties>
</file>