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6" l="1"/>
  <c r="P27" i="6"/>
  <c r="P28" i="6"/>
  <c r="K117" i="6"/>
  <c r="M117" i="6" s="1"/>
  <c r="K114" i="6" l="1"/>
  <c r="M114" i="6" s="1"/>
  <c r="L47" i="6"/>
  <c r="K47" i="6"/>
  <c r="M47" i="6" s="1"/>
  <c r="K115" i="6"/>
  <c r="M115" i="6" s="1"/>
  <c r="L18" i="6"/>
  <c r="K18" i="6"/>
  <c r="M18" i="6" s="1"/>
  <c r="K109" i="6"/>
  <c r="M109" i="6" s="1"/>
  <c r="K112" i="6"/>
  <c r="M112" i="6" s="1"/>
  <c r="K113" i="6"/>
  <c r="M113" i="6" s="1"/>
  <c r="L19" i="6"/>
  <c r="K19" i="6"/>
  <c r="M19" i="6" s="1"/>
  <c r="L48" i="6" l="1"/>
  <c r="L46" i="6"/>
  <c r="K46" i="6"/>
  <c r="M46" i="6" s="1"/>
  <c r="K106" i="6"/>
  <c r="M106" i="6" s="1"/>
  <c r="K110" i="6"/>
  <c r="M110" i="6" s="1"/>
  <c r="K318" i="6"/>
  <c r="L318" i="6" s="1"/>
  <c r="K48" i="6"/>
  <c r="M48" i="6" s="1"/>
  <c r="L44" i="6" l="1"/>
  <c r="K44" i="6"/>
  <c r="M44" i="6" s="1"/>
  <c r="K104" i="6"/>
  <c r="M104" i="6" s="1"/>
  <c r="L24" i="6"/>
  <c r="K24" i="6"/>
  <c r="L72" i="6"/>
  <c r="K72" i="6"/>
  <c r="K103" i="6"/>
  <c r="M103" i="6" s="1"/>
  <c r="K105" i="6"/>
  <c r="M105" i="6" s="1"/>
  <c r="K102" i="6"/>
  <c r="M102" i="6" s="1"/>
  <c r="K77" i="6"/>
  <c r="M77" i="6" s="1"/>
  <c r="K78" i="6"/>
  <c r="M78" i="6" s="1"/>
  <c r="M24" i="6" l="1"/>
  <c r="M72" i="6"/>
  <c r="P25" i="6"/>
  <c r="P22" i="6"/>
  <c r="P23" i="6"/>
  <c r="K82" i="6"/>
  <c r="M82" i="6" s="1"/>
  <c r="K99" i="6"/>
  <c r="M99" i="6" s="1"/>
  <c r="K98" i="6"/>
  <c r="M98" i="6" s="1"/>
  <c r="K97" i="6"/>
  <c r="M97" i="6" s="1"/>
  <c r="K96" i="6"/>
  <c r="M96" i="6" s="1"/>
  <c r="K95" i="6"/>
  <c r="M95" i="6" s="1"/>
  <c r="K92" i="6"/>
  <c r="M92" i="6" s="1"/>
  <c r="K89" i="6"/>
  <c r="M89" i="6" s="1"/>
  <c r="L49" i="6"/>
  <c r="K49" i="6"/>
  <c r="K101" i="6"/>
  <c r="M101" i="6" s="1"/>
  <c r="L71" i="6"/>
  <c r="K71" i="6"/>
  <c r="L70" i="6"/>
  <c r="K70" i="6"/>
  <c r="K100" i="6"/>
  <c r="M100" i="6" s="1"/>
  <c r="L17" i="6"/>
  <c r="K17" i="6"/>
  <c r="M17" i="6" s="1"/>
  <c r="L10" i="6"/>
  <c r="K10" i="6"/>
  <c r="M70" i="6" l="1"/>
  <c r="M71" i="6"/>
  <c r="M49" i="6"/>
  <c r="M10" i="6"/>
  <c r="K91" i="6"/>
  <c r="M91" i="6" s="1"/>
  <c r="K90" i="6"/>
  <c r="M90" i="6" s="1"/>
  <c r="K94" i="6"/>
  <c r="M94" i="6" s="1"/>
  <c r="L45" i="6"/>
  <c r="K45" i="6"/>
  <c r="M45" i="6" l="1"/>
  <c r="P20" i="6"/>
  <c r="P21" i="6"/>
  <c r="L69" i="6" l="1"/>
  <c r="K69" i="6"/>
  <c r="K93" i="6"/>
  <c r="M93" i="6" s="1"/>
  <c r="L16" i="6"/>
  <c r="K16" i="6"/>
  <c r="M16" i="6" l="1"/>
  <c r="M69" i="6"/>
  <c r="L67" i="6"/>
  <c r="K67" i="6"/>
  <c r="K66" i="6"/>
  <c r="L66" i="6"/>
  <c r="M67" i="6" l="1"/>
  <c r="M66" i="6"/>
  <c r="K68" i="6"/>
  <c r="L61" i="6"/>
  <c r="K61" i="6"/>
  <c r="K88" i="6"/>
  <c r="M88" i="6" s="1"/>
  <c r="K86" i="6"/>
  <c r="M86" i="6" s="1"/>
  <c r="K87" i="6"/>
  <c r="M87" i="6" s="1"/>
  <c r="L68" i="6"/>
  <c r="K85" i="6"/>
  <c r="M85" i="6" s="1"/>
  <c r="K84" i="6"/>
  <c r="M84" i="6" s="1"/>
  <c r="L12" i="6"/>
  <c r="K12" i="6"/>
  <c r="M68" i="6" l="1"/>
  <c r="M61" i="6"/>
  <c r="M12" i="6"/>
  <c r="K62" i="6"/>
  <c r="L62" i="6"/>
  <c r="K63" i="6"/>
  <c r="L63" i="6"/>
  <c r="K64" i="6"/>
  <c r="L64" i="6"/>
  <c r="K65" i="6"/>
  <c r="L65" i="6"/>
  <c r="M65" i="6" l="1"/>
  <c r="M64" i="6"/>
  <c r="M63" i="6"/>
  <c r="M62" i="6"/>
  <c r="K79" i="6"/>
  <c r="M79" i="6" s="1"/>
  <c r="K83" i="6" l="1"/>
  <c r="M83" i="6" s="1"/>
  <c r="K81" i="6"/>
  <c r="M81" i="6" s="1"/>
  <c r="L15" i="6"/>
  <c r="K15" i="6"/>
  <c r="K80" i="6"/>
  <c r="M80" i="6" s="1"/>
  <c r="M15" i="6" l="1"/>
  <c r="K315" i="6" l="1"/>
  <c r="L315" i="6" s="1"/>
  <c r="P13" i="6" l="1"/>
  <c r="P14" i="6"/>
  <c r="K319" i="6" l="1"/>
  <c r="L319" i="6" s="1"/>
  <c r="K314" i="6"/>
  <c r="L314" i="6" s="1"/>
  <c r="K313" i="6"/>
  <c r="L313" i="6" s="1"/>
  <c r="K311" i="6"/>
  <c r="L311" i="6" s="1"/>
  <c r="H309" i="6"/>
  <c r="K309" i="6" s="1"/>
  <c r="L309" i="6" s="1"/>
  <c r="K308" i="6"/>
  <c r="L308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F277" i="6"/>
  <c r="K277" i="6" s="1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F271" i="6"/>
  <c r="K271" i="6" s="1"/>
  <c r="L271" i="6" s="1"/>
  <c r="F270" i="6"/>
  <c r="K270" i="6" s="1"/>
  <c r="L270" i="6" s="1"/>
  <c r="K269" i="6"/>
  <c r="L269" i="6" s="1"/>
  <c r="F268" i="6"/>
  <c r="K268" i="6" s="1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0" i="6"/>
  <c r="L250" i="6" s="1"/>
  <c r="K249" i="6"/>
  <c r="L249" i="6" s="1"/>
  <c r="F248" i="6"/>
  <c r="K248" i="6" s="1"/>
  <c r="L248" i="6" s="1"/>
  <c r="K247" i="6"/>
  <c r="L247" i="6" s="1"/>
  <c r="K244" i="6"/>
  <c r="L244" i="6" s="1"/>
  <c r="K243" i="6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0" i="6"/>
  <c r="L220" i="6" s="1"/>
  <c r="K218" i="6"/>
  <c r="L218" i="6" s="1"/>
  <c r="K216" i="6"/>
  <c r="L216" i="6" s="1"/>
  <c r="K215" i="6"/>
  <c r="L215" i="6" s="1"/>
  <c r="K214" i="6"/>
  <c r="L214" i="6" s="1"/>
  <c r="K212" i="6"/>
  <c r="L212" i="6" s="1"/>
  <c r="K211" i="6"/>
  <c r="L211" i="6" s="1"/>
  <c r="K210" i="6"/>
  <c r="L210" i="6" s="1"/>
  <c r="K209" i="6"/>
  <c r="K208" i="6"/>
  <c r="L208" i="6" s="1"/>
  <c r="K207" i="6"/>
  <c r="L207" i="6" s="1"/>
  <c r="K205" i="6"/>
  <c r="L205" i="6" s="1"/>
  <c r="K204" i="6"/>
  <c r="L204" i="6" s="1"/>
  <c r="K203" i="6"/>
  <c r="L203" i="6" s="1"/>
  <c r="K202" i="6"/>
  <c r="L202" i="6" s="1"/>
  <c r="K201" i="6"/>
  <c r="L201" i="6" s="1"/>
  <c r="F200" i="6"/>
  <c r="K200" i="6" s="1"/>
  <c r="L200" i="6" s="1"/>
  <c r="H199" i="6"/>
  <c r="K199" i="6" s="1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H165" i="6"/>
  <c r="K165" i="6" s="1"/>
  <c r="L165" i="6" s="1"/>
  <c r="F164" i="6"/>
  <c r="K164" i="6" s="1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P11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<sst xmlns="http://schemas.openxmlformats.org/spreadsheetml/2006/main" count="3363" uniqueCount="1259">
  <si>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</si>
  <si>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</si>
  <si>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</si>
  <si>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</si>
  <si>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</si>
  <si>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</si>
  <si>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</si>
  <si>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</si>
  <si>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</si>
  <si>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</si>
  <si>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</si>
  <si>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</si>
  <si>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</si>
  <si>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</si>
  <si>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</si>
  <si>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</si>
  <si>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</si>
  <si>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</si>
  <si>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</si>
  <si>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</si>
  <si>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</si>
  <si>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</si>
  <si>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</si>
  <si>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</si>
  <si>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</si>
  <si>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</si>
  <si>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</si>
  <si>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</si>
  <si>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</si>
  <si>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</si>
  <si>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</si>
  <si>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</si>
  <si>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</si>
  <si>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</si>
  <si>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</si>
  <si>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</si>
  <si>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</si>
  <si>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</si>
  <si>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</si>
  <si>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</si>
  <si>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</si>
  <si>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</si>
  <si>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</si>
  <si>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</si>
  <si>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</si>
  <si>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</si>
  <si>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</si>
  <si>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</si>
  <si>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</si>
  <si>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</si>
  <si>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</si>
  <si>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</si>
  <si>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</si>
  <si>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</si>
  <si>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</si>
  <si>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</si>
  <si>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</si>
  <si>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</si>
  <si>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</si>
  <si>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</si>
  <si>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</si>
  <si>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</si>
  <si>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</si>
  <si>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</si>
  <si>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</si>
  <si>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</si>
  <si>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</si>
  <si>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</si>
  <si>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</si>
  <si>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</si>
  <si>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</si>
  <si>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</si>
  <si>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</si>
  <si>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</si>
  <si>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</si>
  <si>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</si>
  <si>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</si>
  <si>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</si>
  <si>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</si>
  <si>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</si>
  <si>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</si>
  <si>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</si>
  <si>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</si>
  <si>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</si>
  <si>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</si>
  <si>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</si>
  <si>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</si>
  <si>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</si>
  <si>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</si>
  <si>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</si>
  <si>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</si>
  <si>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</si>
  <si>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</si>
  <si>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</si>
  <si>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</si>
  <si>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</si>
  <si>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</si>
  <si>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</si>
  <si>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</si>
  <si>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</si>
  <si>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</si>
  <si>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</si>
  <si>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</si>
  <si>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</si>
  <si>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</si>
  <si>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</si>
  <si>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</si>
  <si>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</si>
  <si>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</si>
  <si>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</si>
  <si>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</si>
  <si>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</si>
  <si>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</si>
  <si>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</si>
  <si>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</si>
  <si>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</si>
  <si>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</si>
  <si>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</si>
  <si>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</si>
  <si>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</si>
  <si>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</si>
  <si>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</si>
  <si>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</si>
  <si>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</si>
  <si>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</si>
  <si>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</si>
  <si>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</si>
  <si>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</si>
  <si>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</si>
  <si>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</si>
  <si>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</si>
  <si>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</si>
  <si>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</si>
  <si>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</si>
  <si>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</si>
  <si>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</si>
  <si>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</si>
  <si>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</si>
  <si>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</si>
  <si>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</si>
  <si>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</si>
  <si>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</si>
  <si>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</si>
  <si>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</si>
  <si>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</si>
  <si>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</si>
  <si>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</si>
  <si>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</si>
  <si>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</si>
  <si>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</si>
  <si>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</si>
  <si>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</si>
  <si>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</si>
  <si>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</si>
  <si>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</si>
  <si>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</si>
  <si>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</si>
  <si>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</si>
  <si>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</si>
  <si>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</si>
  <si>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</si>
  <si>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</si>
  <si>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</si>
  <si>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</si>
  <si>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</si>
  <si>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</si>
  <si>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</si>
  <si>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</si>
  <si>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</si>
  <si>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</si>
  <si>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</si>
  <si>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</si>
  <si>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</si>
  <si>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</si>
  <si>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</si>
  <si>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</si>
  <si>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</si>
  <si>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</si>
  <si>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</si>
  <si>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</si>
  <si>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</si>
  <si>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</si>
  <si>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</si>
  <si>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</si>
  <si>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</si>
  <si>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</si>
  <si>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</si>
  <si>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</si>
  <si>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</si>
  <si>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</si>
  <si>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</si>
  <si>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</si>
  <si>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</si>
  <si>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</si>
  <si>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</si>
  <si>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</si>
  <si>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</si>
  <si>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</si>
  <si>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</si>
  <si>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</si>
  <si>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</si>
  <si>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</si>
  <si>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</si>
  <si>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</si>
  <si>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</si>
  <si>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</si>
  <si>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</si>
  <si>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</si>
  <si>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</si>
  <si>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</si>
  <si>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</si>
  <si>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</si>
  <si>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</si>
  <si>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</si>
  <si>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</si>
  <si>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</si>
  <si>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</si>
  <si>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</si>
  <si>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</si>
  <si>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</si>
  <si>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</si>
  <si>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</si>
  <si>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</si>
  <si>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</si>
  <si>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</si>
  <si>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</si>
  <si>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</si>
  <si>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</si>
  <si>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</si>
  <si>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</si>
  <si>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</si>
  <si>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</si>
  <si>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</si>
  <si>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</si>
  <si>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</si>
  <si>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</si>
  <si>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</si>
  <si>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</si>
  <si>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</si>
  <si>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</si>
  <si>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</si>
  <si>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</si>
  <si>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</si>
  <si>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</si>
  <si>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</si>
  <si>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</si>
  <si>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</si>
  <si>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</si>
  <si>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</si>
  <si>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</si>
  <si>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</si>
  <si>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</si>
  <si>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</si>
  <si>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</si>
  <si>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</si>
  <si>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</si>
  <si>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</si>
  <si>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</si>
  <si>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</si>
  <si>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</si>
  <si>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</si>
  <si>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</si>
  <si>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</si>
  <si>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</si>
  <si>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</si>
  <si>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</si>
  <si>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</si>
  <si>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</si>
  <si>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</si>
  <si>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</si>
  <si>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</si>
  <si>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</si>
  <si>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</si>
  <si>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</si>
  <si>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</si>
  <si>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</si>
  <si>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</si>
  <si>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</si>
  <si>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</si>
  <si>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</si>
  <si>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</si>
  <si>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</si>
  <si>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</si>
  <si>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</si>
  <si>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</si>
  <si>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</si>
  <si>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</si>
  <si>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</si>
  <si>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</si>
  <si>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</si>
  <si>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</si>
  <si>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</si>
  <si>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</si>
  <si>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</si>
  <si>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</si>
  <si>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</si>
  <si>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</si>
  <si>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</si>
  <si>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</si>
  <si>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</si>
  <si>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</si>
  <si>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</si>
  <si>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</si>
  <si>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</si>
  <si>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</si>
  <si>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</si>
  <si>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</si>
  <si>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</si>
  <si>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</si>
  <si>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</si>
  <si>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</si>
  <si>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</si>
  <si>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</si>
  <si>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</si>
  <si>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</si>
  <si>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</si>
  <si>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</si>
  <si>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</si>
  <si>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</si>
  <si>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</si>
  <si>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</si>
  <si>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</si>
  <si>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</si>
  <si>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</si>
  <si>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</si>
  <si>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</si>
  <si>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</si>
  <si>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</si>
  <si>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</si>
  <si>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</si>
  <si>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</si>
  <si>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</si>
  <si>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</si>
  <si>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</si>
  <si>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</si>
  <si>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</si>
  <si>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</si>
  <si>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</si>
  <si>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</si>
  <si>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</si>
  <si>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</si>
  <si>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</si>
  <si>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</si>
  <si>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</si>
  <si>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</si>
  <si>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</si>
  <si>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</si>
  <si>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</si>
  <si>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</si>
  <si>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</si>
  <si>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</si>
  <si>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</si>
  <si>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</si>
  <si>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</si>
  <si>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</si>
  <si>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</si>
  <si>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</si>
  <si>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</si>
  <si>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</si>
  <si>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</si>
  <si>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</si>
  <si>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</si>
  <si>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</si>
  <si>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</si>
  <si>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</si>
  <si>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</si>
  <si>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</si>
  <si>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</si>
  <si>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</si>
  <si>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</si>
  <si>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</si>
  <si>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</si>
  <si>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</si>
  <si>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</si>
  <si>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</si>
  <si>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</si>
  <si>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</si>
  <si>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</si>
  <si>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</si>
  <si>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</si>
  <si>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</si>
  <si>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</si>
  <si>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</si>
  <si>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</si>
  <si>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</si>
  <si>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</si>
  <si>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</si>
  <si>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</si>
  <si>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</si>
  <si>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</si>
  <si>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</si>
  <si>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</si>
  <si>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</si>
  <si>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</si>
  <si>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</si>
  <si>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</si>
  <si>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</si>
  <si>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</si>
  <si>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</si>
  <si>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</si>
  <si>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</si>
  <si>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</si>
  <si>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</si>
  <si>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</si>
  <si>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</si>
  <si>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</si>
  <si>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</si>
  <si>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</si>
  <si>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</si>
  <si>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</si>
  <si>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</si>
  <si>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</si>
  <si>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</si>
  <si>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</si>
  <si>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</si>
  <si>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</si>
  <si>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</si>
  <si>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</si>
  <si>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</si>
  <si>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</si>
  <si>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</si>
  <si>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</si>
  <si>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</si>
  <si>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</si>
  <si>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</si>
  <si>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</si>
  <si>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</si>
  <si>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</si>
  <si>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</si>
  <si>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</si>
  <si>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</si>
  <si>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</si>
  <si>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</si>
  <si>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</si>
  <si>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</si>
  <si>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</si>
  <si>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</si>
  <si>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</si>
  <si>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</si>
  <si>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</si>
  <si>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</si>
  <si>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</si>
  <si>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</si>
  <si>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</si>
  <si>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</si>
  <si>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</si>
  <si>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</si>
  <si>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</si>
  <si>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</si>
  <si>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</si>
  <si>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</si>
  <si>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</si>
  <si>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</si>
  <si>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</si>
  <si>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</si>
  <si>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</si>
  <si>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</si>
  <si>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</si>
  <si>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</si>
  <si>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</si>
  <si>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</si>
  <si>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</si>
  <si>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</si>
  <si>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</si>
  <si>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</si>
  <si>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</si>
  <si>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</si>
  <si>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</si>
  <si>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</si>
  <si>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</si>
  <si>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</si>
  <si>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</si>
  <si>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</si>
  <si>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</si>
  <si>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</si>
  <si>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</si>
  <si>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</si>
  <si>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</si>
  <si>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</si>
  <si>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</si>
  <si>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</si>
  <si>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</si>
  <si>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</si>
  <si>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</si>
  <si>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</si>
  <si>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</si>
  <si>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</si>
  <si>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</si>
  <si>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</si>
  <si>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</si>
  <si>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</si>
  <si>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</si>
  <si>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</si>
  <si>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</si>
  <si>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</si>
  <si>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</si>
  <si>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</si>
  <si>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</si>
  <si>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</si>
  <si>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</si>
  <si>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</si>
  <si>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</si>
  <si>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</si>
  <si>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</si>
  <si>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</si>
  <si>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</si>
  <si>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</si>
  <si>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</si>
  <si>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</si>
  <si>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</si>
  <si>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</si>
  <si>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</si>
  <si>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</si>
  <si>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</si>
  <si>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</si>
  <si>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</si>
  <si>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</si>
  <si>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</si>
  <si>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</si>
  <si>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</si>
  <si>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</si>
  <si>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</si>
  <si>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</si>
  <si>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</si>
  <si>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</si>
  <si>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</si>
  <si>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</si>
  <si>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</si>
  <si>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</si>
  <si>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</si>
  <si>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</si>
  <si>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</si>
  <si>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</si>
  <si>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</si>
  <si>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</si>
  <si>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</si>
  <si>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</si>
  <si>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</si>
  <si>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</si>
  <si>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</si>
  <si>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</si>
  <si>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</si>
  <si>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</si>
  <si>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</si>
  <si>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</si>
  <si>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</si>
  <si>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</si>
  <si>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</si>
  <si>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</si>
  <si>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</si>
  <si>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</si>
  <si>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</si>
  <si>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</si>
  <si>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</si>
  <si>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</si>
  <si>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</si>
  <si>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</si>
  <si>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</si>
  <si>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</si>
  <si>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</si>
  <si>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</si>
  <si>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</si>
  <si>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</si>
  <si>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</si>
  <si>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</si>
  <si>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</si>
  <si>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</si>
  <si>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</si>
  <si>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</si>
  <si>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</si>
  <si>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</si>
  <si>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</si>
  <si>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</si>
  <si>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</si>
  <si>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</si>
  <si>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</si>
  <si>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</si>
  <si>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</si>
  <si>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</si>
  <si>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</si>
  <si>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</si>
  <si>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</si>
  <si>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</si>
  <si>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</si>
  <si>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</si>
  <si>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</si>
  <si>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</si>
  <si>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</si>
  <si>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</si>
  <si>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</si>
  <si>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</si>
  <si>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</si>
  <si>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</si>
  <si>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</si>
  <si>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</si>
  <si>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</si>
  <si>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</si>
  <si>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</si>
  <si>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</si>
  <si>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</si>
  <si>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</si>
  <si>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</si>
  <si>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</si>
  <si>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</si>
  <si>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</si>
  <si>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</si>
  <si>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</si>
  <si>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</si>
  <si>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</si>
  <si>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</si>
  <si>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</si>
  <si>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</si>
  <si>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</si>
  <si>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</si>
  <si>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</si>
  <si>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</si>
  <si>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</si>
  <si>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</si>
  <si>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</si>
  <si>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</si>
  <si>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</si>
  <si>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</si>
  <si>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</si>
  <si>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</si>
  <si>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</si>
  <si>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</si>
  <si>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</si>
  <si>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</si>
  <si>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</si>
  <si>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</si>
  <si>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</si>
  <si>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</si>
  <si>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</si>
  <si>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</si>
  <si>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</si>
  <si>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</si>
  <si>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</si>
  <si>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</si>
  <si>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</si>
  <si>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</si>
  <si>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</si>
  <si>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</si>
  <si>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</si>
  <si>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</si>
  <si>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</si>
  <si>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</si>
  <si>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</si>
  <si>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</si>
  <si>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</si>
  <si>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</si>
  <si>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</si>
  <si>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</si>
  <si>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</si>
  <si>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</si>
  <si>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</si>
  <si>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</si>
  <si>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</si>
  <si>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</si>
  <si>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</si>
  <si>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</si>
  <si>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</si>
  <si>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</si>
  <si>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</si>
  <si>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</si>
  <si>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</si>
  <si>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</si>
  <si>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</si>
  <si>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</si>
  <si>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</si>
  <si>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</si>
  <si>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</si>
  <si>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</si>
  <si>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</si>
  <si>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</si>
  <si>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</si>
  <si>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</si>
  <si>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</si>
  <si>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</si>
  <si>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</si>
  <si>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</si>
  <si>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</si>
  <si>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</si>
  <si>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</si>
  <si>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</si>
  <si>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</si>
  <si>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</si>
  <si>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</si>
  <si>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</si>
  <si>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</si>
  <si>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</si>
  <si>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</si>
  <si>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</si>
  <si>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</si>
  <si>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</si>
  <si>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</si>
  <si>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</si>
  <si>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</si>
  <si>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</si>
  <si>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</si>
  <si>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</si>
  <si>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</si>
  <si>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</si>
  <si>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</si>
  <si>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</si>
  <si>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</si>
  <si>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</si>
  <si>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</si>
  <si>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</si>
  <si>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</si>
  <si>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</si>
  <si>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</si>
  <si>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</si>
  <si>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</si>
  <si>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</si>
  <si>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</si>
  <si>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</si>
  <si>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</si>
  <si>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</si>
  <si>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</si>
  <si>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</si>
  <si>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</si>
  <si>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</si>
  <si>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</si>
  <si>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</si>
  <si>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</si>
  <si>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</si>
  <si>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</si>
  <si>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</si>
  <si>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</si>
  <si>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</si>
  <si>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</si>
  <si>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</si>
  <si>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</si>
  <si>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</si>
  <si>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</si>
  <si>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</si>
  <si>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</si>
  <si>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</si>
  <si>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</si>
  <si>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</si>
  <si>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</si>
  <si>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</si>
  <si>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</si>
  <si>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</si>
  <si>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</si>
  <si>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</si>
  <si>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</si>
  <si>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</si>
  <si>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</si>
  <si>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</si>
  <si>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</si>
  <si>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</si>
  <si>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</si>
  <si>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</si>
  <si>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</si>
  <si>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</si>
  <si>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</si>
  <si>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</si>
  <si>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</si>
  <si>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</si>
  <si>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</si>
  <si>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</si>
  <si>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</si>
  <si>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</si>
  <si>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</si>
  <si>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</si>
  <si>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</si>
  <si>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</si>
  <si>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</si>
  <si>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</si>
  <si>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</si>
  <si>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</si>
  <si>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</si>
  <si>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</si>
  <si>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</si>
  <si>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</si>
  <si>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</si>
  <si>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</si>
  <si>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</si>
  <si>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</si>
  <si>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</si>
  <si>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</si>
  <si>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</si>
  <si>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</si>
  <si>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</si>
  <si>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</si>
  <si>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</si>
  <si>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</si>
  <si>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</si>
  <si>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</si>
  <si>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</si>
  <si>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</si>
  <si>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</si>
  <si>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</si>
  <si>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</si>
  <si>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</si>
  <si>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</si>
  <si>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</si>
  <si>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</si>
  <si>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</si>
  <si>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</si>
  <si>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</si>
  <si>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</si>
  <si>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</si>
  <si>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</si>
  <si>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</si>
  <si>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</si>
  <si>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</si>
  <si>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</si>
  <si>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</si>
  <si>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</si>
  <si>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</si>
  <si>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</si>
  <si>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</si>
  <si>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</si>
  <si>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</si>
  <si>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</si>
  <si>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</si>
  <si>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</si>
  <si>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</si>
  <si>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</si>
  <si>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</si>
  <si>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</si>
  <si>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</si>
  <si>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</si>
  <si>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</si>
  <si>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</si>
  <si>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</si>
  <si>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</si>
  <si>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</si>
  <si>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</si>
  <si>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</si>
  <si>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</si>
  <si>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</si>
  <si>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</si>
  <si>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</si>
  <si>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</si>
  <si>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</si>
  <si>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</si>
  <si>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</si>
  <si>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</si>
  <si>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</si>
  <si>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</si>
  <si>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</si>
  <si>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</si>
  <si>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</si>
  <si>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</si>
  <si>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</si>
  <si>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</si>
  <si>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</si>
  <si>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</si>
  <si>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</si>
  <si>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</si>
  <si>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</si>
  <si>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</si>
  <si>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</si>
  <si>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</si>
  <si>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</si>
  <si>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</si>
  <si>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</si>
  <si>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</si>
  <si>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</si>
  <si>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</si>
  <si>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</si>
  <si>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</si>
  <si>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</si>
  <si>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</si>
  <si>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</si>
  <si>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</si>
  <si>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</si>
  <si>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</si>
  <si>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</si>
  <si>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</si>
  <si>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</si>
  <si>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</si>
  <si>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</si>
  <si>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</si>
  <si>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</si>
  <si>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</si>
  <si>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</si>
  <si>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</si>
  <si>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</si>
  <si>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</si>
  <si>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</si>
  <si>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</si>
  <si>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</si>
  <si>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</si>
  <si>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</si>
  <si>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</si>
  <si>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</si>
  <si>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</si>
  <si>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</si>
  <si>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</si>
  <si>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</si>
  <si>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</si>
  <si>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</si>
  <si>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</si>
  <si>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</si>
  <si>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</si>
  <si>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</si>
  <si>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</si>
  <si>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MULTIPLIER SHARE &amp; STOCK ADVISORS PRIVATE LIMITED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</si>
  <si>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</si>
  <si>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</si>
  <si>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</si>
  <si>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</si>
  <si>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</si>
  <si>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</si>
  <si>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</si>
  <si>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</si>
  <si>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</si>
  <si>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</si>
  <si>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</si>
  <si>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</si>
  <si>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</si>
  <si>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</si>
  <si>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</si>
  <si>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</si>
  <si>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</si>
  <si>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</si>
  <si>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</si>
  <si>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</si>
  <si>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</si>
  <si>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</si>
  <si>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</si>
  <si>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</si>
  <si>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</si>
  <si>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</si>
  <si>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</si>
  <si>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</si>
  <si>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</si>
  <si>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</si>
  <si>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</si>
  <si>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</si>
  <si>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</si>
  <si>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</si>
  <si>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</si>
  <si>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</si>
  <si>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</si>
  <si>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</si>
  <si>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</si>
  <si>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</si>
  <si>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</si>
  <si>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</si>
  <si>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</si>
  <si>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</si>
  <si>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</si>
  <si>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</si>
  <si>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</si>
  <si>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</si>
  <si>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</si>
  <si>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</si>
  <si>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</si>
  <si>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</si>
  <si>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NK SECURITIES RESEARCH PRIVATE LIMITED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</si>
  <si>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</si>
  <si>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</si>
  <si>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</si>
  <si>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</si>
  <si>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</si>
  <si>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</si>
  <si>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</si>
  <si>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</si>
  <si>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</si>
  <si>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</si>
  <si>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</si>
  <si>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</si>
  <si>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</si>
  <si>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</si>
  <si>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</si>
  <si>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</si>
  <si>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</si>
  <si>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</si>
  <si>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</si>
  <si>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</si>
  <si>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</si>
  <si>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</si>
  <si>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</si>
  <si>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</si>
  <si>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</si>
  <si>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</si>
  <si>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</si>
  <si>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</si>
  <si>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</si>
  <si>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</si>
  <si>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</si>
  <si>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</si>
  <si>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</si>
  <si>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</si>
  <si>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</si>
  <si>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</si>
  <si>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</si>
  <si>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</si>
  <si>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</si>
  <si>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</si>
  <si>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</si>
  <si>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</si>
  <si>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SONALIS</t>
  </si>
  <si>
    <t>CELLPOINT</t>
  </si>
  <si>
    <t>Cell Point (India) Ltd</t>
  </si>
  <si>
    <t>AJAY  SALVI</t>
  </si>
  <si>
    <t>QE SECURITIES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</si>
  <si>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</si>
  <si>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</si>
  <si>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</si>
  <si>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</si>
  <si>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</si>
  <si>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</si>
  <si>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</si>
  <si>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</si>
  <si>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</si>
  <si>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</si>
  <si>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</si>
  <si>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</si>
  <si>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</si>
  <si>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</si>
  <si>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</si>
  <si>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</si>
  <si>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</si>
  <si>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</si>
  <si>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</si>
  <si>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</si>
  <si>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</si>
  <si>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</si>
  <si>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</si>
  <si>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</si>
  <si>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</si>
  <si>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</si>
  <si>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AMARSEC</t>
  </si>
  <si>
    <t>BNP ENTERPRISES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</si>
  <si>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</si>
  <si>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</si>
  <si>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</si>
  <si>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</si>
  <si>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</si>
  <si>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</si>
  <si>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</si>
  <si>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</si>
  <si>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209-210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</si>
  <si>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</si>
  <si>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</si>
  <si>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</si>
  <si>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</si>
  <si>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</si>
  <si>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</si>
  <si>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</si>
  <si>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</si>
  <si>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</si>
  <si>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CLARA</t>
  </si>
  <si>
    <t>BSEL INFRASTRUCTURE REALTY LIMITED</t>
  </si>
  <si>
    <t>SHERWOOD SECURITIES PVT LTD</t>
  </si>
  <si>
    <t>GMPL</t>
  </si>
  <si>
    <t>ZENTEC</t>
  </si>
  <si>
    <t>Zen Technologies Limited</t>
  </si>
  <si>
    <t>Profit of Rs.28/-</t>
  </si>
  <si>
    <t>LTIM&lt;&gt;</t>
  </si>
  <si>
    <t>LTIM 5000 CE JULY</t>
  </si>
  <si>
    <t>160-180</t>
  </si>
  <si>
    <t>1800-1900</t>
  </si>
  <si>
    <t>PVRINOX 1480 CE JUL</t>
  </si>
  <si>
    <t>26-28</t>
  </si>
  <si>
    <t>PVRINOX 1520 CE JUL</t>
  </si>
  <si>
    <t>16-18</t>
  </si>
  <si>
    <t>FINNIFTY 20100 CE 18-JUL</t>
  </si>
  <si>
    <t>150-180</t>
  </si>
  <si>
    <t>Profit of Rs.2.1/-</t>
  </si>
  <si>
    <t>SRF 2240 CE JULY</t>
  </si>
  <si>
    <t>50-60</t>
  </si>
  <si>
    <t>330-333</t>
  </si>
  <si>
    <t>345-355</t>
  </si>
  <si>
    <t>34</t>
  </si>
  <si>
    <t>DRREDDY 5250 CE JULY</t>
  </si>
  <si>
    <t>90-94</t>
  </si>
  <si>
    <t>140-160</t>
  </si>
  <si>
    <t>126</t>
  </si>
  <si>
    <t>Profit of Rs.16.5/-</t>
  </si>
  <si>
    <t>BRITANNIA 5100 CE JULY</t>
  </si>
  <si>
    <t>Loss of Rs.160/-</t>
  </si>
  <si>
    <t>BRIDGESE</t>
  </si>
  <si>
    <t>DIVYA BISHT</t>
  </si>
  <si>
    <t>BLACKBERRY SAREES PRIVATE LIMITED</t>
  </si>
  <si>
    <t>RAJPACK</t>
  </si>
  <si>
    <t>DEEPAK MAHAVEERCHAND JAIN (HUF)</t>
  </si>
  <si>
    <t>SRUSTEELS</t>
  </si>
  <si>
    <t>OSWAL INFRASTRUCTURE LIMITED</t>
  </si>
  <si>
    <t>UNIDT</t>
  </si>
  <si>
    <t>MATHISYS ADVISORS LLP</t>
  </si>
  <si>
    <t>RS SECURITIES</t>
  </si>
  <si>
    <t>Delta Corp Limited</t>
  </si>
  <si>
    <t>SETU SECURITIES PVT LTD</t>
  </si>
  <si>
    <t>HRTI PRIVATE LIMITED</t>
  </si>
  <si>
    <t>MANSI SHARE AND STOCK ADVISORS PVT LTD</t>
  </si>
  <si>
    <t>MITTAL RIMPY</t>
  </si>
  <si>
    <t>NELCO</t>
  </si>
  <si>
    <t>Nelco Ltd.</t>
  </si>
  <si>
    <t>PREMEXPLN</t>
  </si>
  <si>
    <t>Premier Explosives Ltd</t>
  </si>
  <si>
    <t>SOUTHBANK</t>
  </si>
  <si>
    <t>South Indian Bank Ltd.</t>
  </si>
  <si>
    <t>TRU</t>
  </si>
  <si>
    <t>TruCap Finance Limited</t>
  </si>
  <si>
    <t>AAKRAYA RESEARCH LLP</t>
  </si>
  <si>
    <t>125-129</t>
  </si>
  <si>
    <t>250-260</t>
  </si>
  <si>
    <t>1445-1485</t>
  </si>
  <si>
    <t>1355-1425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</si>
  <si>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</si>
  <si>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</si>
  <si>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</si>
  <si>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</si>
  <si>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</si>
  <si>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</si>
  <si>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</si>
  <si>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</si>
  <si>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</si>
  <si>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</si>
  <si>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</si>
  <si>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</si>
  <si>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</si>
  <si>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</si>
  <si>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86-90</t>
  </si>
  <si>
    <t>140-170</t>
  </si>
  <si>
    <t>270-292</t>
  </si>
  <si>
    <t>320-340</t>
  </si>
  <si>
    <t>TECHM 1190 CE JULY</t>
  </si>
  <si>
    <t>40-44</t>
  </si>
  <si>
    <t>31</t>
  </si>
  <si>
    <t>Loss of Rs.7/-</t>
  </si>
  <si>
    <t>MINDACORP</t>
  </si>
  <si>
    <t>MANKIND</t>
  </si>
  <si>
    <t>AVEER</t>
  </si>
  <si>
    <t>LODHA SUBHASH HASTIMAL</t>
  </si>
  <si>
    <t>GUTTIKONDA VARA LAKSHMI</t>
  </si>
  <si>
    <t>VANDERBILT UNIVERSITY</t>
  </si>
  <si>
    <t>OMERS ADMINISTRATION CORPORATION</t>
  </si>
  <si>
    <t>DMR</t>
  </si>
  <si>
    <t>SHAH SHARAD KANAYALAL</t>
  </si>
  <si>
    <t>FRANKLININD</t>
  </si>
  <si>
    <t>SANJOY GHOSH DASTIDAR</t>
  </si>
  <si>
    <t>OMLATA GOYAL</t>
  </si>
  <si>
    <t>GAJANANSEC</t>
  </si>
  <si>
    <t>PRANAV DILIP GUPTA</t>
  </si>
  <si>
    <t>GARGFUR</t>
  </si>
  <si>
    <t>SECUROCROP SECURITIES INDIA PRIVATE LIMTED</t>
  </si>
  <si>
    <t>SHIV NARAYAN INVESTMENTS PRIVATE LIMITED</t>
  </si>
  <si>
    <t>MASTER CAPITAL SERVICES LIMITED</t>
  </si>
  <si>
    <t>GOPAIST</t>
  </si>
  <si>
    <t>KALPANA ASHOK THACKER</t>
  </si>
  <si>
    <t>MISTERKAPOORKESHRI</t>
  </si>
  <si>
    <t>GTNINDS</t>
  </si>
  <si>
    <t>KARANKUMAR KANUJI THAKOR</t>
  </si>
  <si>
    <t>INDRENEW</t>
  </si>
  <si>
    <t>SHRENI CONSTRUCTION PRIVATE LIMITED .</t>
  </si>
  <si>
    <t>GOPINATHROUT</t>
  </si>
  <si>
    <t>SEEMA RAGHUNATH AGGARWAL</t>
  </si>
  <si>
    <t>INFLAME</t>
  </si>
  <si>
    <t>ASHWANI KUMAR GOEL</t>
  </si>
  <si>
    <t>CHHATTISGARH INVESTMENTS LIMITED</t>
  </si>
  <si>
    <t>INNOVATIVE</t>
  </si>
  <si>
    <t>SHAH BHAVINBHAI ARVINDBHAI HUF</t>
  </si>
  <si>
    <t>JANUSCORP</t>
  </si>
  <si>
    <t>KAMLESH NAVINCHANDRA SHAH</t>
  </si>
  <si>
    <t>LINKPH</t>
  </si>
  <si>
    <t>HARDIKKUMAR MAIYAJIBHAI DESAI</t>
  </si>
  <si>
    <t>MODIS</t>
  </si>
  <si>
    <t>KETAN CHHAGANLAL PATEL</t>
  </si>
  <si>
    <t>DEEPAK JAIN</t>
  </si>
  <si>
    <t>RESGEN</t>
  </si>
  <si>
    <t>RAJESH KUMAR SINGLA .</t>
  </si>
  <si>
    <t>VINCENT COMMERCIAL COMPANY LIMITED</t>
  </si>
  <si>
    <t>ROYALIND</t>
  </si>
  <si>
    <t>CHANDAK SURENDRAKUMAR GOPALDAS</t>
  </si>
  <si>
    <t>SHRADDHA</t>
  </si>
  <si>
    <t>DIVYA KANDA</t>
  </si>
  <si>
    <t>NILESHCNANDER RAMESHCHANDER VARMA</t>
  </si>
  <si>
    <t>NIRMLABEN SANJAYBHAI PARMAR</t>
  </si>
  <si>
    <t>SHIVPRASADRAMKUMARKALWAR</t>
  </si>
  <si>
    <t>BEELINE BROKING LIMITED</t>
  </si>
  <si>
    <t>JAYSUKHBHAI THATHAGAR</t>
  </si>
  <si>
    <t>STURDY</t>
  </si>
  <si>
    <t>RAMESH BITTU</t>
  </si>
  <si>
    <t>SWAGTAM</t>
  </si>
  <si>
    <t>BABA BHOOTHNATH NIRMAN PVT LTD</t>
  </si>
  <si>
    <t>ASHISH JAIN</t>
  </si>
  <si>
    <t>AILIMITED</t>
  </si>
  <si>
    <t>Abhishek Integrations Ltd</t>
  </si>
  <si>
    <t>DURGA PRASAD BALMURI</t>
  </si>
  <si>
    <t>AMJLAND</t>
  </si>
  <si>
    <t>AMJ Land Holdings Limited</t>
  </si>
  <si>
    <t>AROGRANITE</t>
  </si>
  <si>
    <t>Aro Granite Industries Li</t>
  </si>
  <si>
    <t>CHHIMPA NARAYAN</t>
  </si>
  <si>
    <t>CADSYS</t>
  </si>
  <si>
    <t>Cadsys (India) Limited</t>
  </si>
  <si>
    <t>KUTIR NAVINCHANDRA PATEL</t>
  </si>
  <si>
    <t>ANKIT MAHENDRABHAI PARLESHA</t>
  </si>
  <si>
    <t>SELVAMURTHY  AKILANDESWARI</t>
  </si>
  <si>
    <t>TOWER RESEARCH CAPITAL MARKETS INDIA PRIVATE LIMITED</t>
  </si>
  <si>
    <t>GLOBALPET</t>
  </si>
  <si>
    <t>Global Pet Industries Ltd</t>
  </si>
  <si>
    <t>VENKATASWAMYNAIDUNIMMAKAYALA</t>
  </si>
  <si>
    <t>GLOBALVECT</t>
  </si>
  <si>
    <t>Global Vectra Helicorp Li</t>
  </si>
  <si>
    <t>JATESH JAIN</t>
  </si>
  <si>
    <t>HCC</t>
  </si>
  <si>
    <t>Hindustan Construc Co.</t>
  </si>
  <si>
    <t>KELLTONTEC</t>
  </si>
  <si>
    <t>Kellton Tech Sol Ltd</t>
  </si>
  <si>
    <t>PARAS</t>
  </si>
  <si>
    <t>Paras Def and Spce Tech L</t>
  </si>
  <si>
    <t>PCJEWELLER</t>
  </si>
  <si>
    <t>PC Jeweller Ltd</t>
  </si>
  <si>
    <t>PENTAGON</t>
  </si>
  <si>
    <t>Pentagon Rubber Limited</t>
  </si>
  <si>
    <t>PERFECT</t>
  </si>
  <si>
    <t>Perfect Infraengineer Ltd</t>
  </si>
  <si>
    <t>RAMANDEEP  TIWARI</t>
  </si>
  <si>
    <t>SYNOPTICS</t>
  </si>
  <si>
    <t>Synoptics Technologies L</t>
  </si>
  <si>
    <t>NIKHIL RAJESH SINGH</t>
  </si>
  <si>
    <t>MALTI  SALVI</t>
  </si>
  <si>
    <t>ISHAN PYARELAL JAYSWAL</t>
  </si>
  <si>
    <t>MAHADEV MANUBHAI MAKVANA</t>
  </si>
  <si>
    <t>TRIDHYA</t>
  </si>
  <si>
    <t>Tridhya Tech Limited</t>
  </si>
  <si>
    <t>SAHAY INVESTMENT SERVICES PRIVATE LIMITED</t>
  </si>
  <si>
    <t>CHANAKYA OPPORTUNITIES FUND I</t>
  </si>
  <si>
    <t>SKY WANDERERS  LLP</t>
  </si>
  <si>
    <t>SOMANI VENTURES AND INNOVATIONS LIMITED</t>
  </si>
  <si>
    <t>VICKY RAJESH JHAVERI</t>
  </si>
  <si>
    <t>RATHOD MANOJ CHHAGANLAL HUF</t>
  </si>
  <si>
    <t>TRIGYN</t>
  </si>
  <si>
    <t>Trigyn Technologies Ltd</t>
  </si>
  <si>
    <t>SKSE SECURITIES LTD</t>
  </si>
  <si>
    <t>VIPULLTD</t>
  </si>
  <si>
    <t>Vipul Limited</t>
  </si>
  <si>
    <t>VIDYALAXMI AGENCIES PRIVATE LIMITED</t>
  </si>
  <si>
    <t>SILVERLEAF CAPITAL SERVICES PRIVATE LIMITED</t>
  </si>
  <si>
    <t>CSB Bank Limited</t>
  </si>
  <si>
    <t>E2E</t>
  </si>
  <si>
    <t>E2E Networks Limited</t>
  </si>
  <si>
    <t>BLUME VENTURES FUND I</t>
  </si>
  <si>
    <t>GODHA</t>
  </si>
  <si>
    <t>Godha Cabcon Insulat Ltd</t>
  </si>
  <si>
    <t>STATSOL RESEARCH LLP</t>
  </si>
  <si>
    <t>LIBAS</t>
  </si>
  <si>
    <t>Libas Consu Products Ltd</t>
  </si>
  <si>
    <t>ADITYA RASHMIKANT DHARIA</t>
  </si>
  <si>
    <t>MAGSON</t>
  </si>
  <si>
    <t>Magson Retail And Dist L</t>
  </si>
  <si>
    <t>YUGA STOCKS AND COMMODITIES PRIVATE LIMITED  .</t>
  </si>
  <si>
    <t>DILIPKUMAR VISHINDAS LAKHI</t>
  </si>
  <si>
    <t>SIDDHIKA</t>
  </si>
  <si>
    <t>Siddhika Coatings Limited</t>
  </si>
  <si>
    <t>VICTUS ENTERPRISE LLP</t>
  </si>
  <si>
    <t>RAJASTHAN GLOBAL SECURITIES PVT LTD</t>
  </si>
  <si>
    <t>MONEYWISE FINANCIAL SERVICES PRIVATE LTD</t>
  </si>
  <si>
    <t>NEXUS GLOBAL OPPORTUNITIES FUND</t>
  </si>
  <si>
    <t>ACME RESOURCES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</si>
</sst>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41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7" borderId="32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center" vertical="center"/>
    </xf>
    <xf numFmtId="165" fontId="36" fillId="17" borderId="32" xfId="0" applyNumberFormat="1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2" xfId="0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203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2" sqref="C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45121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Q18" sqref="Q18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45121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0" t="s">
        <v>16</v>
      </c>
      <c r="B9" s="392" t="s">
        <v>17</v>
      </c>
      <c r="C9" s="392" t="s">
        <v>18</v>
      </c>
      <c r="D9" s="392" t="s">
        <v>19</v>
      </c>
      <c r="E9" s="26" t="s">
        <v>20</v>
      </c>
      <c r="F9" s="26" t="s">
        <v>21</v>
      </c>
      <c r="G9" s="387" t="s">
        <v>22</v>
      </c>
      <c r="H9" s="388"/>
      <c r="I9" s="389"/>
      <c r="J9" s="387" t="s">
        <v>23</v>
      </c>
      <c r="K9" s="388"/>
      <c r="L9" s="389"/>
      <c r="M9" s="26"/>
      <c r="N9" s="27"/>
      <c r="O9" s="27"/>
      <c r="P9" s="27"/>
    </row>
    <row r="10" spans="1:16" ht="38.25">
      <c r="A10" s="391"/>
      <c r="B10" s="393"/>
      <c r="C10" s="393"/>
      <c r="D10" s="39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932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19474.8</v>
      </c>
      <c r="F11" s="35">
        <v>19513.7</v>
      </c>
      <c r="G11" s="36">
        <v>19413.2</v>
      </c>
      <c r="H11" s="36">
        <v>19351.599999999999</v>
      </c>
      <c r="I11" s="36">
        <v>19251.099999999999</v>
      </c>
      <c r="J11" s="36">
        <v>19575.300000000003</v>
      </c>
      <c r="K11" s="36">
        <v>19675.800000000003</v>
      </c>
      <c r="L11" s="36">
        <v>19737.400000000005</v>
      </c>
      <c r="M11" s="37">
        <v>19614.2</v>
      </c>
      <c r="N11" s="37">
        <v>19452.099999999999</v>
      </c>
      <c r="O11" s="307">
        <v>12114500</v>
      </c>
      <c r="P11" s="309">
        <v>3.2981744075991033E-2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44776.4</v>
      </c>
      <c r="F12" s="38">
        <v>44879.450000000004</v>
      </c>
      <c r="G12" s="39">
        <v>44625.200000000012</v>
      </c>
      <c r="H12" s="39">
        <v>44474.000000000007</v>
      </c>
      <c r="I12" s="39">
        <v>44219.750000000015</v>
      </c>
      <c r="J12" s="39">
        <v>45030.650000000009</v>
      </c>
      <c r="K12" s="39">
        <v>45284.899999999994</v>
      </c>
      <c r="L12" s="39">
        <v>45436.100000000006</v>
      </c>
      <c r="M12" s="31">
        <v>45133.7</v>
      </c>
      <c r="N12" s="31">
        <v>44728.25</v>
      </c>
      <c r="O12" s="308">
        <v>2611605</v>
      </c>
      <c r="P12" s="309">
        <v>-6.8124280782508637E-2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20088.25</v>
      </c>
      <c r="F13" s="38">
        <v>20107.133333333335</v>
      </c>
      <c r="G13" s="39">
        <v>20031.116666666669</v>
      </c>
      <c r="H13" s="39">
        <v>19973.983333333334</v>
      </c>
      <c r="I13" s="39">
        <v>19897.966666666667</v>
      </c>
      <c r="J13" s="39">
        <v>20164.26666666667</v>
      </c>
      <c r="K13" s="39">
        <v>20240.28333333334</v>
      </c>
      <c r="L13" s="39">
        <v>20297.416666666672</v>
      </c>
      <c r="M13" s="31">
        <v>20183.150000000001</v>
      </c>
      <c r="N13" s="31">
        <v>20050</v>
      </c>
      <c r="O13" s="308">
        <v>83040</v>
      </c>
      <c r="P13" s="310">
        <v>-0.11282051282051282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8237</v>
      </c>
      <c r="F14" s="38">
        <v>8271.0333333333328</v>
      </c>
      <c r="G14" s="39">
        <v>8194.0166666666664</v>
      </c>
      <c r="H14" s="39">
        <v>8151.0333333333328</v>
      </c>
      <c r="I14" s="39">
        <v>8074.0166666666664</v>
      </c>
      <c r="J14" s="39">
        <v>8314.0166666666664</v>
      </c>
      <c r="K14" s="39">
        <v>8391.0333333333328</v>
      </c>
      <c r="L14" s="39">
        <v>8434.0166666666664</v>
      </c>
      <c r="M14" s="31">
        <v>8348.0499999999993</v>
      </c>
      <c r="N14" s="31">
        <v>8228.0499999999993</v>
      </c>
      <c r="O14" s="308">
        <v>24825</v>
      </c>
      <c r="P14" s="310">
        <v>2.2135922330097086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448.75</v>
      </c>
      <c r="F15" s="38">
        <v>450.4666666666667</v>
      </c>
      <c r="G15" s="39">
        <v>443.28333333333342</v>
      </c>
      <c r="H15" s="39">
        <v>437.81666666666672</v>
      </c>
      <c r="I15" s="39">
        <v>430.63333333333344</v>
      </c>
      <c r="J15" s="39">
        <v>455.93333333333339</v>
      </c>
      <c r="K15" s="39">
        <v>463.11666666666667</v>
      </c>
      <c r="L15" s="39">
        <v>468.58333333333337</v>
      </c>
      <c r="M15" s="31">
        <v>457.65</v>
      </c>
      <c r="N15" s="31">
        <v>445</v>
      </c>
      <c r="O15" s="308">
        <v>13655000</v>
      </c>
      <c r="P15" s="309">
        <v>5.8035022470168916E-2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4426.8</v>
      </c>
      <c r="F16" s="38">
        <v>4467</v>
      </c>
      <c r="G16" s="39">
        <v>4371</v>
      </c>
      <c r="H16" s="39">
        <v>4315.2</v>
      </c>
      <c r="I16" s="39">
        <v>4219.2</v>
      </c>
      <c r="J16" s="39">
        <v>4522.8</v>
      </c>
      <c r="K16" s="39">
        <v>4618.8</v>
      </c>
      <c r="L16" s="39">
        <v>4674.6000000000004</v>
      </c>
      <c r="M16" s="31">
        <v>4563</v>
      </c>
      <c r="N16" s="31">
        <v>4411.2</v>
      </c>
      <c r="O16" s="308">
        <v>1357250</v>
      </c>
      <c r="P16" s="309">
        <v>2.4002954209748893E-3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23115.55</v>
      </c>
      <c r="F17" s="38">
        <v>23205.55</v>
      </c>
      <c r="G17" s="39">
        <v>22961.199999999997</v>
      </c>
      <c r="H17" s="39">
        <v>22806.85</v>
      </c>
      <c r="I17" s="39">
        <v>22562.499999999996</v>
      </c>
      <c r="J17" s="39">
        <v>23359.899999999998</v>
      </c>
      <c r="K17" s="39">
        <v>23604.249999999996</v>
      </c>
      <c r="L17" s="39">
        <v>23758.6</v>
      </c>
      <c r="M17" s="31">
        <v>23449.9</v>
      </c>
      <c r="N17" s="31">
        <v>23051.200000000001</v>
      </c>
      <c r="O17" s="308">
        <v>57160</v>
      </c>
      <c r="P17" s="309">
        <v>-1.3121546961325966E-2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187.75</v>
      </c>
      <c r="F18" s="38">
        <v>188.78333333333333</v>
      </c>
      <c r="G18" s="39">
        <v>185.31666666666666</v>
      </c>
      <c r="H18" s="39">
        <v>182.88333333333333</v>
      </c>
      <c r="I18" s="39">
        <v>179.41666666666666</v>
      </c>
      <c r="J18" s="39">
        <v>191.21666666666667</v>
      </c>
      <c r="K18" s="39">
        <v>194.68333333333331</v>
      </c>
      <c r="L18" s="39">
        <v>197.11666666666667</v>
      </c>
      <c r="M18" s="31">
        <v>192.25</v>
      </c>
      <c r="N18" s="31">
        <v>186.35</v>
      </c>
      <c r="O18" s="308">
        <v>26449200</v>
      </c>
      <c r="P18" s="309">
        <v>-3.4686637761135196E-2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216.7</v>
      </c>
      <c r="F19" s="38">
        <v>215.25</v>
      </c>
      <c r="G19" s="39">
        <v>213.2</v>
      </c>
      <c r="H19" s="39">
        <v>209.7</v>
      </c>
      <c r="I19" s="39">
        <v>207.64999999999998</v>
      </c>
      <c r="J19" s="39">
        <v>218.75</v>
      </c>
      <c r="K19" s="39">
        <v>220.8</v>
      </c>
      <c r="L19" s="39">
        <v>224.3</v>
      </c>
      <c r="M19" s="31">
        <v>217.3</v>
      </c>
      <c r="N19" s="31">
        <v>211.75</v>
      </c>
      <c r="O19" s="308">
        <v>30687800</v>
      </c>
      <c r="P19" s="309">
        <v>-2.4142207523770155E-2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1771</v>
      </c>
      <c r="F20" s="38">
        <v>1778.9666666666665</v>
      </c>
      <c r="G20" s="39">
        <v>1757.9333333333329</v>
      </c>
      <c r="H20" s="39">
        <v>1744.8666666666666</v>
      </c>
      <c r="I20" s="39">
        <v>1723.833333333333</v>
      </c>
      <c r="J20" s="39">
        <v>1792.0333333333328</v>
      </c>
      <c r="K20" s="39">
        <v>1813.0666666666662</v>
      </c>
      <c r="L20" s="39">
        <v>1826.1333333333328</v>
      </c>
      <c r="M20" s="31">
        <v>1800</v>
      </c>
      <c r="N20" s="31">
        <v>1765.9</v>
      </c>
      <c r="O20" s="308">
        <v>4435500</v>
      </c>
      <c r="P20" s="309">
        <v>8.8706925963834872E-3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2369.35</v>
      </c>
      <c r="F21" s="38">
        <v>2382.4333333333329</v>
      </c>
      <c r="G21" s="39">
        <v>2348.9166666666661</v>
      </c>
      <c r="H21" s="39">
        <v>2328.4833333333331</v>
      </c>
      <c r="I21" s="39">
        <v>2294.9666666666662</v>
      </c>
      <c r="J21" s="39">
        <v>2402.8666666666659</v>
      </c>
      <c r="K21" s="39">
        <v>2436.3833333333332</v>
      </c>
      <c r="L21" s="39">
        <v>2456.8166666666657</v>
      </c>
      <c r="M21" s="31">
        <v>2415.9499999999998</v>
      </c>
      <c r="N21" s="31">
        <v>2362</v>
      </c>
      <c r="O21" s="308">
        <v>11085900</v>
      </c>
      <c r="P21" s="309">
        <v>6.0439410851868989E-3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717.95</v>
      </c>
      <c r="F22" s="38">
        <v>721.44999999999993</v>
      </c>
      <c r="G22" s="39">
        <v>712.49999999999989</v>
      </c>
      <c r="H22" s="39">
        <v>707.05</v>
      </c>
      <c r="I22" s="39">
        <v>698.09999999999991</v>
      </c>
      <c r="J22" s="39">
        <v>726.89999999999986</v>
      </c>
      <c r="K22" s="39">
        <v>735.84999999999991</v>
      </c>
      <c r="L22" s="39">
        <v>741.29999999999984</v>
      </c>
      <c r="M22" s="31">
        <v>730.4</v>
      </c>
      <c r="N22" s="31">
        <v>716</v>
      </c>
      <c r="O22" s="308">
        <v>32248800</v>
      </c>
      <c r="P22" s="309">
        <v>1.2610213770755357E-2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3514.55</v>
      </c>
      <c r="F23" s="38">
        <v>3521.9666666666667</v>
      </c>
      <c r="G23" s="39">
        <v>3486.9333333333334</v>
      </c>
      <c r="H23" s="39">
        <v>3459.3166666666666</v>
      </c>
      <c r="I23" s="39">
        <v>3424.2833333333333</v>
      </c>
      <c r="J23" s="39">
        <v>3549.5833333333335</v>
      </c>
      <c r="K23" s="39">
        <v>3584.6166666666672</v>
      </c>
      <c r="L23" s="39">
        <v>3612.2333333333336</v>
      </c>
      <c r="M23" s="31">
        <v>3557</v>
      </c>
      <c r="N23" s="31">
        <v>3494.35</v>
      </c>
      <c r="O23" s="308">
        <v>791200</v>
      </c>
      <c r="P23" s="309">
        <v>-2.2485791944650359E-2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417.35</v>
      </c>
      <c r="F24" s="38">
        <v>418.58333333333331</v>
      </c>
      <c r="G24" s="39">
        <v>413.91666666666663</v>
      </c>
      <c r="H24" s="39">
        <v>410.48333333333329</v>
      </c>
      <c r="I24" s="39">
        <v>405.81666666666661</v>
      </c>
      <c r="J24" s="39">
        <v>422.01666666666665</v>
      </c>
      <c r="K24" s="39">
        <v>426.68333333333328</v>
      </c>
      <c r="L24" s="39">
        <v>430.11666666666667</v>
      </c>
      <c r="M24" s="31">
        <v>423.25</v>
      </c>
      <c r="N24" s="31">
        <v>415.15</v>
      </c>
      <c r="O24" s="308">
        <v>56887200</v>
      </c>
      <c r="P24" s="309">
        <v>-1.6340377851784993E-2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5186.95</v>
      </c>
      <c r="F25" s="38">
        <v>5216.8</v>
      </c>
      <c r="G25" s="39">
        <v>5143.1500000000005</v>
      </c>
      <c r="H25" s="39">
        <v>5099.3500000000004</v>
      </c>
      <c r="I25" s="39">
        <v>5025.7000000000007</v>
      </c>
      <c r="J25" s="39">
        <v>5260.6</v>
      </c>
      <c r="K25" s="39">
        <v>5334.25</v>
      </c>
      <c r="L25" s="39">
        <v>5378.05</v>
      </c>
      <c r="M25" s="31">
        <v>5290.45</v>
      </c>
      <c r="N25" s="31">
        <v>5173</v>
      </c>
      <c r="O25" s="308">
        <v>1879875</v>
      </c>
      <c r="P25" s="309">
        <v>-5.3571428571428572E-3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421.45</v>
      </c>
      <c r="F26" s="38">
        <v>423.75</v>
      </c>
      <c r="G26" s="39">
        <v>417.3</v>
      </c>
      <c r="H26" s="39">
        <v>413.15000000000003</v>
      </c>
      <c r="I26" s="39">
        <v>406.70000000000005</v>
      </c>
      <c r="J26" s="39">
        <v>427.9</v>
      </c>
      <c r="K26" s="39">
        <v>434.35</v>
      </c>
      <c r="L26" s="39">
        <v>438.49999999999994</v>
      </c>
      <c r="M26" s="31">
        <v>430.2</v>
      </c>
      <c r="N26" s="31">
        <v>419.6</v>
      </c>
      <c r="O26" s="308">
        <v>11787800</v>
      </c>
      <c r="P26" s="309">
        <v>-3.7612768910478836E-2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170.4</v>
      </c>
      <c r="F27" s="38">
        <v>171.01666666666665</v>
      </c>
      <c r="G27" s="39">
        <v>168.5333333333333</v>
      </c>
      <c r="H27" s="39">
        <v>166.66666666666666</v>
      </c>
      <c r="I27" s="39">
        <v>164.18333333333331</v>
      </c>
      <c r="J27" s="39">
        <v>172.8833333333333</v>
      </c>
      <c r="K27" s="39">
        <v>175.36666666666665</v>
      </c>
      <c r="L27" s="39">
        <v>177.23333333333329</v>
      </c>
      <c r="M27" s="31">
        <v>173.5</v>
      </c>
      <c r="N27" s="31">
        <v>169.15</v>
      </c>
      <c r="O27" s="308">
        <v>77210000</v>
      </c>
      <c r="P27" s="309">
        <v>-3.1485198193677871E-2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3400.45</v>
      </c>
      <c r="F28" s="38">
        <v>3403.8666666666668</v>
      </c>
      <c r="G28" s="39">
        <v>3381.7333333333336</v>
      </c>
      <c r="H28" s="39">
        <v>3363.0166666666669</v>
      </c>
      <c r="I28" s="39">
        <v>3340.8833333333337</v>
      </c>
      <c r="J28" s="39">
        <v>3422.5833333333335</v>
      </c>
      <c r="K28" s="39">
        <v>3444.7166666666667</v>
      </c>
      <c r="L28" s="39">
        <v>3463.4333333333334</v>
      </c>
      <c r="M28" s="31">
        <v>3426</v>
      </c>
      <c r="N28" s="31">
        <v>3385.15</v>
      </c>
      <c r="O28" s="308">
        <v>4521200</v>
      </c>
      <c r="P28" s="309">
        <v>-7.1152494729444836E-3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1848.65</v>
      </c>
      <c r="F29" s="38">
        <v>1846.6499999999999</v>
      </c>
      <c r="G29" s="39">
        <v>1823.2999999999997</v>
      </c>
      <c r="H29" s="39">
        <v>1797.9499999999998</v>
      </c>
      <c r="I29" s="39">
        <v>1774.5999999999997</v>
      </c>
      <c r="J29" s="39">
        <v>1871.9999999999998</v>
      </c>
      <c r="K29" s="39">
        <v>1895.3499999999997</v>
      </c>
      <c r="L29" s="39">
        <v>1920.6999999999998</v>
      </c>
      <c r="M29" s="31">
        <v>1870</v>
      </c>
      <c r="N29" s="31">
        <v>1821.3</v>
      </c>
      <c r="O29" s="308">
        <v>2199798</v>
      </c>
      <c r="P29" s="309">
        <v>-6.0943130189566035E-2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6425.6</v>
      </c>
      <c r="F30" s="38">
        <v>6456.3500000000013</v>
      </c>
      <c r="G30" s="39">
        <v>6352.3500000000022</v>
      </c>
      <c r="H30" s="39">
        <v>6279.1000000000013</v>
      </c>
      <c r="I30" s="39">
        <v>6175.1000000000022</v>
      </c>
      <c r="J30" s="39">
        <v>6529.6000000000022</v>
      </c>
      <c r="K30" s="39">
        <v>6633.6</v>
      </c>
      <c r="L30" s="39">
        <v>6706.8500000000022</v>
      </c>
      <c r="M30" s="31">
        <v>6560.35</v>
      </c>
      <c r="N30" s="31">
        <v>6383.1</v>
      </c>
      <c r="O30" s="308">
        <v>577125</v>
      </c>
      <c r="P30" s="309">
        <v>2.6684456304202801E-2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760.6</v>
      </c>
      <c r="F31" s="38">
        <v>767.33333333333337</v>
      </c>
      <c r="G31" s="39">
        <v>752.56666666666672</v>
      </c>
      <c r="H31" s="39">
        <v>744.5333333333333</v>
      </c>
      <c r="I31" s="39">
        <v>729.76666666666665</v>
      </c>
      <c r="J31" s="39">
        <v>775.36666666666679</v>
      </c>
      <c r="K31" s="39">
        <v>790.13333333333344</v>
      </c>
      <c r="L31" s="39">
        <v>798.16666666666686</v>
      </c>
      <c r="M31" s="31">
        <v>782.1</v>
      </c>
      <c r="N31" s="31">
        <v>759.3</v>
      </c>
      <c r="O31" s="308">
        <v>11732000</v>
      </c>
      <c r="P31" s="309">
        <v>-4.1816399869323749E-2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727.15</v>
      </c>
      <c r="F32" s="38">
        <v>731.45000000000016</v>
      </c>
      <c r="G32" s="39">
        <v>718.90000000000032</v>
      </c>
      <c r="H32" s="39">
        <v>710.6500000000002</v>
      </c>
      <c r="I32" s="39">
        <v>698.10000000000036</v>
      </c>
      <c r="J32" s="39">
        <v>739.70000000000027</v>
      </c>
      <c r="K32" s="39">
        <v>752.25000000000023</v>
      </c>
      <c r="L32" s="39">
        <v>760.50000000000023</v>
      </c>
      <c r="M32" s="31">
        <v>744</v>
      </c>
      <c r="N32" s="31">
        <v>723.2</v>
      </c>
      <c r="O32" s="308">
        <v>13797300</v>
      </c>
      <c r="P32" s="309">
        <v>-4.9976201808662538E-3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961.8</v>
      </c>
      <c r="F33" s="38">
        <v>961.16666666666663</v>
      </c>
      <c r="G33" s="39">
        <v>956.13333333333321</v>
      </c>
      <c r="H33" s="39">
        <v>950.46666666666658</v>
      </c>
      <c r="I33" s="39">
        <v>945.43333333333317</v>
      </c>
      <c r="J33" s="39">
        <v>966.83333333333326</v>
      </c>
      <c r="K33" s="39">
        <v>971.86666666666679</v>
      </c>
      <c r="L33" s="39">
        <v>977.5333333333333</v>
      </c>
      <c r="M33" s="31">
        <v>966.2</v>
      </c>
      <c r="N33" s="31">
        <v>955.5</v>
      </c>
      <c r="O33" s="308">
        <v>55474375</v>
      </c>
      <c r="P33" s="309">
        <v>-8.9326589175850561E-3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4870.3500000000004</v>
      </c>
      <c r="F34" s="38">
        <v>4907.2166666666662</v>
      </c>
      <c r="G34" s="39">
        <v>4817.7333333333327</v>
      </c>
      <c r="H34" s="39">
        <v>4765.1166666666668</v>
      </c>
      <c r="I34" s="39">
        <v>4675.6333333333332</v>
      </c>
      <c r="J34" s="39">
        <v>4959.8333333333321</v>
      </c>
      <c r="K34" s="39">
        <v>5049.3166666666657</v>
      </c>
      <c r="L34" s="39">
        <v>5101.9333333333316</v>
      </c>
      <c r="M34" s="31">
        <v>4996.7</v>
      </c>
      <c r="N34" s="31">
        <v>4854.6000000000004</v>
      </c>
      <c r="O34" s="308">
        <v>2591500</v>
      </c>
      <c r="P34" s="309">
        <v>-1.4357706570314729E-2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1619.75</v>
      </c>
      <c r="F35" s="38">
        <v>1616.4833333333333</v>
      </c>
      <c r="G35" s="39">
        <v>1603.2666666666667</v>
      </c>
      <c r="H35" s="39">
        <v>1586.7833333333333</v>
      </c>
      <c r="I35" s="39">
        <v>1573.5666666666666</v>
      </c>
      <c r="J35" s="39">
        <v>1632.9666666666667</v>
      </c>
      <c r="K35" s="39">
        <v>1646.1833333333334</v>
      </c>
      <c r="L35" s="39">
        <v>1662.6666666666667</v>
      </c>
      <c r="M35" s="31">
        <v>1629.7</v>
      </c>
      <c r="N35" s="31">
        <v>1600</v>
      </c>
      <c r="O35" s="308">
        <v>7958500</v>
      </c>
      <c r="P35" s="309">
        <v>2.1761458467068943E-2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7501.25</v>
      </c>
      <c r="F36" s="38">
        <v>7501.8999999999987</v>
      </c>
      <c r="G36" s="39">
        <v>7442.2499999999973</v>
      </c>
      <c r="H36" s="39">
        <v>7383.2499999999982</v>
      </c>
      <c r="I36" s="39">
        <v>7323.5999999999967</v>
      </c>
      <c r="J36" s="39">
        <v>7560.8999999999978</v>
      </c>
      <c r="K36" s="39">
        <v>7620.5499999999993</v>
      </c>
      <c r="L36" s="39">
        <v>7679.5499999999984</v>
      </c>
      <c r="M36" s="31">
        <v>7561.55</v>
      </c>
      <c r="N36" s="31">
        <v>7442.9</v>
      </c>
      <c r="O36" s="308">
        <v>4579125</v>
      </c>
      <c r="P36" s="309">
        <v>2.5387672843307396E-2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2388.65</v>
      </c>
      <c r="F37" s="38">
        <v>2401.5500000000002</v>
      </c>
      <c r="G37" s="39">
        <v>2361.8000000000002</v>
      </c>
      <c r="H37" s="39">
        <v>2334.9499999999998</v>
      </c>
      <c r="I37" s="39">
        <v>2295.1999999999998</v>
      </c>
      <c r="J37" s="39">
        <v>2428.4000000000005</v>
      </c>
      <c r="K37" s="39">
        <v>2468.1500000000005</v>
      </c>
      <c r="L37" s="39">
        <v>2495.0000000000009</v>
      </c>
      <c r="M37" s="31">
        <v>2441.3000000000002</v>
      </c>
      <c r="N37" s="31">
        <v>2374.6999999999998</v>
      </c>
      <c r="O37" s="308">
        <v>1643100</v>
      </c>
      <c r="P37" s="309">
        <v>1.2797074954296161E-3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374.45</v>
      </c>
      <c r="F38" s="38">
        <v>377.91666666666669</v>
      </c>
      <c r="G38" s="39">
        <v>369.13333333333338</v>
      </c>
      <c r="H38" s="39">
        <v>363.81666666666672</v>
      </c>
      <c r="I38" s="39">
        <v>355.03333333333342</v>
      </c>
      <c r="J38" s="39">
        <v>383.23333333333335</v>
      </c>
      <c r="K38" s="39">
        <v>392.01666666666665</v>
      </c>
      <c r="L38" s="39">
        <v>397.33333333333331</v>
      </c>
      <c r="M38" s="31">
        <v>386.7</v>
      </c>
      <c r="N38" s="31">
        <v>372.6</v>
      </c>
      <c r="O38" s="308">
        <v>11424000</v>
      </c>
      <c r="P38" s="309">
        <v>5.4921841994085337E-3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215.7</v>
      </c>
      <c r="F39" s="38">
        <v>218.21666666666667</v>
      </c>
      <c r="G39" s="39">
        <v>212.43333333333334</v>
      </c>
      <c r="H39" s="39">
        <v>209.16666666666666</v>
      </c>
      <c r="I39" s="39">
        <v>203.38333333333333</v>
      </c>
      <c r="J39" s="39">
        <v>221.48333333333335</v>
      </c>
      <c r="K39" s="39">
        <v>227.26666666666671</v>
      </c>
      <c r="L39" s="39">
        <v>230.53333333333336</v>
      </c>
      <c r="M39" s="31">
        <v>224</v>
      </c>
      <c r="N39" s="31">
        <v>214.95</v>
      </c>
      <c r="O39" s="308">
        <v>57705000</v>
      </c>
      <c r="P39" s="309">
        <v>4.6850197287858858E-2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197.9</v>
      </c>
      <c r="F40" s="38">
        <v>200.13333333333333</v>
      </c>
      <c r="G40" s="39">
        <v>193.41666666666666</v>
      </c>
      <c r="H40" s="39">
        <v>188.93333333333334</v>
      </c>
      <c r="I40" s="39">
        <v>182.21666666666667</v>
      </c>
      <c r="J40" s="39">
        <v>204.61666666666665</v>
      </c>
      <c r="K40" s="39">
        <v>211.33333333333334</v>
      </c>
      <c r="L40" s="39">
        <v>215.81666666666663</v>
      </c>
      <c r="M40" s="31">
        <v>206.85</v>
      </c>
      <c r="N40" s="31">
        <v>195.65</v>
      </c>
      <c r="O40" s="308">
        <v>98063550</v>
      </c>
      <c r="P40" s="309">
        <v>9.2265589365999864E-2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1645.5</v>
      </c>
      <c r="F41" s="38">
        <v>1644.1166666666668</v>
      </c>
      <c r="G41" s="39">
        <v>1629.0833333333335</v>
      </c>
      <c r="H41" s="39">
        <v>1612.6666666666667</v>
      </c>
      <c r="I41" s="39">
        <v>1597.6333333333334</v>
      </c>
      <c r="J41" s="39">
        <v>1660.5333333333335</v>
      </c>
      <c r="K41" s="39">
        <v>1675.5666666666668</v>
      </c>
      <c r="L41" s="39">
        <v>1691.9833333333336</v>
      </c>
      <c r="M41" s="31">
        <v>1659.15</v>
      </c>
      <c r="N41" s="31">
        <v>1627.7</v>
      </c>
      <c r="O41" s="308">
        <v>1756125</v>
      </c>
      <c r="P41" s="309">
        <v>9.2882147024504078E-2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125.7</v>
      </c>
      <c r="F42" s="38">
        <v>126.61666666666667</v>
      </c>
      <c r="G42" s="39">
        <v>124.18333333333334</v>
      </c>
      <c r="H42" s="39">
        <v>122.66666666666666</v>
      </c>
      <c r="I42" s="39">
        <v>120.23333333333332</v>
      </c>
      <c r="J42" s="39">
        <v>128.13333333333335</v>
      </c>
      <c r="K42" s="39">
        <v>130.56666666666669</v>
      </c>
      <c r="L42" s="39">
        <v>132.08333333333337</v>
      </c>
      <c r="M42" s="31">
        <v>129.05000000000001</v>
      </c>
      <c r="N42" s="31">
        <v>125.1</v>
      </c>
      <c r="O42" s="308">
        <v>86839500</v>
      </c>
      <c r="P42" s="309">
        <v>-2.6081953589464937E-2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664.15</v>
      </c>
      <c r="F43" s="38">
        <v>668.5333333333333</v>
      </c>
      <c r="G43" s="39">
        <v>658.96666666666658</v>
      </c>
      <c r="H43" s="39">
        <v>653.7833333333333</v>
      </c>
      <c r="I43" s="39">
        <v>644.21666666666658</v>
      </c>
      <c r="J43" s="39">
        <v>673.71666666666658</v>
      </c>
      <c r="K43" s="39">
        <v>683.28333333333319</v>
      </c>
      <c r="L43" s="39">
        <v>688.46666666666658</v>
      </c>
      <c r="M43" s="31">
        <v>678.1</v>
      </c>
      <c r="N43" s="31">
        <v>663.35</v>
      </c>
      <c r="O43" s="308">
        <v>7335900</v>
      </c>
      <c r="P43" s="309">
        <v>2.5556223692122671E-3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859.1</v>
      </c>
      <c r="F44" s="38">
        <v>857.31666666666661</v>
      </c>
      <c r="G44" s="39">
        <v>852.23333333333323</v>
      </c>
      <c r="H44" s="39">
        <v>845.36666666666667</v>
      </c>
      <c r="I44" s="39">
        <v>840.2833333333333</v>
      </c>
      <c r="J44" s="39">
        <v>864.18333333333317</v>
      </c>
      <c r="K44" s="39">
        <v>869.26666666666665</v>
      </c>
      <c r="L44" s="39">
        <v>876.1333333333331</v>
      </c>
      <c r="M44" s="31">
        <v>862.4</v>
      </c>
      <c r="N44" s="31">
        <v>850.45</v>
      </c>
      <c r="O44" s="308">
        <v>7981000</v>
      </c>
      <c r="P44" s="309">
        <v>-1.6148915187376725E-2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888.1</v>
      </c>
      <c r="F45" s="38">
        <v>890.15</v>
      </c>
      <c r="G45" s="39">
        <v>884.55</v>
      </c>
      <c r="H45" s="39">
        <v>881</v>
      </c>
      <c r="I45" s="39">
        <v>875.4</v>
      </c>
      <c r="J45" s="39">
        <v>893.69999999999993</v>
      </c>
      <c r="K45" s="39">
        <v>899.30000000000007</v>
      </c>
      <c r="L45" s="39">
        <v>902.84999999999991</v>
      </c>
      <c r="M45" s="31">
        <v>895.75</v>
      </c>
      <c r="N45" s="31">
        <v>886.6</v>
      </c>
      <c r="O45" s="308">
        <v>39956050</v>
      </c>
      <c r="P45" s="309">
        <v>6.7260280530422713E-3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92.2</v>
      </c>
      <c r="F46" s="38">
        <v>93.59999999999998</v>
      </c>
      <c r="G46" s="39">
        <v>90.19999999999996</v>
      </c>
      <c r="H46" s="39">
        <v>88.199999999999974</v>
      </c>
      <c r="I46" s="39">
        <v>84.799999999999955</v>
      </c>
      <c r="J46" s="39">
        <v>95.599999999999966</v>
      </c>
      <c r="K46" s="39">
        <v>98.999999999999972</v>
      </c>
      <c r="L46" s="39">
        <v>100.99999999999997</v>
      </c>
      <c r="M46" s="31">
        <v>97</v>
      </c>
      <c r="N46" s="31">
        <v>91.6</v>
      </c>
      <c r="O46" s="308">
        <v>107331000</v>
      </c>
      <c r="P46" s="309">
        <v>4.1148910165003057E-2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257.75</v>
      </c>
      <c r="F47" s="38">
        <v>259.08333333333331</v>
      </c>
      <c r="G47" s="39">
        <v>255.11666666666662</v>
      </c>
      <c r="H47" s="39">
        <v>252.48333333333329</v>
      </c>
      <c r="I47" s="39">
        <v>248.51666666666659</v>
      </c>
      <c r="J47" s="39">
        <v>261.71666666666664</v>
      </c>
      <c r="K47" s="39">
        <v>265.68333333333334</v>
      </c>
      <c r="L47" s="39">
        <v>268.31666666666666</v>
      </c>
      <c r="M47" s="31">
        <v>263.05</v>
      </c>
      <c r="N47" s="31">
        <v>256.45</v>
      </c>
      <c r="O47" s="308">
        <v>34177500</v>
      </c>
      <c r="P47" s="309">
        <v>3.9656311962987445E-3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18870.75</v>
      </c>
      <c r="F48" s="38">
        <v>19035.016666666666</v>
      </c>
      <c r="G48" s="39">
        <v>18615.833333333332</v>
      </c>
      <c r="H48" s="39">
        <v>18360.916666666664</v>
      </c>
      <c r="I48" s="39">
        <v>17941.73333333333</v>
      </c>
      <c r="J48" s="39">
        <v>19289.933333333334</v>
      </c>
      <c r="K48" s="39">
        <v>19709.116666666669</v>
      </c>
      <c r="L48" s="39">
        <v>19964.033333333336</v>
      </c>
      <c r="M48" s="31">
        <v>19454.2</v>
      </c>
      <c r="N48" s="31">
        <v>18780.099999999999</v>
      </c>
      <c r="O48" s="308">
        <v>199500</v>
      </c>
      <c r="P48" s="309">
        <v>-3.084770463930046E-2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380.8</v>
      </c>
      <c r="F49" s="38">
        <v>383.35000000000008</v>
      </c>
      <c r="G49" s="39">
        <v>377.55000000000018</v>
      </c>
      <c r="H49" s="39">
        <v>374.30000000000013</v>
      </c>
      <c r="I49" s="39">
        <v>368.50000000000023</v>
      </c>
      <c r="J49" s="39">
        <v>386.60000000000014</v>
      </c>
      <c r="K49" s="39">
        <v>392.4</v>
      </c>
      <c r="L49" s="39">
        <v>395.65000000000009</v>
      </c>
      <c r="M49" s="31">
        <v>389.15</v>
      </c>
      <c r="N49" s="31">
        <v>380.1</v>
      </c>
      <c r="O49" s="308">
        <v>23290200</v>
      </c>
      <c r="P49" s="309">
        <v>-1.0552879100711171E-2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5104.8999999999996</v>
      </c>
      <c r="F50" s="38">
        <v>5121.3833333333341</v>
      </c>
      <c r="G50" s="39">
        <v>5073.2166666666681</v>
      </c>
      <c r="H50" s="39">
        <v>5041.5333333333338</v>
      </c>
      <c r="I50" s="39">
        <v>4993.3666666666677</v>
      </c>
      <c r="J50" s="39">
        <v>5153.0666666666684</v>
      </c>
      <c r="K50" s="39">
        <v>5201.2333333333345</v>
      </c>
      <c r="L50" s="39">
        <v>5232.9166666666688</v>
      </c>
      <c r="M50" s="31">
        <v>5169.55</v>
      </c>
      <c r="N50" s="31">
        <v>5089.7</v>
      </c>
      <c r="O50" s="308">
        <v>1505400</v>
      </c>
      <c r="P50" s="309">
        <v>4.5375683971706927E-3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360.85</v>
      </c>
      <c r="F51" s="38">
        <v>357.90000000000003</v>
      </c>
      <c r="G51" s="39">
        <v>349.90000000000009</v>
      </c>
      <c r="H51" s="39">
        <v>338.95000000000005</v>
      </c>
      <c r="I51" s="39">
        <v>330.9500000000001</v>
      </c>
      <c r="J51" s="39">
        <v>368.85000000000008</v>
      </c>
      <c r="K51" s="39">
        <v>376.84999999999997</v>
      </c>
      <c r="L51" s="39">
        <v>387.80000000000007</v>
      </c>
      <c r="M51" s="31">
        <v>365.9</v>
      </c>
      <c r="N51" s="31">
        <v>346.95</v>
      </c>
      <c r="O51" s="308">
        <v>8178000</v>
      </c>
      <c r="P51" s="309">
        <v>2.0973782771535582E-2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322.8</v>
      </c>
      <c r="F52" s="38">
        <v>326.61666666666662</v>
      </c>
      <c r="G52" s="39">
        <v>316.73333333333323</v>
      </c>
      <c r="H52" s="39">
        <v>310.66666666666663</v>
      </c>
      <c r="I52" s="39">
        <v>300.78333333333325</v>
      </c>
      <c r="J52" s="39">
        <v>332.68333333333322</v>
      </c>
      <c r="K52" s="39">
        <v>342.56666666666655</v>
      </c>
      <c r="L52" s="39">
        <v>348.63333333333321</v>
      </c>
      <c r="M52" s="31">
        <v>336.5</v>
      </c>
      <c r="N52" s="31">
        <v>320.55</v>
      </c>
      <c r="O52" s="308">
        <v>53989200</v>
      </c>
      <c r="P52" s="309">
        <v>1.7142275802431457E-2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792.7</v>
      </c>
      <c r="F53" s="38">
        <v>795.01666666666677</v>
      </c>
      <c r="G53" s="39">
        <v>786.28333333333353</v>
      </c>
      <c r="H53" s="39">
        <v>779.86666666666679</v>
      </c>
      <c r="I53" s="39">
        <v>771.13333333333355</v>
      </c>
      <c r="J53" s="39">
        <v>801.43333333333351</v>
      </c>
      <c r="K53" s="39">
        <v>810.16666666666686</v>
      </c>
      <c r="L53" s="39">
        <v>816.58333333333348</v>
      </c>
      <c r="M53" s="31">
        <v>803.75</v>
      </c>
      <c r="N53" s="31">
        <v>788.6</v>
      </c>
      <c r="O53" s="308">
        <v>2298075</v>
      </c>
      <c r="P53" s="309">
        <v>-8.9609887987640011E-2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265.55</v>
      </c>
      <c r="F54" s="38">
        <v>268.21666666666664</v>
      </c>
      <c r="G54" s="39">
        <v>261.68333333333328</v>
      </c>
      <c r="H54" s="39">
        <v>257.81666666666666</v>
      </c>
      <c r="I54" s="39">
        <v>251.2833333333333</v>
      </c>
      <c r="J54" s="39">
        <v>272.08333333333326</v>
      </c>
      <c r="K54" s="39">
        <v>278.61666666666667</v>
      </c>
      <c r="L54" s="39">
        <v>282.48333333333323</v>
      </c>
      <c r="M54" s="31">
        <v>274.75</v>
      </c>
      <c r="N54" s="31">
        <v>264.35000000000002</v>
      </c>
      <c r="O54" s="308">
        <v>11685000</v>
      </c>
      <c r="P54" s="309">
        <v>9.6452130504546263E-2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1152.2</v>
      </c>
      <c r="F55" s="38">
        <v>1153.7666666666667</v>
      </c>
      <c r="G55" s="39">
        <v>1141.5333333333333</v>
      </c>
      <c r="H55" s="39">
        <v>1130.8666666666666</v>
      </c>
      <c r="I55" s="39">
        <v>1118.6333333333332</v>
      </c>
      <c r="J55" s="39">
        <v>1164.4333333333334</v>
      </c>
      <c r="K55" s="39">
        <v>1176.6666666666665</v>
      </c>
      <c r="L55" s="39">
        <v>1187.3333333333335</v>
      </c>
      <c r="M55" s="31">
        <v>1166</v>
      </c>
      <c r="N55" s="31">
        <v>1143.0999999999999</v>
      </c>
      <c r="O55" s="308">
        <v>12132500</v>
      </c>
      <c r="P55" s="309">
        <v>-1.711392405063291E-2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1016.35</v>
      </c>
      <c r="F56" s="38">
        <v>1020.2333333333332</v>
      </c>
      <c r="G56" s="39">
        <v>1010.0666666666664</v>
      </c>
      <c r="H56" s="39">
        <v>1003.7833333333332</v>
      </c>
      <c r="I56" s="39">
        <v>993.61666666666633</v>
      </c>
      <c r="J56" s="39">
        <v>1026.5166666666664</v>
      </c>
      <c r="K56" s="39">
        <v>1036.6833333333332</v>
      </c>
      <c r="L56" s="39">
        <v>1042.9666666666665</v>
      </c>
      <c r="M56" s="31">
        <v>1030.4000000000001</v>
      </c>
      <c r="N56" s="31">
        <v>1013.95</v>
      </c>
      <c r="O56" s="308">
        <v>11562850</v>
      </c>
      <c r="P56" s="309">
        <v>1.3733758832915431E-2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230.4</v>
      </c>
      <c r="F57" s="38">
        <v>232.11666666666667</v>
      </c>
      <c r="G57" s="39">
        <v>228.08333333333334</v>
      </c>
      <c r="H57" s="39">
        <v>225.76666666666668</v>
      </c>
      <c r="I57" s="39">
        <v>221.73333333333335</v>
      </c>
      <c r="J57" s="39">
        <v>234.43333333333334</v>
      </c>
      <c r="K57" s="39">
        <v>238.46666666666664</v>
      </c>
      <c r="L57" s="39">
        <v>240.78333333333333</v>
      </c>
      <c r="M57" s="31">
        <v>236.15</v>
      </c>
      <c r="N57" s="31">
        <v>229.8</v>
      </c>
      <c r="O57" s="308">
        <v>56007000</v>
      </c>
      <c r="P57" s="309">
        <v>7.2807723250201128E-2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4775.55</v>
      </c>
      <c r="F58" s="38">
        <v>4737.5999999999995</v>
      </c>
      <c r="G58" s="39">
        <v>4643.1999999999989</v>
      </c>
      <c r="H58" s="39">
        <v>4510.8499999999995</v>
      </c>
      <c r="I58" s="39">
        <v>4416.4499999999989</v>
      </c>
      <c r="J58" s="39">
        <v>4869.9499999999989</v>
      </c>
      <c r="K58" s="39">
        <v>4964.3499999999985</v>
      </c>
      <c r="L58" s="39">
        <v>5096.6999999999989</v>
      </c>
      <c r="M58" s="31">
        <v>4832</v>
      </c>
      <c r="N58" s="31">
        <v>4605.25</v>
      </c>
      <c r="O58" s="308">
        <v>549900</v>
      </c>
      <c r="P58" s="309">
        <v>3.970504821327283E-2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1810.5</v>
      </c>
      <c r="F59" s="38">
        <v>1806.7833333333335</v>
      </c>
      <c r="G59" s="39">
        <v>1793.4666666666672</v>
      </c>
      <c r="H59" s="39">
        <v>1776.4333333333336</v>
      </c>
      <c r="I59" s="39">
        <v>1763.1166666666672</v>
      </c>
      <c r="J59" s="39">
        <v>1823.8166666666671</v>
      </c>
      <c r="K59" s="39">
        <v>1837.1333333333332</v>
      </c>
      <c r="L59" s="39">
        <v>1854.166666666667</v>
      </c>
      <c r="M59" s="31">
        <v>1820.1</v>
      </c>
      <c r="N59" s="31">
        <v>1789.75</v>
      </c>
      <c r="O59" s="308">
        <v>3854900</v>
      </c>
      <c r="P59" s="309">
        <v>6.8490492821109819E-2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678.95</v>
      </c>
      <c r="F60" s="38">
        <v>680.76666666666665</v>
      </c>
      <c r="G60" s="39">
        <v>673.48333333333335</v>
      </c>
      <c r="H60" s="39">
        <v>668.01666666666665</v>
      </c>
      <c r="I60" s="39">
        <v>660.73333333333335</v>
      </c>
      <c r="J60" s="39">
        <v>686.23333333333335</v>
      </c>
      <c r="K60" s="39">
        <v>693.51666666666665</v>
      </c>
      <c r="L60" s="39">
        <v>698.98333333333335</v>
      </c>
      <c r="M60" s="31">
        <v>688.05</v>
      </c>
      <c r="N60" s="31">
        <v>675.3</v>
      </c>
      <c r="O60" s="308">
        <v>5098000</v>
      </c>
      <c r="P60" s="309">
        <v>-4.8347955945491877E-2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930.1</v>
      </c>
      <c r="F61" s="38">
        <v>938.69999999999993</v>
      </c>
      <c r="G61" s="39">
        <v>918.99999999999989</v>
      </c>
      <c r="H61" s="39">
        <v>907.9</v>
      </c>
      <c r="I61" s="39">
        <v>888.19999999999993</v>
      </c>
      <c r="J61" s="39">
        <v>949.79999999999984</v>
      </c>
      <c r="K61" s="39">
        <v>969.49999999999989</v>
      </c>
      <c r="L61" s="39">
        <v>980.5999999999998</v>
      </c>
      <c r="M61" s="31">
        <v>958.4</v>
      </c>
      <c r="N61" s="31">
        <v>927.6</v>
      </c>
      <c r="O61" s="308">
        <v>2227400</v>
      </c>
      <c r="P61" s="309">
        <v>-4.3804755944931162E-3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290</v>
      </c>
      <c r="F62" s="38">
        <v>292.05</v>
      </c>
      <c r="G62" s="39">
        <v>287.45000000000005</v>
      </c>
      <c r="H62" s="39">
        <v>284.90000000000003</v>
      </c>
      <c r="I62" s="39">
        <v>280.30000000000007</v>
      </c>
      <c r="J62" s="39">
        <v>294.60000000000002</v>
      </c>
      <c r="K62" s="39">
        <v>299.20000000000005</v>
      </c>
      <c r="L62" s="39">
        <v>301.75</v>
      </c>
      <c r="M62" s="31">
        <v>296.64999999999998</v>
      </c>
      <c r="N62" s="31">
        <v>289.5</v>
      </c>
      <c r="O62" s="308">
        <v>15341400</v>
      </c>
      <c r="P62" s="309">
        <v>-3.5075412136092599E-3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126.5</v>
      </c>
      <c r="F63" s="38">
        <v>127.66666666666667</v>
      </c>
      <c r="G63" s="39">
        <v>124.98333333333335</v>
      </c>
      <c r="H63" s="39">
        <v>123.46666666666668</v>
      </c>
      <c r="I63" s="39">
        <v>120.78333333333336</v>
      </c>
      <c r="J63" s="39">
        <v>129.18333333333334</v>
      </c>
      <c r="K63" s="39">
        <v>131.86666666666665</v>
      </c>
      <c r="L63" s="39">
        <v>133.38333333333333</v>
      </c>
      <c r="M63" s="31">
        <v>130.35</v>
      </c>
      <c r="N63" s="31">
        <v>126.15</v>
      </c>
      <c r="O63" s="308">
        <v>35490000</v>
      </c>
      <c r="P63" s="309">
        <v>3.4543069523393088E-2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1879.6</v>
      </c>
      <c r="F64" s="38">
        <v>1886.0333333333335</v>
      </c>
      <c r="G64" s="39">
        <v>1860.0666666666671</v>
      </c>
      <c r="H64" s="39">
        <v>1840.5333333333335</v>
      </c>
      <c r="I64" s="39">
        <v>1814.5666666666671</v>
      </c>
      <c r="J64" s="39">
        <v>1905.5666666666671</v>
      </c>
      <c r="K64" s="39">
        <v>1931.5333333333338</v>
      </c>
      <c r="L64" s="39">
        <v>1951.0666666666671</v>
      </c>
      <c r="M64" s="31">
        <v>1912</v>
      </c>
      <c r="N64" s="31">
        <v>1866.5</v>
      </c>
      <c r="O64" s="308">
        <v>2940000</v>
      </c>
      <c r="P64" s="309">
        <v>-3.2546786004882017E-3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577.15</v>
      </c>
      <c r="F65" s="38">
        <v>579.23333333333335</v>
      </c>
      <c r="G65" s="39">
        <v>572.61666666666667</v>
      </c>
      <c r="H65" s="39">
        <v>568.08333333333337</v>
      </c>
      <c r="I65" s="39">
        <v>561.4666666666667</v>
      </c>
      <c r="J65" s="39">
        <v>583.76666666666665</v>
      </c>
      <c r="K65" s="39">
        <v>590.38333333333344</v>
      </c>
      <c r="L65" s="39">
        <v>594.91666666666663</v>
      </c>
      <c r="M65" s="31">
        <v>585.85</v>
      </c>
      <c r="N65" s="31">
        <v>574.70000000000005</v>
      </c>
      <c r="O65" s="308">
        <v>14058750</v>
      </c>
      <c r="P65" s="309">
        <v>-1.4199316329213778E-2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2059.75</v>
      </c>
      <c r="F66" s="38">
        <v>2066.1</v>
      </c>
      <c r="G66" s="39">
        <v>2044.6499999999996</v>
      </c>
      <c r="H66" s="39">
        <v>2029.5499999999997</v>
      </c>
      <c r="I66" s="39">
        <v>2008.0999999999995</v>
      </c>
      <c r="J66" s="39">
        <v>2081.1999999999998</v>
      </c>
      <c r="K66" s="39">
        <v>2102.6499999999996</v>
      </c>
      <c r="L66" s="39">
        <v>2117.75</v>
      </c>
      <c r="M66" s="31">
        <v>2087.5500000000002</v>
      </c>
      <c r="N66" s="31">
        <v>2051</v>
      </c>
      <c r="O66" s="308">
        <v>1926000</v>
      </c>
      <c r="P66" s="309">
        <v>-5.3795136330140013E-2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1919.25</v>
      </c>
      <c r="F67" s="38">
        <v>1919.0833333333333</v>
      </c>
      <c r="G67" s="39">
        <v>1890.2166666666665</v>
      </c>
      <c r="H67" s="39">
        <v>1861.1833333333332</v>
      </c>
      <c r="I67" s="39">
        <v>1832.3166666666664</v>
      </c>
      <c r="J67" s="39">
        <v>1948.1166666666666</v>
      </c>
      <c r="K67" s="39">
        <v>1976.9833333333333</v>
      </c>
      <c r="L67" s="39">
        <v>2006.0166666666667</v>
      </c>
      <c r="M67" s="31">
        <v>1947.95</v>
      </c>
      <c r="N67" s="31">
        <v>1890.05</v>
      </c>
      <c r="O67" s="308">
        <v>3148800</v>
      </c>
      <c r="P67" s="309">
        <v>6.127401415571284E-2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180.2</v>
      </c>
      <c r="F68" s="38">
        <v>184.21666666666667</v>
      </c>
      <c r="G68" s="39">
        <v>174.98333333333335</v>
      </c>
      <c r="H68" s="39">
        <v>169.76666666666668</v>
      </c>
      <c r="I68" s="39">
        <v>160.53333333333336</v>
      </c>
      <c r="J68" s="39">
        <v>189.43333333333334</v>
      </c>
      <c r="K68" s="39">
        <v>198.66666666666663</v>
      </c>
      <c r="L68" s="39">
        <v>203.88333333333333</v>
      </c>
      <c r="M68" s="31">
        <v>193.45</v>
      </c>
      <c r="N68" s="31">
        <v>179</v>
      </c>
      <c r="O68" s="308">
        <v>23254000</v>
      </c>
      <c r="P68" s="309">
        <v>0.53938832252085267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3635.25</v>
      </c>
      <c r="F69" s="38">
        <v>3646.6166666666668</v>
      </c>
      <c r="G69" s="39">
        <v>3610.7833333333338</v>
      </c>
      <c r="H69" s="39">
        <v>3586.3166666666671</v>
      </c>
      <c r="I69" s="39">
        <v>3550.483333333334</v>
      </c>
      <c r="J69" s="39">
        <v>3671.0833333333335</v>
      </c>
      <c r="K69" s="39">
        <v>3706.9166666666665</v>
      </c>
      <c r="L69" s="39">
        <v>3731.3833333333332</v>
      </c>
      <c r="M69" s="31">
        <v>3682.45</v>
      </c>
      <c r="N69" s="31">
        <v>3622.15</v>
      </c>
      <c r="O69" s="308">
        <v>3032800</v>
      </c>
      <c r="P69" s="309">
        <v>-4.9215827810223768E-3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4315.6000000000004</v>
      </c>
      <c r="F70" s="38">
        <v>4329.8666666666668</v>
      </c>
      <c r="G70" s="39">
        <v>4259.7333333333336</v>
      </c>
      <c r="H70" s="39">
        <v>4203.8666666666668</v>
      </c>
      <c r="I70" s="39">
        <v>4133.7333333333336</v>
      </c>
      <c r="J70" s="39">
        <v>4385.7333333333336</v>
      </c>
      <c r="K70" s="39">
        <v>4455.8666666666668</v>
      </c>
      <c r="L70" s="39">
        <v>4511.7333333333336</v>
      </c>
      <c r="M70" s="31">
        <v>4400</v>
      </c>
      <c r="N70" s="31">
        <v>4274</v>
      </c>
      <c r="O70" s="308">
        <v>826800</v>
      </c>
      <c r="P70" s="309">
        <v>-8.1573896353166978E-3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494.3</v>
      </c>
      <c r="F71" s="38">
        <v>495.33333333333331</v>
      </c>
      <c r="G71" s="39">
        <v>489.61666666666662</v>
      </c>
      <c r="H71" s="39">
        <v>484.93333333333328</v>
      </c>
      <c r="I71" s="39">
        <v>479.21666666666658</v>
      </c>
      <c r="J71" s="39">
        <v>500.01666666666665</v>
      </c>
      <c r="K71" s="39">
        <v>505.73333333333335</v>
      </c>
      <c r="L71" s="39">
        <v>510.41666666666669</v>
      </c>
      <c r="M71" s="31">
        <v>501.05</v>
      </c>
      <c r="N71" s="31">
        <v>490.65</v>
      </c>
      <c r="O71" s="308">
        <v>32293800</v>
      </c>
      <c r="P71" s="309">
        <v>1.1253196930946291E-3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5147.2</v>
      </c>
      <c r="F72" s="38">
        <v>5165.0999999999995</v>
      </c>
      <c r="G72" s="39">
        <v>5120.2999999999993</v>
      </c>
      <c r="H72" s="39">
        <v>5093.3999999999996</v>
      </c>
      <c r="I72" s="39">
        <v>5048.5999999999995</v>
      </c>
      <c r="J72" s="39">
        <v>5191.9999999999991</v>
      </c>
      <c r="K72" s="39">
        <v>5236.8</v>
      </c>
      <c r="L72" s="39">
        <v>5263.6999999999989</v>
      </c>
      <c r="M72" s="31">
        <v>5209.8999999999996</v>
      </c>
      <c r="N72" s="31">
        <v>5138.2</v>
      </c>
      <c r="O72" s="308">
        <v>2653000</v>
      </c>
      <c r="P72" s="309">
        <v>-1.0354890332297845E-3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3259.2</v>
      </c>
      <c r="F73" s="38">
        <v>3273.5666666666662</v>
      </c>
      <c r="G73" s="39">
        <v>3232.2833333333324</v>
      </c>
      <c r="H73" s="39">
        <v>3205.3666666666663</v>
      </c>
      <c r="I73" s="39">
        <v>3164.0833333333326</v>
      </c>
      <c r="J73" s="39">
        <v>3300.4833333333322</v>
      </c>
      <c r="K73" s="39">
        <v>3341.766666666666</v>
      </c>
      <c r="L73" s="39">
        <v>3368.683333333332</v>
      </c>
      <c r="M73" s="31">
        <v>3314.85</v>
      </c>
      <c r="N73" s="31">
        <v>3246.65</v>
      </c>
      <c r="O73" s="308">
        <v>5844125</v>
      </c>
      <c r="P73" s="309">
        <v>-1.6173697855291068E-2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2322.75</v>
      </c>
      <c r="F74" s="38">
        <v>2320.9333333333329</v>
      </c>
      <c r="G74" s="39">
        <v>2297.9166666666661</v>
      </c>
      <c r="H74" s="39">
        <v>2273.083333333333</v>
      </c>
      <c r="I74" s="39">
        <v>2250.0666666666662</v>
      </c>
      <c r="J74" s="39">
        <v>2345.766666666666</v>
      </c>
      <c r="K74" s="39">
        <v>2368.7833333333333</v>
      </c>
      <c r="L74" s="39">
        <v>2393.6166666666659</v>
      </c>
      <c r="M74" s="31">
        <v>2343.9499999999998</v>
      </c>
      <c r="N74" s="31">
        <v>2296.1</v>
      </c>
      <c r="O74" s="308">
        <v>1908500</v>
      </c>
      <c r="P74" s="309">
        <v>2.3900855709648863E-2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251.9</v>
      </c>
      <c r="F75" s="38">
        <v>252.95000000000002</v>
      </c>
      <c r="G75" s="39">
        <v>249.10000000000002</v>
      </c>
      <c r="H75" s="39">
        <v>246.3</v>
      </c>
      <c r="I75" s="39">
        <v>242.45000000000002</v>
      </c>
      <c r="J75" s="39">
        <v>255.75000000000003</v>
      </c>
      <c r="K75" s="39">
        <v>259.60000000000002</v>
      </c>
      <c r="L75" s="39">
        <v>262.40000000000003</v>
      </c>
      <c r="M75" s="31">
        <v>256.8</v>
      </c>
      <c r="N75" s="31">
        <v>250.15</v>
      </c>
      <c r="O75" s="308">
        <v>20919600</v>
      </c>
      <c r="P75" s="309">
        <v>-2.3689516129032258E-2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126.7</v>
      </c>
      <c r="F76" s="38">
        <v>129.54999999999998</v>
      </c>
      <c r="G76" s="39">
        <v>123.39999999999998</v>
      </c>
      <c r="H76" s="39">
        <v>120.1</v>
      </c>
      <c r="I76" s="39">
        <v>113.94999999999999</v>
      </c>
      <c r="J76" s="39">
        <v>132.84999999999997</v>
      </c>
      <c r="K76" s="39">
        <v>139</v>
      </c>
      <c r="L76" s="39">
        <v>142.29999999999995</v>
      </c>
      <c r="M76" s="31">
        <v>135.69999999999999</v>
      </c>
      <c r="N76" s="31">
        <v>126.25</v>
      </c>
      <c r="O76" s="308">
        <v>157005000</v>
      </c>
      <c r="P76" s="309">
        <v>0.2738225629791895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108.6</v>
      </c>
      <c r="F77" s="38">
        <v>109.40000000000002</v>
      </c>
      <c r="G77" s="39">
        <v>107.35000000000004</v>
      </c>
      <c r="H77" s="39">
        <v>106.10000000000002</v>
      </c>
      <c r="I77" s="39">
        <v>104.05000000000004</v>
      </c>
      <c r="J77" s="39">
        <v>110.65000000000003</v>
      </c>
      <c r="K77" s="39">
        <v>112.70000000000002</v>
      </c>
      <c r="L77" s="39">
        <v>113.95000000000003</v>
      </c>
      <c r="M77" s="31">
        <v>111.45</v>
      </c>
      <c r="N77" s="31">
        <v>108.15</v>
      </c>
      <c r="O77" s="308">
        <v>98115450</v>
      </c>
      <c r="P77" s="309">
        <v>-1.303902393592251E-3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686</v>
      </c>
      <c r="F78" s="38">
        <v>685.46666666666658</v>
      </c>
      <c r="G78" s="39">
        <v>679.33333333333314</v>
      </c>
      <c r="H78" s="39">
        <v>672.66666666666652</v>
      </c>
      <c r="I78" s="39">
        <v>666.53333333333308</v>
      </c>
      <c r="J78" s="39">
        <v>692.13333333333321</v>
      </c>
      <c r="K78" s="39">
        <v>698.26666666666665</v>
      </c>
      <c r="L78" s="39">
        <v>704.93333333333328</v>
      </c>
      <c r="M78" s="31">
        <v>691.6</v>
      </c>
      <c r="N78" s="31">
        <v>678.8</v>
      </c>
      <c r="O78" s="308">
        <v>6878800</v>
      </c>
      <c r="P78" s="309">
        <v>-3.3217852048094562E-2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44.3</v>
      </c>
      <c r="F79" s="38">
        <v>44.716666666666669</v>
      </c>
      <c r="G79" s="39">
        <v>43.683333333333337</v>
      </c>
      <c r="H79" s="39">
        <v>43.06666666666667</v>
      </c>
      <c r="I79" s="39">
        <v>42.033333333333339</v>
      </c>
      <c r="J79" s="39">
        <v>45.333333333333336</v>
      </c>
      <c r="K79" s="39">
        <v>46.366666666666667</v>
      </c>
      <c r="L79" s="39">
        <v>46.983333333333334</v>
      </c>
      <c r="M79" s="31">
        <v>45.75</v>
      </c>
      <c r="N79" s="31">
        <v>44.1</v>
      </c>
      <c r="O79" s="308">
        <v>128047500</v>
      </c>
      <c r="P79" s="309">
        <v>1.4076977904490378E-2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587.15</v>
      </c>
      <c r="F80" s="38">
        <v>593.1</v>
      </c>
      <c r="G80" s="39">
        <v>579.25</v>
      </c>
      <c r="H80" s="39">
        <v>571.35</v>
      </c>
      <c r="I80" s="39">
        <v>557.5</v>
      </c>
      <c r="J80" s="39">
        <v>601</v>
      </c>
      <c r="K80" s="39">
        <v>614.85000000000014</v>
      </c>
      <c r="L80" s="39">
        <v>622.75</v>
      </c>
      <c r="M80" s="31">
        <v>606.95000000000005</v>
      </c>
      <c r="N80" s="31">
        <v>585.20000000000005</v>
      </c>
      <c r="O80" s="308">
        <v>7914400</v>
      </c>
      <c r="P80" s="309">
        <v>4.3716783816218067E-2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1054.8499999999999</v>
      </c>
      <c r="F81" s="38">
        <v>1061.5833333333333</v>
      </c>
      <c r="G81" s="39">
        <v>1044.5666666666666</v>
      </c>
      <c r="H81" s="39">
        <v>1034.2833333333333</v>
      </c>
      <c r="I81" s="39">
        <v>1017.2666666666667</v>
      </c>
      <c r="J81" s="39">
        <v>1071.8666666666666</v>
      </c>
      <c r="K81" s="39">
        <v>1088.8833333333334</v>
      </c>
      <c r="L81" s="39">
        <v>1099.1666666666665</v>
      </c>
      <c r="M81" s="31">
        <v>1078.5999999999999</v>
      </c>
      <c r="N81" s="31">
        <v>1051.3</v>
      </c>
      <c r="O81" s="308">
        <v>5782000</v>
      </c>
      <c r="P81" s="309">
        <v>2.6010057222125888E-3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1621.85</v>
      </c>
      <c r="F82" s="38">
        <v>1620.9833333333333</v>
      </c>
      <c r="G82" s="39">
        <v>1599.8666666666668</v>
      </c>
      <c r="H82" s="39">
        <v>1577.8833333333334</v>
      </c>
      <c r="I82" s="39">
        <v>1556.7666666666669</v>
      </c>
      <c r="J82" s="39">
        <v>1642.9666666666667</v>
      </c>
      <c r="K82" s="39">
        <v>1664.083333333333</v>
      </c>
      <c r="L82" s="39">
        <v>1686.0666666666666</v>
      </c>
      <c r="M82" s="31">
        <v>1642.1</v>
      </c>
      <c r="N82" s="31">
        <v>1599</v>
      </c>
      <c r="O82" s="308">
        <v>2790625</v>
      </c>
      <c r="P82" s="309">
        <v>-4.4249227265332682E-2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302.45</v>
      </c>
      <c r="F83" s="38">
        <v>305.5</v>
      </c>
      <c r="G83" s="39">
        <v>297.55</v>
      </c>
      <c r="H83" s="39">
        <v>292.65000000000003</v>
      </c>
      <c r="I83" s="39">
        <v>284.70000000000005</v>
      </c>
      <c r="J83" s="39">
        <v>310.39999999999998</v>
      </c>
      <c r="K83" s="39">
        <v>318.35000000000002</v>
      </c>
      <c r="L83" s="39">
        <v>323.24999999999994</v>
      </c>
      <c r="M83" s="31">
        <v>313.45</v>
      </c>
      <c r="N83" s="31">
        <v>300.60000000000002</v>
      </c>
      <c r="O83" s="308">
        <v>10798000</v>
      </c>
      <c r="P83" s="309">
        <v>-2.668108887687038E-2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1766.3</v>
      </c>
      <c r="F84" s="38">
        <v>1771.7166666666665</v>
      </c>
      <c r="G84" s="39">
        <v>1754.583333333333</v>
      </c>
      <c r="H84" s="39">
        <v>1742.8666666666666</v>
      </c>
      <c r="I84" s="39">
        <v>1725.7333333333331</v>
      </c>
      <c r="J84" s="39">
        <v>1783.4333333333329</v>
      </c>
      <c r="K84" s="39">
        <v>1800.5666666666666</v>
      </c>
      <c r="L84" s="39">
        <v>1812.2833333333328</v>
      </c>
      <c r="M84" s="31">
        <v>1788.85</v>
      </c>
      <c r="N84" s="31">
        <v>1760</v>
      </c>
      <c r="O84" s="308">
        <v>12880100</v>
      </c>
      <c r="P84" s="309">
        <v>3.8873051719669764E-3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463.3</v>
      </c>
      <c r="F85" s="38">
        <v>466.39999999999992</v>
      </c>
      <c r="G85" s="39">
        <v>458.79999999999984</v>
      </c>
      <c r="H85" s="39">
        <v>454.2999999999999</v>
      </c>
      <c r="I85" s="39">
        <v>446.69999999999982</v>
      </c>
      <c r="J85" s="39">
        <v>470.89999999999986</v>
      </c>
      <c r="K85" s="39">
        <v>478.49999999999989</v>
      </c>
      <c r="L85" s="39">
        <v>482.99999999999989</v>
      </c>
      <c r="M85" s="31">
        <v>474</v>
      </c>
      <c r="N85" s="31">
        <v>461.9</v>
      </c>
      <c r="O85" s="308">
        <v>8818750</v>
      </c>
      <c r="P85" s="309">
        <v>6.5549010723455675E-2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3870.15</v>
      </c>
      <c r="F86" s="38">
        <v>3871.5666666666671</v>
      </c>
      <c r="G86" s="39">
        <v>3829.733333333334</v>
      </c>
      <c r="H86" s="39">
        <v>3789.3166666666671</v>
      </c>
      <c r="I86" s="39">
        <v>3747.483333333334</v>
      </c>
      <c r="J86" s="39">
        <v>3911.983333333334</v>
      </c>
      <c r="K86" s="39">
        <v>3953.8166666666671</v>
      </c>
      <c r="L86" s="39">
        <v>3994.233333333334</v>
      </c>
      <c r="M86" s="31">
        <v>3913.4</v>
      </c>
      <c r="N86" s="31">
        <v>3831.15</v>
      </c>
      <c r="O86" s="308">
        <v>4237200</v>
      </c>
      <c r="P86" s="309">
        <v>1.8442332245708611E-3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1273.25</v>
      </c>
      <c r="F87" s="38">
        <v>1280.25</v>
      </c>
      <c r="G87" s="39">
        <v>1261.6500000000001</v>
      </c>
      <c r="H87" s="39">
        <v>1250.0500000000002</v>
      </c>
      <c r="I87" s="39">
        <v>1231.4500000000003</v>
      </c>
      <c r="J87" s="39">
        <v>1291.8499999999999</v>
      </c>
      <c r="K87" s="39">
        <v>1310.4499999999998</v>
      </c>
      <c r="L87" s="39">
        <v>1322.0499999999997</v>
      </c>
      <c r="M87" s="31">
        <v>1298.8499999999999</v>
      </c>
      <c r="N87" s="31">
        <v>1268.6500000000001</v>
      </c>
      <c r="O87" s="308">
        <v>7493500</v>
      </c>
      <c r="P87" s="309">
        <v>-6.3488095982003376E-2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1102.55</v>
      </c>
      <c r="F88" s="38">
        <v>1101.4333333333334</v>
      </c>
      <c r="G88" s="39">
        <v>1084.3666666666668</v>
      </c>
      <c r="H88" s="39">
        <v>1066.1833333333334</v>
      </c>
      <c r="I88" s="39">
        <v>1049.1166666666668</v>
      </c>
      <c r="J88" s="39">
        <v>1119.6166666666668</v>
      </c>
      <c r="K88" s="39">
        <v>1136.6833333333334</v>
      </c>
      <c r="L88" s="39">
        <v>1154.8666666666668</v>
      </c>
      <c r="M88" s="31">
        <v>1118.5</v>
      </c>
      <c r="N88" s="31">
        <v>1083.25</v>
      </c>
      <c r="O88" s="308">
        <v>14261100</v>
      </c>
      <c r="P88" s="309">
        <v>-2.8330233223637143E-2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2331.1</v>
      </c>
      <c r="F89" s="38">
        <v>2340.0833333333335</v>
      </c>
      <c r="G89" s="39">
        <v>2308.666666666667</v>
      </c>
      <c r="H89" s="39">
        <v>2286.2333333333336</v>
      </c>
      <c r="I89" s="39">
        <v>2254.8166666666671</v>
      </c>
      <c r="J89" s="39">
        <v>2362.5166666666669</v>
      </c>
      <c r="K89" s="39">
        <v>2393.9333333333338</v>
      </c>
      <c r="L89" s="39">
        <v>2416.3666666666668</v>
      </c>
      <c r="M89" s="31">
        <v>2371.5</v>
      </c>
      <c r="N89" s="31">
        <v>2317.65</v>
      </c>
      <c r="O89" s="308">
        <v>2466000</v>
      </c>
      <c r="P89" s="309">
        <v>-6.6545537133772426E-2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45134</v>
      </c>
      <c r="E90" s="38">
        <v>1647.5</v>
      </c>
      <c r="F90" s="38">
        <v>1650.3500000000001</v>
      </c>
      <c r="G90" s="39">
        <v>1642.1500000000003</v>
      </c>
      <c r="H90" s="39">
        <v>1636.8000000000002</v>
      </c>
      <c r="I90" s="39">
        <v>1628.6000000000004</v>
      </c>
      <c r="J90" s="39">
        <v>1655.7000000000003</v>
      </c>
      <c r="K90" s="39">
        <v>1663.9</v>
      </c>
      <c r="L90" s="39">
        <v>1669.2500000000002</v>
      </c>
      <c r="M90" s="31">
        <v>1658.55</v>
      </c>
      <c r="N90" s="31">
        <v>1645</v>
      </c>
      <c r="O90" s="308">
        <v>126643000</v>
      </c>
      <c r="P90" s="309">
        <v>-5.8416410132419161E-3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45134</v>
      </c>
      <c r="E91" s="38">
        <v>683.35</v>
      </c>
      <c r="F91" s="38">
        <v>685.43333333333339</v>
      </c>
      <c r="G91" s="39">
        <v>677.36666666666679</v>
      </c>
      <c r="H91" s="39">
        <v>671.38333333333344</v>
      </c>
      <c r="I91" s="39">
        <v>663.31666666666683</v>
      </c>
      <c r="J91" s="39">
        <v>691.41666666666674</v>
      </c>
      <c r="K91" s="39">
        <v>699.48333333333335</v>
      </c>
      <c r="L91" s="39">
        <v>705.4666666666667</v>
      </c>
      <c r="M91" s="31">
        <v>693.5</v>
      </c>
      <c r="N91" s="31">
        <v>679.45</v>
      </c>
      <c r="O91" s="308">
        <v>22565400</v>
      </c>
      <c r="P91" s="309">
        <v>1.2537018756169792E-2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45134</v>
      </c>
      <c r="E92" s="38">
        <v>3040.9</v>
      </c>
      <c r="F92" s="38">
        <v>3055.9333333333329</v>
      </c>
      <c r="G92" s="39">
        <v>3008.8666666666659</v>
      </c>
      <c r="H92" s="39">
        <v>2976.833333333333</v>
      </c>
      <c r="I92" s="39">
        <v>2929.766666666666</v>
      </c>
      <c r="J92" s="39">
        <v>3087.9666666666658</v>
      </c>
      <c r="K92" s="39">
        <v>3135.0333333333324</v>
      </c>
      <c r="L92" s="39">
        <v>3167.0666666666657</v>
      </c>
      <c r="M92" s="31">
        <v>3103</v>
      </c>
      <c r="N92" s="31">
        <v>3023.9</v>
      </c>
      <c r="O92" s="308">
        <v>3772500</v>
      </c>
      <c r="P92" s="309">
        <v>-7.889546351084813E-3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45134</v>
      </c>
      <c r="E93" s="38">
        <v>435.95</v>
      </c>
      <c r="F93" s="38">
        <v>435.91666666666669</v>
      </c>
      <c r="G93" s="39">
        <v>431.08333333333337</v>
      </c>
      <c r="H93" s="39">
        <v>426.2166666666667</v>
      </c>
      <c r="I93" s="39">
        <v>421.38333333333338</v>
      </c>
      <c r="J93" s="39">
        <v>440.78333333333336</v>
      </c>
      <c r="K93" s="39">
        <v>445.61666666666673</v>
      </c>
      <c r="L93" s="39">
        <v>450.48333333333335</v>
      </c>
      <c r="M93" s="31">
        <v>440.75</v>
      </c>
      <c r="N93" s="31">
        <v>431.05</v>
      </c>
      <c r="O93" s="308">
        <v>32400200</v>
      </c>
      <c r="P93" s="309">
        <v>-9.3741974146049137E-3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45134</v>
      </c>
      <c r="E94" s="38">
        <v>117.3</v>
      </c>
      <c r="F94" s="38">
        <v>117.88333333333333</v>
      </c>
      <c r="G94" s="39">
        <v>113.86666666666665</v>
      </c>
      <c r="H94" s="39">
        <v>110.43333333333332</v>
      </c>
      <c r="I94" s="39">
        <v>106.41666666666664</v>
      </c>
      <c r="J94" s="39">
        <v>121.31666666666665</v>
      </c>
      <c r="K94" s="39">
        <v>125.33333333333333</v>
      </c>
      <c r="L94" s="39">
        <v>128.76666666666665</v>
      </c>
      <c r="M94" s="31">
        <v>121.9</v>
      </c>
      <c r="N94" s="31">
        <v>114.45</v>
      </c>
      <c r="O94" s="308">
        <v>29536900</v>
      </c>
      <c r="P94" s="309">
        <v>-0.10228737113402062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45134</v>
      </c>
      <c r="E95" s="38">
        <v>287.85000000000002</v>
      </c>
      <c r="F95" s="38">
        <v>289.45</v>
      </c>
      <c r="G95" s="39">
        <v>284</v>
      </c>
      <c r="H95" s="39">
        <v>280.15000000000003</v>
      </c>
      <c r="I95" s="39">
        <v>274.70000000000005</v>
      </c>
      <c r="J95" s="39">
        <v>293.29999999999995</v>
      </c>
      <c r="K95" s="39">
        <v>298.74999999999989</v>
      </c>
      <c r="L95" s="39">
        <v>302.59999999999991</v>
      </c>
      <c r="M95" s="31">
        <v>294.89999999999998</v>
      </c>
      <c r="N95" s="31">
        <v>285.60000000000002</v>
      </c>
      <c r="O95" s="308">
        <v>34695000</v>
      </c>
      <c r="P95" s="309">
        <v>-5.8796224663468979E-3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45134</v>
      </c>
      <c r="E96" s="38">
        <v>2664.85</v>
      </c>
      <c r="F96" s="38">
        <v>2671.7833333333333</v>
      </c>
      <c r="G96" s="39">
        <v>2653.8166666666666</v>
      </c>
      <c r="H96" s="39">
        <v>2642.7833333333333</v>
      </c>
      <c r="I96" s="39">
        <v>2624.8166666666666</v>
      </c>
      <c r="J96" s="39">
        <v>2682.8166666666666</v>
      </c>
      <c r="K96" s="39">
        <v>2700.7833333333328</v>
      </c>
      <c r="L96" s="39">
        <v>2711.8166666666666</v>
      </c>
      <c r="M96" s="31">
        <v>2689.75</v>
      </c>
      <c r="N96" s="31">
        <v>2660.75</v>
      </c>
      <c r="O96" s="308">
        <v>10001400</v>
      </c>
      <c r="P96" s="309">
        <v>9.9363829142684029E-3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45134</v>
      </c>
      <c r="E97" s="38">
        <v>120.1</v>
      </c>
      <c r="F97" s="38">
        <v>121.06666666666666</v>
      </c>
      <c r="G97" s="39">
        <v>117.63333333333333</v>
      </c>
      <c r="H97" s="39">
        <v>115.16666666666666</v>
      </c>
      <c r="I97" s="39">
        <v>111.73333333333332</v>
      </c>
      <c r="J97" s="39">
        <v>123.53333333333333</v>
      </c>
      <c r="K97" s="39">
        <v>126.96666666666667</v>
      </c>
      <c r="L97" s="39">
        <v>129.43333333333334</v>
      </c>
      <c r="M97" s="31">
        <v>124.5</v>
      </c>
      <c r="N97" s="31">
        <v>118.6</v>
      </c>
      <c r="O97" s="308">
        <v>62367900</v>
      </c>
      <c r="P97" s="309">
        <v>-2.2618286445012788E-2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45134</v>
      </c>
      <c r="E98" s="38">
        <v>959.05</v>
      </c>
      <c r="F98" s="38">
        <v>955.68333333333339</v>
      </c>
      <c r="G98" s="39">
        <v>948.66666666666674</v>
      </c>
      <c r="H98" s="39">
        <v>938.2833333333333</v>
      </c>
      <c r="I98" s="39">
        <v>931.26666666666665</v>
      </c>
      <c r="J98" s="39">
        <v>966.06666666666683</v>
      </c>
      <c r="K98" s="39">
        <v>973.08333333333348</v>
      </c>
      <c r="L98" s="39">
        <v>983.46666666666692</v>
      </c>
      <c r="M98" s="31">
        <v>962.7</v>
      </c>
      <c r="N98" s="31">
        <v>945.3</v>
      </c>
      <c r="O98" s="308">
        <v>82225500</v>
      </c>
      <c r="P98" s="309">
        <v>2.1755822882006653E-3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45134</v>
      </c>
      <c r="E99" s="38">
        <v>1361.65</v>
      </c>
      <c r="F99" s="38">
        <v>1368.1833333333334</v>
      </c>
      <c r="G99" s="39">
        <v>1348.4666666666667</v>
      </c>
      <c r="H99" s="39">
        <v>1335.2833333333333</v>
      </c>
      <c r="I99" s="39">
        <v>1315.5666666666666</v>
      </c>
      <c r="J99" s="39">
        <v>1381.3666666666668</v>
      </c>
      <c r="K99" s="39">
        <v>1401.0833333333335</v>
      </c>
      <c r="L99" s="39">
        <v>1414.2666666666669</v>
      </c>
      <c r="M99" s="31">
        <v>1387.9</v>
      </c>
      <c r="N99" s="31">
        <v>1355</v>
      </c>
      <c r="O99" s="308">
        <v>4243500</v>
      </c>
      <c r="P99" s="309">
        <v>2.3621117278847291E-3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601</v>
      </c>
      <c r="F100" s="38">
        <v>605.43333333333328</v>
      </c>
      <c r="G100" s="39">
        <v>594.11666666666656</v>
      </c>
      <c r="H100" s="39">
        <v>587.23333333333323</v>
      </c>
      <c r="I100" s="39">
        <v>575.91666666666652</v>
      </c>
      <c r="J100" s="39">
        <v>612.31666666666661</v>
      </c>
      <c r="K100" s="39">
        <v>623.63333333333344</v>
      </c>
      <c r="L100" s="39">
        <v>630.51666666666665</v>
      </c>
      <c r="M100" s="31">
        <v>616.75</v>
      </c>
      <c r="N100" s="31">
        <v>598.54999999999995</v>
      </c>
      <c r="O100" s="308">
        <v>10989000</v>
      </c>
      <c r="P100" s="309">
        <v>9.5080611823067391E-3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45134</v>
      </c>
      <c r="E101" s="38">
        <v>7.3</v>
      </c>
      <c r="F101" s="38">
        <v>7.3166666666666664</v>
      </c>
      <c r="G101" s="39">
        <v>7.1833333333333327</v>
      </c>
      <c r="H101" s="39">
        <v>7.0666666666666664</v>
      </c>
      <c r="I101" s="39">
        <v>6.9333333333333327</v>
      </c>
      <c r="J101" s="39">
        <v>7.4333333333333327</v>
      </c>
      <c r="K101" s="39">
        <v>7.5666666666666655</v>
      </c>
      <c r="L101" s="39">
        <v>7.6833333333333327</v>
      </c>
      <c r="M101" s="31">
        <v>7.45</v>
      </c>
      <c r="N101" s="31">
        <v>7.2</v>
      </c>
      <c r="O101" s="308">
        <v>690160000</v>
      </c>
      <c r="P101" s="309">
        <v>2.5680656283438356E-2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45134</v>
      </c>
      <c r="E102" s="38">
        <v>112.65</v>
      </c>
      <c r="F102" s="38">
        <v>113.41666666666667</v>
      </c>
      <c r="G102" s="39">
        <v>111.38333333333334</v>
      </c>
      <c r="H102" s="39">
        <v>110.11666666666667</v>
      </c>
      <c r="I102" s="39">
        <v>108.08333333333334</v>
      </c>
      <c r="J102" s="39">
        <v>114.68333333333334</v>
      </c>
      <c r="K102" s="39">
        <v>116.71666666666667</v>
      </c>
      <c r="L102" s="39">
        <v>117.98333333333333</v>
      </c>
      <c r="M102" s="31">
        <v>115.45</v>
      </c>
      <c r="N102" s="31">
        <v>112.15</v>
      </c>
      <c r="O102" s="308">
        <v>150260000</v>
      </c>
      <c r="P102" s="309">
        <v>-9.3618143459915613E-3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45134</v>
      </c>
      <c r="E103" s="38">
        <v>81.599999999999994</v>
      </c>
      <c r="F103" s="38">
        <v>82.233333333333334</v>
      </c>
      <c r="G103" s="39">
        <v>80.566666666666663</v>
      </c>
      <c r="H103" s="39">
        <v>79.533333333333331</v>
      </c>
      <c r="I103" s="39">
        <v>77.86666666666666</v>
      </c>
      <c r="J103" s="39">
        <v>83.266666666666666</v>
      </c>
      <c r="K103" s="39">
        <v>84.933333333333323</v>
      </c>
      <c r="L103" s="39">
        <v>85.966666666666669</v>
      </c>
      <c r="M103" s="31">
        <v>83.9</v>
      </c>
      <c r="N103" s="31">
        <v>81.2</v>
      </c>
      <c r="O103" s="308">
        <v>201135000</v>
      </c>
      <c r="P103" s="309">
        <v>1.3070414022363253E-2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45134</v>
      </c>
      <c r="E104" s="38">
        <v>121.75</v>
      </c>
      <c r="F104" s="38">
        <v>122.43333333333334</v>
      </c>
      <c r="G104" s="39">
        <v>119.96666666666667</v>
      </c>
      <c r="H104" s="39">
        <v>118.18333333333334</v>
      </c>
      <c r="I104" s="39">
        <v>115.71666666666667</v>
      </c>
      <c r="J104" s="39">
        <v>124.21666666666667</v>
      </c>
      <c r="K104" s="39">
        <v>126.68333333333334</v>
      </c>
      <c r="L104" s="39">
        <v>128.46666666666667</v>
      </c>
      <c r="M104" s="31">
        <v>124.9</v>
      </c>
      <c r="N104" s="31">
        <v>120.65</v>
      </c>
      <c r="O104" s="308">
        <v>56482500</v>
      </c>
      <c r="P104" s="309">
        <v>2.1498813157002375E-2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45134</v>
      </c>
      <c r="E105" s="38">
        <v>483.9</v>
      </c>
      <c r="F105" s="38">
        <v>488.7</v>
      </c>
      <c r="G105" s="39">
        <v>477.54999999999995</v>
      </c>
      <c r="H105" s="39">
        <v>471.2</v>
      </c>
      <c r="I105" s="39">
        <v>460.04999999999995</v>
      </c>
      <c r="J105" s="39">
        <v>495.04999999999995</v>
      </c>
      <c r="K105" s="39">
        <v>506.19999999999993</v>
      </c>
      <c r="L105" s="39">
        <v>512.54999999999995</v>
      </c>
      <c r="M105" s="31">
        <v>499.85</v>
      </c>
      <c r="N105" s="31">
        <v>482.35</v>
      </c>
      <c r="O105" s="308">
        <v>7790750</v>
      </c>
      <c r="P105" s="309">
        <v>8.5439658241367039E-3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45134</v>
      </c>
      <c r="E106" s="38">
        <v>387.85</v>
      </c>
      <c r="F106" s="38">
        <v>390.5</v>
      </c>
      <c r="G106" s="39">
        <v>384.1</v>
      </c>
      <c r="H106" s="39">
        <v>380.35</v>
      </c>
      <c r="I106" s="39">
        <v>373.95000000000005</v>
      </c>
      <c r="J106" s="39">
        <v>394.25</v>
      </c>
      <c r="K106" s="39">
        <v>400.65</v>
      </c>
      <c r="L106" s="39">
        <v>404.4</v>
      </c>
      <c r="M106" s="31">
        <v>396.9</v>
      </c>
      <c r="N106" s="31">
        <v>386.75</v>
      </c>
      <c r="O106" s="308">
        <v>19830000</v>
      </c>
      <c r="P106" s="309">
        <v>9.0854027861901881E-4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45134</v>
      </c>
      <c r="E107" s="38">
        <v>206.2</v>
      </c>
      <c r="F107" s="38">
        <v>207.44999999999996</v>
      </c>
      <c r="G107" s="39">
        <v>203.44999999999993</v>
      </c>
      <c r="H107" s="39">
        <v>200.69999999999996</v>
      </c>
      <c r="I107" s="39">
        <v>196.69999999999993</v>
      </c>
      <c r="J107" s="39">
        <v>210.19999999999993</v>
      </c>
      <c r="K107" s="39">
        <v>214.2</v>
      </c>
      <c r="L107" s="39">
        <v>216.94999999999993</v>
      </c>
      <c r="M107" s="31">
        <v>211.45</v>
      </c>
      <c r="N107" s="31">
        <v>204.7</v>
      </c>
      <c r="O107" s="308">
        <v>18551300</v>
      </c>
      <c r="P107" s="309">
        <v>-2.7072243346007604E-2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45134</v>
      </c>
      <c r="E108" s="38">
        <v>2748.2</v>
      </c>
      <c r="F108" s="38">
        <v>2765.3833333333337</v>
      </c>
      <c r="G108" s="39">
        <v>2717.6166666666672</v>
      </c>
      <c r="H108" s="39">
        <v>2687.0333333333338</v>
      </c>
      <c r="I108" s="39">
        <v>2639.2666666666673</v>
      </c>
      <c r="J108" s="39">
        <v>2795.9666666666672</v>
      </c>
      <c r="K108" s="39">
        <v>2843.7333333333336</v>
      </c>
      <c r="L108" s="39">
        <v>2874.3166666666671</v>
      </c>
      <c r="M108" s="31">
        <v>2813.15</v>
      </c>
      <c r="N108" s="31">
        <v>2734.8</v>
      </c>
      <c r="O108" s="308">
        <v>580800</v>
      </c>
      <c r="P108" s="309">
        <v>1.6272965879265092E-2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2681.95</v>
      </c>
      <c r="F109" s="38">
        <v>2693.9833333333331</v>
      </c>
      <c r="G109" s="39">
        <v>2652.9666666666662</v>
      </c>
      <c r="H109" s="39">
        <v>2623.9833333333331</v>
      </c>
      <c r="I109" s="39">
        <v>2582.9666666666662</v>
      </c>
      <c r="J109" s="39">
        <v>2722.9666666666662</v>
      </c>
      <c r="K109" s="39">
        <v>2763.9833333333336</v>
      </c>
      <c r="L109" s="39">
        <v>2792.9666666666662</v>
      </c>
      <c r="M109" s="31">
        <v>2735</v>
      </c>
      <c r="N109" s="31">
        <v>2665</v>
      </c>
      <c r="O109" s="308">
        <v>3716700</v>
      </c>
      <c r="P109" s="309">
        <v>-2.5102297765187284E-2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45134</v>
      </c>
      <c r="E110" s="38">
        <v>1377.7</v>
      </c>
      <c r="F110" s="38">
        <v>1380.8333333333333</v>
      </c>
      <c r="G110" s="39">
        <v>1367.7666666666664</v>
      </c>
      <c r="H110" s="39">
        <v>1357.8333333333333</v>
      </c>
      <c r="I110" s="39">
        <v>1344.7666666666664</v>
      </c>
      <c r="J110" s="39">
        <v>1390.7666666666664</v>
      </c>
      <c r="K110" s="39">
        <v>1403.8333333333335</v>
      </c>
      <c r="L110" s="39">
        <v>1413.7666666666664</v>
      </c>
      <c r="M110" s="31">
        <v>1393.9</v>
      </c>
      <c r="N110" s="31">
        <v>1370.9</v>
      </c>
      <c r="O110" s="308">
        <v>19371000</v>
      </c>
      <c r="P110" s="309">
        <v>-1.2590478132327455E-2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45134</v>
      </c>
      <c r="E111" s="38">
        <v>163.15</v>
      </c>
      <c r="F111" s="38">
        <v>163.9</v>
      </c>
      <c r="G111" s="39">
        <v>160.65</v>
      </c>
      <c r="H111" s="39">
        <v>158.15</v>
      </c>
      <c r="I111" s="39">
        <v>154.9</v>
      </c>
      <c r="J111" s="39">
        <v>166.4</v>
      </c>
      <c r="K111" s="39">
        <v>169.65</v>
      </c>
      <c r="L111" s="39">
        <v>172.15</v>
      </c>
      <c r="M111" s="31">
        <v>167.15</v>
      </c>
      <c r="N111" s="31">
        <v>161.4</v>
      </c>
      <c r="O111" s="308">
        <v>85860200</v>
      </c>
      <c r="P111" s="309">
        <v>-5.3174728218055778E-3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45134</v>
      </c>
      <c r="E112" s="38">
        <v>1368.95</v>
      </c>
      <c r="F112" s="38">
        <v>1361.4166666666667</v>
      </c>
      <c r="G112" s="39">
        <v>1342.9333333333334</v>
      </c>
      <c r="H112" s="39">
        <v>1316.9166666666667</v>
      </c>
      <c r="I112" s="39">
        <v>1298.4333333333334</v>
      </c>
      <c r="J112" s="39">
        <v>1387.4333333333334</v>
      </c>
      <c r="K112" s="39">
        <v>1405.9166666666665</v>
      </c>
      <c r="L112" s="39">
        <v>1431.9333333333334</v>
      </c>
      <c r="M112" s="31">
        <v>1379.9</v>
      </c>
      <c r="N112" s="31">
        <v>1335.4</v>
      </c>
      <c r="O112" s="308">
        <v>36860400</v>
      </c>
      <c r="P112" s="309">
        <v>1.4688879835273132E-2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605.85</v>
      </c>
      <c r="F113" s="38">
        <v>608.20000000000005</v>
      </c>
      <c r="G113" s="39">
        <v>598.45000000000005</v>
      </c>
      <c r="H113" s="39">
        <v>591.04999999999995</v>
      </c>
      <c r="I113" s="39">
        <v>581.29999999999995</v>
      </c>
      <c r="J113" s="39">
        <v>615.60000000000014</v>
      </c>
      <c r="K113" s="39">
        <v>625.35000000000014</v>
      </c>
      <c r="L113" s="39">
        <v>632.75000000000023</v>
      </c>
      <c r="M113" s="31">
        <v>617.95000000000005</v>
      </c>
      <c r="N113" s="31">
        <v>600.79999999999995</v>
      </c>
      <c r="O113" s="308">
        <v>2473900</v>
      </c>
      <c r="P113" s="309">
        <v>2.2019334049409239E-2</v>
      </c>
    </row>
    <row r="114" spans="1:16" ht="12.75" customHeight="1">
      <c r="A114" s="31">
        <v>104</v>
      </c>
      <c r="B114" s="32" t="s">
        <v>84</v>
      </c>
      <c r="C114" s="33" t="s">
        <v>154</v>
      </c>
      <c r="D114" s="34">
        <v>45134</v>
      </c>
      <c r="E114" s="38">
        <v>96.5</v>
      </c>
      <c r="F114" s="38">
        <v>97.283333333333346</v>
      </c>
      <c r="G114" s="39">
        <v>95.466666666666697</v>
      </c>
      <c r="H114" s="39">
        <v>94.433333333333351</v>
      </c>
      <c r="I114" s="39">
        <v>92.616666666666703</v>
      </c>
      <c r="J114" s="39">
        <v>98.316666666666691</v>
      </c>
      <c r="K114" s="39">
        <v>100.13333333333333</v>
      </c>
      <c r="L114" s="39">
        <v>101.16666666666669</v>
      </c>
      <c r="M114" s="31">
        <v>99.1</v>
      </c>
      <c r="N114" s="31">
        <v>96.25</v>
      </c>
      <c r="O114" s="308">
        <v>96866250</v>
      </c>
      <c r="P114" s="309">
        <v>-2.5100401606425703E-3</v>
      </c>
    </row>
    <row r="115" spans="1:16" ht="12.75" customHeight="1">
      <c r="A115" s="31">
        <v>105</v>
      </c>
      <c r="B115" s="32" t="s">
        <v>43</v>
      </c>
      <c r="C115" s="33" t="s">
        <v>155</v>
      </c>
      <c r="D115" s="34">
        <v>45134</v>
      </c>
      <c r="E115" s="38">
        <v>770.95</v>
      </c>
      <c r="F115" s="38">
        <v>770.16666666666663</v>
      </c>
      <c r="G115" s="39">
        <v>763.7833333333333</v>
      </c>
      <c r="H115" s="39">
        <v>756.61666666666667</v>
      </c>
      <c r="I115" s="39">
        <v>750.23333333333335</v>
      </c>
      <c r="J115" s="39">
        <v>777.33333333333326</v>
      </c>
      <c r="K115" s="39">
        <v>783.7166666666667</v>
      </c>
      <c r="L115" s="39">
        <v>790.88333333333321</v>
      </c>
      <c r="M115" s="31">
        <v>776.55</v>
      </c>
      <c r="N115" s="31">
        <v>763</v>
      </c>
      <c r="O115" s="308">
        <v>2692300</v>
      </c>
      <c r="P115" s="309">
        <v>-6.900427062261183E-2</v>
      </c>
    </row>
    <row r="116" spans="1:16" ht="12.75" customHeight="1">
      <c r="A116" s="31">
        <v>106</v>
      </c>
      <c r="B116" s="32" t="s">
        <v>45</v>
      </c>
      <c r="C116" s="33" t="s">
        <v>156</v>
      </c>
      <c r="D116" s="34">
        <v>45134</v>
      </c>
      <c r="E116" s="38">
        <v>619.5</v>
      </c>
      <c r="F116" s="38">
        <v>621.5333333333333</v>
      </c>
      <c r="G116" s="39">
        <v>613.56666666666661</v>
      </c>
      <c r="H116" s="39">
        <v>607.63333333333333</v>
      </c>
      <c r="I116" s="39">
        <v>599.66666666666663</v>
      </c>
      <c r="J116" s="39">
        <v>627.46666666666658</v>
      </c>
      <c r="K116" s="39">
        <v>635.43333333333328</v>
      </c>
      <c r="L116" s="39">
        <v>641.36666666666656</v>
      </c>
      <c r="M116" s="31">
        <v>629.5</v>
      </c>
      <c r="N116" s="31">
        <v>615.6</v>
      </c>
      <c r="O116" s="308">
        <v>14233625</v>
      </c>
      <c r="P116" s="309">
        <v>1.0749347582950168E-2</v>
      </c>
    </row>
    <row r="117" spans="1:16" ht="12.75" customHeight="1">
      <c r="A117" s="31">
        <v>107</v>
      </c>
      <c r="B117" s="32" t="s">
        <v>59</v>
      </c>
      <c r="C117" s="33" t="s">
        <v>157</v>
      </c>
      <c r="D117" s="34">
        <v>45134</v>
      </c>
      <c r="E117" s="38">
        <v>473.95</v>
      </c>
      <c r="F117" s="38">
        <v>475.2</v>
      </c>
      <c r="G117" s="39">
        <v>471.65</v>
      </c>
      <c r="H117" s="39">
        <v>469.34999999999997</v>
      </c>
      <c r="I117" s="39">
        <v>465.79999999999995</v>
      </c>
      <c r="J117" s="39">
        <v>477.5</v>
      </c>
      <c r="K117" s="39">
        <v>481.05000000000007</v>
      </c>
      <c r="L117" s="39">
        <v>483.35</v>
      </c>
      <c r="M117" s="31">
        <v>478.75</v>
      </c>
      <c r="N117" s="31">
        <v>472.9</v>
      </c>
      <c r="O117" s="308">
        <v>76699200</v>
      </c>
      <c r="P117" s="309">
        <v>1.5571374094318037E-2</v>
      </c>
    </row>
    <row r="118" spans="1:16" ht="12.75" customHeight="1">
      <c r="A118" s="31">
        <v>108</v>
      </c>
      <c r="B118" s="32" t="s">
        <v>132</v>
      </c>
      <c r="C118" s="33" t="s">
        <v>158</v>
      </c>
      <c r="D118" s="34">
        <v>45134</v>
      </c>
      <c r="E118" s="38">
        <v>635.04999999999995</v>
      </c>
      <c r="F118" s="38">
        <v>632.11666666666667</v>
      </c>
      <c r="G118" s="39">
        <v>625.73333333333335</v>
      </c>
      <c r="H118" s="39">
        <v>616.41666666666663</v>
      </c>
      <c r="I118" s="39">
        <v>610.0333333333333</v>
      </c>
      <c r="J118" s="39">
        <v>641.43333333333339</v>
      </c>
      <c r="K118" s="39">
        <v>647.81666666666683</v>
      </c>
      <c r="L118" s="39">
        <v>657.13333333333344</v>
      </c>
      <c r="M118" s="31">
        <v>638.5</v>
      </c>
      <c r="N118" s="31">
        <v>622.79999999999995</v>
      </c>
      <c r="O118" s="308">
        <v>25725000</v>
      </c>
      <c r="P118" s="309">
        <v>-1.2096774193548387E-2</v>
      </c>
    </row>
    <row r="119" spans="1:16" ht="12.75" customHeight="1">
      <c r="A119" s="31">
        <v>109</v>
      </c>
      <c r="B119" s="32" t="s">
        <v>49</v>
      </c>
      <c r="C119" s="33" t="s">
        <v>159</v>
      </c>
      <c r="D119" s="34">
        <v>45134</v>
      </c>
      <c r="E119" s="38">
        <v>3269.35</v>
      </c>
      <c r="F119" s="38">
        <v>3284.7333333333336</v>
      </c>
      <c r="G119" s="39">
        <v>3229.4666666666672</v>
      </c>
      <c r="H119" s="39">
        <v>3189.5833333333335</v>
      </c>
      <c r="I119" s="39">
        <v>3134.3166666666671</v>
      </c>
      <c r="J119" s="39">
        <v>3324.6166666666672</v>
      </c>
      <c r="K119" s="39">
        <v>3379.8833333333337</v>
      </c>
      <c r="L119" s="39">
        <v>3419.7666666666673</v>
      </c>
      <c r="M119" s="31">
        <v>3340</v>
      </c>
      <c r="N119" s="31">
        <v>3244.85</v>
      </c>
      <c r="O119" s="308">
        <v>333000</v>
      </c>
      <c r="P119" s="309">
        <v>7.679870654810024E-2</v>
      </c>
    </row>
    <row r="120" spans="1:16" ht="12.75" customHeight="1">
      <c r="A120" s="31">
        <v>110</v>
      </c>
      <c r="B120" s="32" t="s">
        <v>132</v>
      </c>
      <c r="C120" s="33" t="s">
        <v>160</v>
      </c>
      <c r="D120" s="34">
        <v>45134</v>
      </c>
      <c r="E120" s="38">
        <v>803.3</v>
      </c>
      <c r="F120" s="38">
        <v>805.18333333333328</v>
      </c>
      <c r="G120" s="39">
        <v>795.46666666666658</v>
      </c>
      <c r="H120" s="39">
        <v>787.63333333333333</v>
      </c>
      <c r="I120" s="39">
        <v>777.91666666666663</v>
      </c>
      <c r="J120" s="39">
        <v>813.01666666666654</v>
      </c>
      <c r="K120" s="39">
        <v>822.73333333333323</v>
      </c>
      <c r="L120" s="39">
        <v>830.56666666666649</v>
      </c>
      <c r="M120" s="31">
        <v>814.9</v>
      </c>
      <c r="N120" s="31">
        <v>797.35</v>
      </c>
      <c r="O120" s="308">
        <v>24949350</v>
      </c>
      <c r="P120" s="309">
        <v>-6.0447381799694964E-2</v>
      </c>
    </row>
    <row r="121" spans="1:16" ht="12.75" customHeight="1">
      <c r="A121" s="31">
        <v>111</v>
      </c>
      <c r="B121" s="32" t="s">
        <v>45</v>
      </c>
      <c r="C121" s="33" t="s">
        <v>161</v>
      </c>
      <c r="D121" s="34">
        <v>45134</v>
      </c>
      <c r="E121" s="38">
        <v>467.2</v>
      </c>
      <c r="F121" s="38">
        <v>470.43333333333339</v>
      </c>
      <c r="G121" s="39">
        <v>458.86666666666679</v>
      </c>
      <c r="H121" s="39">
        <v>450.53333333333342</v>
      </c>
      <c r="I121" s="39">
        <v>438.96666666666681</v>
      </c>
      <c r="J121" s="39">
        <v>478.76666666666677</v>
      </c>
      <c r="K121" s="39">
        <v>490.33333333333337</v>
      </c>
      <c r="L121" s="39">
        <v>498.66666666666674</v>
      </c>
      <c r="M121" s="31">
        <v>482</v>
      </c>
      <c r="N121" s="31">
        <v>462.1</v>
      </c>
      <c r="O121" s="308">
        <v>22555000</v>
      </c>
      <c r="P121" s="309">
        <v>5.1147617383199347E-2</v>
      </c>
    </row>
    <row r="122" spans="1:16" ht="12.75" customHeight="1">
      <c r="A122" s="31">
        <v>112</v>
      </c>
      <c r="B122" s="32" t="s">
        <v>63</v>
      </c>
      <c r="C122" s="33" t="s">
        <v>162</v>
      </c>
      <c r="D122" s="34">
        <v>45134</v>
      </c>
      <c r="E122" s="38">
        <v>1876.75</v>
      </c>
      <c r="F122" s="38">
        <v>1885.0333333333335</v>
      </c>
      <c r="G122" s="39">
        <v>1865.2666666666671</v>
      </c>
      <c r="H122" s="39">
        <v>1853.7833333333335</v>
      </c>
      <c r="I122" s="39">
        <v>1834.0166666666671</v>
      </c>
      <c r="J122" s="39">
        <v>1896.5166666666671</v>
      </c>
      <c r="K122" s="39">
        <v>1916.2833333333335</v>
      </c>
      <c r="L122" s="39">
        <v>1927.7666666666671</v>
      </c>
      <c r="M122" s="31">
        <v>1904.8</v>
      </c>
      <c r="N122" s="31">
        <v>1873.55</v>
      </c>
      <c r="O122" s="308">
        <v>24272400</v>
      </c>
      <c r="P122" s="309">
        <v>-1.122698386833958E-2</v>
      </c>
    </row>
    <row r="123" spans="1:16" ht="12.75" customHeight="1">
      <c r="A123" s="31">
        <v>113</v>
      </c>
      <c r="B123" s="32" t="s">
        <v>68</v>
      </c>
      <c r="C123" s="33" t="s">
        <v>163</v>
      </c>
      <c r="D123" s="34">
        <v>45134</v>
      </c>
      <c r="E123" s="38">
        <v>131.1</v>
      </c>
      <c r="F123" s="38">
        <v>131.95000000000002</v>
      </c>
      <c r="G123" s="39">
        <v>129.25000000000003</v>
      </c>
      <c r="H123" s="39">
        <v>127.4</v>
      </c>
      <c r="I123" s="39">
        <v>124.70000000000002</v>
      </c>
      <c r="J123" s="39">
        <v>133.80000000000004</v>
      </c>
      <c r="K123" s="39">
        <v>136.50000000000003</v>
      </c>
      <c r="L123" s="39">
        <v>138.35000000000005</v>
      </c>
      <c r="M123" s="31">
        <v>134.65</v>
      </c>
      <c r="N123" s="31">
        <v>130.1</v>
      </c>
      <c r="O123" s="308">
        <v>84242560</v>
      </c>
      <c r="P123" s="309">
        <v>-2.0442046279962645E-2</v>
      </c>
    </row>
    <row r="124" spans="1:16" ht="12.75" customHeight="1">
      <c r="A124" s="31">
        <v>114</v>
      </c>
      <c r="B124" s="32" t="s">
        <v>45</v>
      </c>
      <c r="C124" s="33" t="s">
        <v>164</v>
      </c>
      <c r="D124" s="34">
        <v>45134</v>
      </c>
      <c r="E124" s="38">
        <v>2358.25</v>
      </c>
      <c r="F124" s="38">
        <v>2367.6166666666668</v>
      </c>
      <c r="G124" s="39">
        <v>2338.3833333333337</v>
      </c>
      <c r="H124" s="39">
        <v>2318.5166666666669</v>
      </c>
      <c r="I124" s="39">
        <v>2289.2833333333338</v>
      </c>
      <c r="J124" s="39">
        <v>2387.4833333333336</v>
      </c>
      <c r="K124" s="39">
        <v>2416.7166666666672</v>
      </c>
      <c r="L124" s="39">
        <v>2436.5833333333335</v>
      </c>
      <c r="M124" s="31">
        <v>2396.85</v>
      </c>
      <c r="N124" s="31">
        <v>2347.75</v>
      </c>
      <c r="O124" s="308">
        <v>827100</v>
      </c>
      <c r="P124" s="309">
        <v>-1.2535816618911174E-2</v>
      </c>
    </row>
    <row r="125" spans="1:16" ht="12.75" customHeight="1">
      <c r="A125" s="31">
        <v>115</v>
      </c>
      <c r="B125" s="32" t="s">
        <v>43</v>
      </c>
      <c r="C125" s="33" t="s">
        <v>165</v>
      </c>
      <c r="D125" s="34">
        <v>45134</v>
      </c>
      <c r="E125" s="38">
        <v>345</v>
      </c>
      <c r="F125" s="38">
        <v>346.8</v>
      </c>
      <c r="G125" s="39">
        <v>340.20000000000005</v>
      </c>
      <c r="H125" s="39">
        <v>335.40000000000003</v>
      </c>
      <c r="I125" s="39">
        <v>328.80000000000007</v>
      </c>
      <c r="J125" s="39">
        <v>351.6</v>
      </c>
      <c r="K125" s="39">
        <v>358.20000000000005</v>
      </c>
      <c r="L125" s="39">
        <v>363</v>
      </c>
      <c r="M125" s="31">
        <v>353.4</v>
      </c>
      <c r="N125" s="31">
        <v>342</v>
      </c>
      <c r="O125" s="308">
        <v>16624300</v>
      </c>
      <c r="P125" s="309">
        <v>1.5050861532073904E-2</v>
      </c>
    </row>
    <row r="126" spans="1:16" ht="12.75" customHeight="1">
      <c r="A126" s="31">
        <v>116</v>
      </c>
      <c r="B126" s="32" t="s">
        <v>68</v>
      </c>
      <c r="C126" s="33" t="s">
        <v>166</v>
      </c>
      <c r="D126" s="34">
        <v>45134</v>
      </c>
      <c r="E126" s="38">
        <v>387.45</v>
      </c>
      <c r="F126" s="38">
        <v>391.76666666666671</v>
      </c>
      <c r="G126" s="39">
        <v>381.53333333333342</v>
      </c>
      <c r="H126" s="39">
        <v>375.61666666666673</v>
      </c>
      <c r="I126" s="39">
        <v>365.38333333333344</v>
      </c>
      <c r="J126" s="39">
        <v>397.68333333333339</v>
      </c>
      <c r="K126" s="39">
        <v>407.91666666666663</v>
      </c>
      <c r="L126" s="39">
        <v>413.83333333333337</v>
      </c>
      <c r="M126" s="31">
        <v>402</v>
      </c>
      <c r="N126" s="31">
        <v>385.85</v>
      </c>
      <c r="O126" s="308">
        <v>22814000</v>
      </c>
      <c r="P126" s="309">
        <v>5.7309116557926294E-3</v>
      </c>
    </row>
    <row r="127" spans="1:16" ht="12.75" customHeight="1">
      <c r="A127" s="31">
        <v>117</v>
      </c>
      <c r="B127" s="32" t="s">
        <v>41</v>
      </c>
      <c r="C127" s="33" t="s">
        <v>167</v>
      </c>
      <c r="D127" s="34">
        <v>45134</v>
      </c>
      <c r="E127" s="38">
        <v>2459.6</v>
      </c>
      <c r="F127" s="38">
        <v>2468.8166666666662</v>
      </c>
      <c r="G127" s="39">
        <v>2446.1833333333325</v>
      </c>
      <c r="H127" s="39">
        <v>2432.7666666666664</v>
      </c>
      <c r="I127" s="39">
        <v>2410.1333333333328</v>
      </c>
      <c r="J127" s="39">
        <v>2482.2333333333322</v>
      </c>
      <c r="K127" s="39">
        <v>2504.8666666666663</v>
      </c>
      <c r="L127" s="39">
        <v>2518.2833333333319</v>
      </c>
      <c r="M127" s="31">
        <v>2491.4499999999998</v>
      </c>
      <c r="N127" s="31">
        <v>2455.4</v>
      </c>
      <c r="O127" s="308">
        <v>10745700</v>
      </c>
      <c r="P127" s="309">
        <v>-5.8593749999999998E-4</v>
      </c>
    </row>
    <row r="128" spans="1:16" ht="12.75" customHeight="1">
      <c r="A128" s="31">
        <v>118</v>
      </c>
      <c r="B128" s="32" t="s">
        <v>87</v>
      </c>
      <c r="C128" s="33" t="s">
        <v>168</v>
      </c>
      <c r="D128" s="34">
        <v>45134</v>
      </c>
      <c r="E128" s="38">
        <v>4897.6000000000004</v>
      </c>
      <c r="F128" s="38">
        <v>4888.2166666666672</v>
      </c>
      <c r="G128" s="39">
        <v>4815.3833333333341</v>
      </c>
      <c r="H128" s="39">
        <v>4733.166666666667</v>
      </c>
      <c r="I128" s="39">
        <v>4660.3333333333339</v>
      </c>
      <c r="J128" s="39">
        <v>4970.4333333333343</v>
      </c>
      <c r="K128" s="39">
        <v>5043.2666666666664</v>
      </c>
      <c r="L128" s="39">
        <v>5125.4833333333345</v>
      </c>
      <c r="M128" s="31">
        <v>4961.05</v>
      </c>
      <c r="N128" s="31">
        <v>4806</v>
      </c>
      <c r="O128" s="308">
        <v>2746500</v>
      </c>
      <c r="P128" s="309">
        <v>-1.4584790915451267E-2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3861.1</v>
      </c>
      <c r="F129" s="38">
        <v>3858.7333333333336</v>
      </c>
      <c r="G129" s="39">
        <v>3783.3666666666672</v>
      </c>
      <c r="H129" s="39">
        <v>3705.6333333333337</v>
      </c>
      <c r="I129" s="39">
        <v>3630.2666666666673</v>
      </c>
      <c r="J129" s="39">
        <v>3936.4666666666672</v>
      </c>
      <c r="K129" s="39">
        <v>4011.8333333333339</v>
      </c>
      <c r="L129" s="39">
        <v>4089.5666666666671</v>
      </c>
      <c r="M129" s="31">
        <v>3934.1</v>
      </c>
      <c r="N129" s="31">
        <v>3781</v>
      </c>
      <c r="O129" s="308">
        <v>1402000</v>
      </c>
      <c r="P129" s="309">
        <v>9.2139360783184566E-3</v>
      </c>
    </row>
    <row r="130" spans="1:16" ht="12.75" customHeight="1">
      <c r="A130" s="31">
        <v>120</v>
      </c>
      <c r="B130" s="32" t="s">
        <v>43</v>
      </c>
      <c r="C130" s="33" t="s">
        <v>170</v>
      </c>
      <c r="D130" s="34">
        <v>45134</v>
      </c>
      <c r="E130" s="38">
        <v>927.55</v>
      </c>
      <c r="F130" s="38">
        <v>928.6</v>
      </c>
      <c r="G130" s="39">
        <v>918.15000000000009</v>
      </c>
      <c r="H130" s="39">
        <v>908.75000000000011</v>
      </c>
      <c r="I130" s="39">
        <v>898.30000000000018</v>
      </c>
      <c r="J130" s="39">
        <v>938</v>
      </c>
      <c r="K130" s="39">
        <v>948.45</v>
      </c>
      <c r="L130" s="39">
        <v>957.84999999999991</v>
      </c>
      <c r="M130" s="31">
        <v>939.05</v>
      </c>
      <c r="N130" s="31">
        <v>919.2</v>
      </c>
      <c r="O130" s="308">
        <v>5441700</v>
      </c>
      <c r="P130" s="309">
        <v>-3.1467473524962181E-2</v>
      </c>
    </row>
    <row r="131" spans="1:16" ht="12.75" customHeight="1">
      <c r="A131" s="31">
        <v>121</v>
      </c>
      <c r="B131" s="32" t="s">
        <v>56</v>
      </c>
      <c r="C131" s="33" t="s">
        <v>171</v>
      </c>
      <c r="D131" s="34">
        <v>45134</v>
      </c>
      <c r="E131" s="38">
        <v>1554.25</v>
      </c>
      <c r="F131" s="38">
        <v>1560.6666666666667</v>
      </c>
      <c r="G131" s="39">
        <v>1541.3333333333335</v>
      </c>
      <c r="H131" s="39">
        <v>1528.4166666666667</v>
      </c>
      <c r="I131" s="39">
        <v>1509.0833333333335</v>
      </c>
      <c r="J131" s="39">
        <v>1573.5833333333335</v>
      </c>
      <c r="K131" s="39">
        <v>1592.916666666667</v>
      </c>
      <c r="L131" s="39">
        <v>1605.8333333333335</v>
      </c>
      <c r="M131" s="31">
        <v>1580</v>
      </c>
      <c r="N131" s="31">
        <v>1547.75</v>
      </c>
      <c r="O131" s="308">
        <v>15838200</v>
      </c>
      <c r="P131" s="309">
        <v>-4.9694357711420906E-3</v>
      </c>
    </row>
    <row r="132" spans="1:16" ht="12.75" customHeight="1">
      <c r="A132" s="31">
        <v>122</v>
      </c>
      <c r="B132" s="32" t="s">
        <v>68</v>
      </c>
      <c r="C132" s="33" t="s">
        <v>172</v>
      </c>
      <c r="D132" s="34">
        <v>45134</v>
      </c>
      <c r="E132" s="38">
        <v>321</v>
      </c>
      <c r="F132" s="38">
        <v>321.25</v>
      </c>
      <c r="G132" s="39">
        <v>315.7</v>
      </c>
      <c r="H132" s="39">
        <v>310.39999999999998</v>
      </c>
      <c r="I132" s="39">
        <v>304.84999999999997</v>
      </c>
      <c r="J132" s="39">
        <v>326.55</v>
      </c>
      <c r="K132" s="39">
        <v>332.09999999999997</v>
      </c>
      <c r="L132" s="39">
        <v>337.40000000000003</v>
      </c>
      <c r="M132" s="31">
        <v>326.8</v>
      </c>
      <c r="N132" s="31">
        <v>315.95</v>
      </c>
      <c r="O132" s="308">
        <v>32308000</v>
      </c>
      <c r="P132" s="309">
        <v>1.0762107370792142E-2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123.9</v>
      </c>
      <c r="F133" s="38">
        <v>126.16666666666667</v>
      </c>
      <c r="G133" s="39">
        <v>121.13333333333335</v>
      </c>
      <c r="H133" s="39">
        <v>118.36666666666669</v>
      </c>
      <c r="I133" s="39">
        <v>113.33333333333337</v>
      </c>
      <c r="J133" s="39">
        <v>128.93333333333334</v>
      </c>
      <c r="K133" s="39">
        <v>133.96666666666667</v>
      </c>
      <c r="L133" s="39">
        <v>136.73333333333332</v>
      </c>
      <c r="M133" s="31">
        <v>131.19999999999999</v>
      </c>
      <c r="N133" s="31">
        <v>123.4</v>
      </c>
      <c r="O133" s="308">
        <v>71202000</v>
      </c>
      <c r="P133" s="309">
        <v>-2.9839764551994767E-2</v>
      </c>
    </row>
    <row r="134" spans="1:16" ht="12.75" customHeight="1">
      <c r="A134" s="31">
        <v>124</v>
      </c>
      <c r="B134" s="32" t="s">
        <v>59</v>
      </c>
      <c r="C134" s="33" t="s">
        <v>174</v>
      </c>
      <c r="D134" s="34">
        <v>45134</v>
      </c>
      <c r="E134" s="38">
        <v>535.45000000000005</v>
      </c>
      <c r="F134" s="38">
        <v>539.1</v>
      </c>
      <c r="G134" s="39">
        <v>529.05000000000007</v>
      </c>
      <c r="H134" s="39">
        <v>522.65000000000009</v>
      </c>
      <c r="I134" s="39">
        <v>512.60000000000014</v>
      </c>
      <c r="J134" s="39">
        <v>545.5</v>
      </c>
      <c r="K134" s="39">
        <v>555.54999999999995</v>
      </c>
      <c r="L134" s="39">
        <v>561.94999999999993</v>
      </c>
      <c r="M134" s="31">
        <v>549.15</v>
      </c>
      <c r="N134" s="31">
        <v>532.70000000000005</v>
      </c>
      <c r="O134" s="308">
        <v>9771600</v>
      </c>
      <c r="P134" s="309">
        <v>-3.3357075023741689E-2</v>
      </c>
    </row>
    <row r="135" spans="1:16" ht="12.75" customHeight="1">
      <c r="A135" s="31">
        <v>125</v>
      </c>
      <c r="B135" s="32" t="s">
        <v>56</v>
      </c>
      <c r="C135" s="33" t="s">
        <v>175</v>
      </c>
      <c r="D135" s="34">
        <v>45134</v>
      </c>
      <c r="E135" s="38">
        <v>9688.4500000000007</v>
      </c>
      <c r="F135" s="38">
        <v>9751.9</v>
      </c>
      <c r="G135" s="39">
        <v>9587.5499999999993</v>
      </c>
      <c r="H135" s="39">
        <v>9486.65</v>
      </c>
      <c r="I135" s="39">
        <v>9322.2999999999993</v>
      </c>
      <c r="J135" s="39">
        <v>9852.7999999999993</v>
      </c>
      <c r="K135" s="39">
        <v>10017.150000000001</v>
      </c>
      <c r="L135" s="39">
        <v>10118.049999999999</v>
      </c>
      <c r="M135" s="31">
        <v>9916.25</v>
      </c>
      <c r="N135" s="31">
        <v>9651</v>
      </c>
      <c r="O135" s="308">
        <v>2292500</v>
      </c>
      <c r="P135" s="309">
        <v>5.3199797859144575E-2</v>
      </c>
    </row>
    <row r="136" spans="1:16" ht="12.75" customHeight="1">
      <c r="A136" s="31">
        <v>126</v>
      </c>
      <c r="B136" s="32" t="s">
        <v>59</v>
      </c>
      <c r="C136" s="33" t="s">
        <v>176</v>
      </c>
      <c r="D136" s="34">
        <v>45134</v>
      </c>
      <c r="E136" s="38">
        <v>927.15</v>
      </c>
      <c r="F136" s="38">
        <v>930.2833333333333</v>
      </c>
      <c r="G136" s="39">
        <v>917.11666666666656</v>
      </c>
      <c r="H136" s="39">
        <v>907.08333333333326</v>
      </c>
      <c r="I136" s="39">
        <v>893.91666666666652</v>
      </c>
      <c r="J136" s="39">
        <v>940.31666666666661</v>
      </c>
      <c r="K136" s="39">
        <v>953.48333333333335</v>
      </c>
      <c r="L136" s="39">
        <v>963.51666666666665</v>
      </c>
      <c r="M136" s="31">
        <v>943.45</v>
      </c>
      <c r="N136" s="31">
        <v>920.25</v>
      </c>
      <c r="O136" s="308">
        <v>11060700</v>
      </c>
      <c r="P136" s="309">
        <v>3.0455197600104345E-2</v>
      </c>
    </row>
    <row r="137" spans="1:16" ht="12.75" customHeight="1">
      <c r="A137" s="31">
        <v>127</v>
      </c>
      <c r="B137" s="32" t="s">
        <v>45</v>
      </c>
      <c r="C137" s="33" t="s">
        <v>177</v>
      </c>
      <c r="D137" s="34">
        <v>45134</v>
      </c>
      <c r="E137" s="38">
        <v>1577.4</v>
      </c>
      <c r="F137" s="38">
        <v>1595.4166666666667</v>
      </c>
      <c r="G137" s="39">
        <v>1552.8333333333335</v>
      </c>
      <c r="H137" s="39">
        <v>1528.2666666666667</v>
      </c>
      <c r="I137" s="39">
        <v>1485.6833333333334</v>
      </c>
      <c r="J137" s="39">
        <v>1619.9833333333336</v>
      </c>
      <c r="K137" s="39">
        <v>1662.5666666666671</v>
      </c>
      <c r="L137" s="39">
        <v>1687.1333333333337</v>
      </c>
      <c r="M137" s="31">
        <v>1638</v>
      </c>
      <c r="N137" s="31">
        <v>1570.85</v>
      </c>
      <c r="O137" s="308">
        <v>2056000</v>
      </c>
      <c r="P137" s="309">
        <v>-2.9639418538795544E-2</v>
      </c>
    </row>
    <row r="138" spans="1:16" ht="12.75" customHeight="1">
      <c r="A138" s="31">
        <v>128</v>
      </c>
      <c r="B138" s="32" t="s">
        <v>43</v>
      </c>
      <c r="C138" s="33" t="s">
        <v>178</v>
      </c>
      <c r="D138" s="34">
        <v>45134</v>
      </c>
      <c r="E138" s="38">
        <v>1427.9</v>
      </c>
      <c r="F138" s="38">
        <v>1441.6333333333332</v>
      </c>
      <c r="G138" s="39">
        <v>1408.2666666666664</v>
      </c>
      <c r="H138" s="39">
        <v>1388.6333333333332</v>
      </c>
      <c r="I138" s="39">
        <v>1355.2666666666664</v>
      </c>
      <c r="J138" s="39">
        <v>1461.2666666666664</v>
      </c>
      <c r="K138" s="39">
        <v>1494.6333333333332</v>
      </c>
      <c r="L138" s="39">
        <v>1514.2666666666664</v>
      </c>
      <c r="M138" s="31">
        <v>1475</v>
      </c>
      <c r="N138" s="31">
        <v>1422</v>
      </c>
      <c r="O138" s="308">
        <v>1430400</v>
      </c>
      <c r="P138" s="309">
        <v>-4.1286863270777477E-2</v>
      </c>
    </row>
    <row r="139" spans="1:16" ht="12.75" customHeight="1">
      <c r="A139" s="31">
        <v>129</v>
      </c>
      <c r="B139" s="32" t="s">
        <v>68</v>
      </c>
      <c r="C139" s="33" t="s">
        <v>179</v>
      </c>
      <c r="D139" s="34">
        <v>45134</v>
      </c>
      <c r="E139" s="38">
        <v>826.45</v>
      </c>
      <c r="F139" s="38">
        <v>829.13333333333333</v>
      </c>
      <c r="G139" s="39">
        <v>818.31666666666661</v>
      </c>
      <c r="H139" s="39">
        <v>810.18333333333328</v>
      </c>
      <c r="I139" s="39">
        <v>799.36666666666656</v>
      </c>
      <c r="J139" s="39">
        <v>837.26666666666665</v>
      </c>
      <c r="K139" s="39">
        <v>848.08333333333348</v>
      </c>
      <c r="L139" s="39">
        <v>856.2166666666667</v>
      </c>
      <c r="M139" s="31">
        <v>839.95</v>
      </c>
      <c r="N139" s="31">
        <v>821</v>
      </c>
      <c r="O139" s="308">
        <v>5144800</v>
      </c>
      <c r="P139" s="309">
        <v>1.1481597986788298E-2</v>
      </c>
    </row>
    <row r="140" spans="1:16" ht="12.75" customHeight="1">
      <c r="A140" s="31">
        <v>130</v>
      </c>
      <c r="B140" s="32" t="s">
        <v>84</v>
      </c>
      <c r="C140" s="33" t="s">
        <v>180</v>
      </c>
      <c r="D140" s="34">
        <v>45134</v>
      </c>
      <c r="E140" s="38">
        <v>1088.75</v>
      </c>
      <c r="F140" s="38">
        <v>1100.1000000000001</v>
      </c>
      <c r="G140" s="39">
        <v>1074.6500000000003</v>
      </c>
      <c r="H140" s="39">
        <v>1060.5500000000002</v>
      </c>
      <c r="I140" s="39">
        <v>1035.1000000000004</v>
      </c>
      <c r="J140" s="39">
        <v>1114.2000000000003</v>
      </c>
      <c r="K140" s="39">
        <v>1139.6500000000001</v>
      </c>
      <c r="L140" s="39">
        <v>1153.7500000000002</v>
      </c>
      <c r="M140" s="31">
        <v>1125.55</v>
      </c>
      <c r="N140" s="31">
        <v>1086</v>
      </c>
      <c r="O140" s="308">
        <v>2240800</v>
      </c>
      <c r="P140" s="309">
        <v>-3.5574528637495554E-3</v>
      </c>
    </row>
    <row r="141" spans="1:16" ht="12.75" customHeight="1">
      <c r="A141" s="31">
        <v>131</v>
      </c>
      <c r="B141" s="32" t="s">
        <v>56</v>
      </c>
      <c r="C141" s="33" t="s">
        <v>181</v>
      </c>
      <c r="D141" s="34">
        <v>45134</v>
      </c>
      <c r="E141" s="38">
        <v>95.1</v>
      </c>
      <c r="F141" s="38">
        <v>95.483333333333348</v>
      </c>
      <c r="G141" s="39">
        <v>93.766666666666694</v>
      </c>
      <c r="H141" s="39">
        <v>92.433333333333351</v>
      </c>
      <c r="I141" s="39">
        <v>90.716666666666697</v>
      </c>
      <c r="J141" s="39">
        <v>96.816666666666691</v>
      </c>
      <c r="K141" s="39">
        <v>98.533333333333331</v>
      </c>
      <c r="L141" s="39">
        <v>99.866666666666688</v>
      </c>
      <c r="M141" s="31">
        <v>97.2</v>
      </c>
      <c r="N141" s="31">
        <v>94.15</v>
      </c>
      <c r="O141" s="308">
        <v>73556000</v>
      </c>
      <c r="P141" s="309">
        <v>1.0140405616224649E-2</v>
      </c>
    </row>
    <row r="142" spans="1:16" ht="12.75" customHeight="1">
      <c r="A142" s="31">
        <v>132</v>
      </c>
      <c r="B142" s="32" t="s">
        <v>87</v>
      </c>
      <c r="C142" s="33" t="s">
        <v>182</v>
      </c>
      <c r="D142" s="34">
        <v>45134</v>
      </c>
      <c r="E142" s="38">
        <v>1929.9</v>
      </c>
      <c r="F142" s="38">
        <v>1934.2833333333335</v>
      </c>
      <c r="G142" s="39">
        <v>1904.0666666666671</v>
      </c>
      <c r="H142" s="39">
        <v>1878.2333333333336</v>
      </c>
      <c r="I142" s="39">
        <v>1848.0166666666671</v>
      </c>
      <c r="J142" s="39">
        <v>1960.116666666667</v>
      </c>
      <c r="K142" s="39">
        <v>1990.3333333333337</v>
      </c>
      <c r="L142" s="39">
        <v>2016.166666666667</v>
      </c>
      <c r="M142" s="31">
        <v>1964.5</v>
      </c>
      <c r="N142" s="31">
        <v>1908.45</v>
      </c>
      <c r="O142" s="308">
        <v>2759900</v>
      </c>
      <c r="P142" s="309">
        <v>-7.0051890289103039E-2</v>
      </c>
    </row>
    <row r="143" spans="1:16" ht="12.75" customHeight="1">
      <c r="A143" s="31">
        <v>133</v>
      </c>
      <c r="B143" s="32" t="s">
        <v>56</v>
      </c>
      <c r="C143" s="33" t="s">
        <v>183</v>
      </c>
      <c r="D143" s="34">
        <v>45134</v>
      </c>
      <c r="E143" s="38">
        <v>101300.35</v>
      </c>
      <c r="F143" s="38">
        <v>101572.73333333334</v>
      </c>
      <c r="G143" s="39">
        <v>100670.46666666667</v>
      </c>
      <c r="H143" s="39">
        <v>100040.58333333334</v>
      </c>
      <c r="I143" s="39">
        <v>99138.31666666668</v>
      </c>
      <c r="J143" s="39">
        <v>102202.61666666667</v>
      </c>
      <c r="K143" s="39">
        <v>103104.88333333333</v>
      </c>
      <c r="L143" s="39">
        <v>103734.76666666666</v>
      </c>
      <c r="M143" s="31">
        <v>102475</v>
      </c>
      <c r="N143" s="31">
        <v>100942.85</v>
      </c>
      <c r="O143" s="308">
        <v>53040</v>
      </c>
      <c r="P143" s="309">
        <v>-5.0993022007514759E-2</v>
      </c>
    </row>
    <row r="144" spans="1:16" ht="12.75" customHeight="1">
      <c r="A144" s="31">
        <v>134</v>
      </c>
      <c r="B144" s="32" t="s">
        <v>68</v>
      </c>
      <c r="C144" s="33" t="s">
        <v>184</v>
      </c>
      <c r="D144" s="34">
        <v>45134</v>
      </c>
      <c r="E144" s="38">
        <v>1269.0999999999999</v>
      </c>
      <c r="F144" s="38">
        <v>1272.5333333333333</v>
      </c>
      <c r="G144" s="39">
        <v>1259.0666666666666</v>
      </c>
      <c r="H144" s="39">
        <v>1249.0333333333333</v>
      </c>
      <c r="I144" s="39">
        <v>1235.5666666666666</v>
      </c>
      <c r="J144" s="39">
        <v>1282.5666666666666</v>
      </c>
      <c r="K144" s="39">
        <v>1296.0333333333333</v>
      </c>
      <c r="L144" s="39">
        <v>1306.0666666666666</v>
      </c>
      <c r="M144" s="31">
        <v>1286</v>
      </c>
      <c r="N144" s="31">
        <v>1262.5</v>
      </c>
      <c r="O144" s="308">
        <v>5050650</v>
      </c>
      <c r="P144" s="309">
        <v>2.9368904831296939E-2</v>
      </c>
    </row>
    <row r="145" spans="1:16" ht="12.75" customHeight="1">
      <c r="A145" s="31">
        <v>135</v>
      </c>
      <c r="B145" s="32" t="s">
        <v>132</v>
      </c>
      <c r="C145" s="33" t="s">
        <v>185</v>
      </c>
      <c r="D145" s="34">
        <v>45134</v>
      </c>
      <c r="E145" s="38">
        <v>84.95</v>
      </c>
      <c r="F145" s="38">
        <v>85.2</v>
      </c>
      <c r="G145" s="39">
        <v>84.100000000000009</v>
      </c>
      <c r="H145" s="39">
        <v>83.25</v>
      </c>
      <c r="I145" s="39">
        <v>82.15</v>
      </c>
      <c r="J145" s="39">
        <v>86.050000000000011</v>
      </c>
      <c r="K145" s="39">
        <v>87.15</v>
      </c>
      <c r="L145" s="39">
        <v>88.000000000000014</v>
      </c>
      <c r="M145" s="31">
        <v>86.3</v>
      </c>
      <c r="N145" s="31">
        <v>84.35</v>
      </c>
      <c r="O145" s="308">
        <v>52830000</v>
      </c>
      <c r="P145" s="309">
        <v>4.9935796832643745E-3</v>
      </c>
    </row>
    <row r="146" spans="1:16" ht="12.75" customHeight="1">
      <c r="A146" s="31">
        <v>136</v>
      </c>
      <c r="B146" s="32" t="s">
        <v>45</v>
      </c>
      <c r="C146" s="33" t="s">
        <v>186</v>
      </c>
      <c r="D146" s="34">
        <v>45134</v>
      </c>
      <c r="E146" s="38">
        <v>4635.7</v>
      </c>
      <c r="F146" s="38">
        <v>4587.2333333333327</v>
      </c>
      <c r="G146" s="39">
        <v>4519.5666666666657</v>
      </c>
      <c r="H146" s="39">
        <v>4403.4333333333334</v>
      </c>
      <c r="I146" s="39">
        <v>4335.7666666666664</v>
      </c>
      <c r="J146" s="39">
        <v>4703.366666666665</v>
      </c>
      <c r="K146" s="39">
        <v>4771.033333333331</v>
      </c>
      <c r="L146" s="39">
        <v>4887.1666666666642</v>
      </c>
      <c r="M146" s="31">
        <v>4654.8999999999996</v>
      </c>
      <c r="N146" s="31">
        <v>4471.1000000000004</v>
      </c>
      <c r="O146" s="308">
        <v>1333800</v>
      </c>
      <c r="P146" s="309">
        <v>3.9516766399458059E-3</v>
      </c>
    </row>
    <row r="147" spans="1:16" ht="12.75" customHeight="1">
      <c r="A147" s="31">
        <v>137</v>
      </c>
      <c r="B147" s="32" t="s">
        <v>39</v>
      </c>
      <c r="C147" s="33" t="s">
        <v>187</v>
      </c>
      <c r="D147" s="34">
        <v>45134</v>
      </c>
      <c r="E147" s="38">
        <v>4338.25</v>
      </c>
      <c r="F147" s="38">
        <v>4333.4000000000005</v>
      </c>
      <c r="G147" s="39">
        <v>4293.0500000000011</v>
      </c>
      <c r="H147" s="39">
        <v>4247.8500000000004</v>
      </c>
      <c r="I147" s="39">
        <v>4207.5000000000009</v>
      </c>
      <c r="J147" s="39">
        <v>4378.6000000000013</v>
      </c>
      <c r="K147" s="39">
        <v>4418.9500000000016</v>
      </c>
      <c r="L147" s="39">
        <v>4464.1500000000015</v>
      </c>
      <c r="M147" s="31">
        <v>4373.75</v>
      </c>
      <c r="N147" s="31">
        <v>4288.2</v>
      </c>
      <c r="O147" s="308">
        <v>736200</v>
      </c>
      <c r="P147" s="309">
        <v>2.1436004162330904E-2</v>
      </c>
    </row>
    <row r="148" spans="1:16" ht="12.75" customHeight="1">
      <c r="A148" s="31">
        <v>138</v>
      </c>
      <c r="B148" s="32" t="s">
        <v>59</v>
      </c>
      <c r="C148" s="33" t="s">
        <v>188</v>
      </c>
      <c r="D148" s="34">
        <v>45134</v>
      </c>
      <c r="E148" s="38">
        <v>22915.75</v>
      </c>
      <c r="F148" s="38">
        <v>23011.716666666664</v>
      </c>
      <c r="G148" s="39">
        <v>22779.083333333328</v>
      </c>
      <c r="H148" s="39">
        <v>22642.416666666664</v>
      </c>
      <c r="I148" s="39">
        <v>22409.783333333329</v>
      </c>
      <c r="J148" s="39">
        <v>23148.383333333328</v>
      </c>
      <c r="K148" s="39">
        <v>23381.016666666666</v>
      </c>
      <c r="L148" s="39">
        <v>23517.683333333327</v>
      </c>
      <c r="M148" s="31">
        <v>23244.35</v>
      </c>
      <c r="N148" s="31">
        <v>22875.05</v>
      </c>
      <c r="O148" s="308">
        <v>360240</v>
      </c>
      <c r="P148" s="309">
        <v>-2.878653675819309E-3</v>
      </c>
    </row>
    <row r="149" spans="1:16" ht="12.75" customHeight="1">
      <c r="A149" s="31">
        <v>139</v>
      </c>
      <c r="B149" s="32" t="s">
        <v>132</v>
      </c>
      <c r="C149" s="33" t="s">
        <v>189</v>
      </c>
      <c r="D149" s="34">
        <v>45134</v>
      </c>
      <c r="E149" s="38">
        <v>111.85</v>
      </c>
      <c r="F149" s="38">
        <v>111.96666666666665</v>
      </c>
      <c r="G149" s="39">
        <v>110.23333333333331</v>
      </c>
      <c r="H149" s="39">
        <v>108.61666666666665</v>
      </c>
      <c r="I149" s="39">
        <v>106.8833333333333</v>
      </c>
      <c r="J149" s="39">
        <v>113.58333333333331</v>
      </c>
      <c r="K149" s="39">
        <v>115.31666666666666</v>
      </c>
      <c r="L149" s="39">
        <v>116.93333333333332</v>
      </c>
      <c r="M149" s="31">
        <v>113.7</v>
      </c>
      <c r="N149" s="31">
        <v>110.35</v>
      </c>
      <c r="O149" s="308">
        <v>80919000</v>
      </c>
      <c r="P149" s="309">
        <v>1.8925657298277426E-2</v>
      </c>
    </row>
    <row r="150" spans="1:16" ht="12.75" customHeight="1">
      <c r="A150" s="31">
        <v>140</v>
      </c>
      <c r="B150" s="32" t="s">
        <v>190</v>
      </c>
      <c r="C150" s="33" t="s">
        <v>191</v>
      </c>
      <c r="D150" s="34">
        <v>45134</v>
      </c>
      <c r="E150" s="38">
        <v>188.55</v>
      </c>
      <c r="F150" s="38">
        <v>189.6</v>
      </c>
      <c r="G150" s="39">
        <v>186.7</v>
      </c>
      <c r="H150" s="39">
        <v>184.85</v>
      </c>
      <c r="I150" s="39">
        <v>181.95</v>
      </c>
      <c r="J150" s="39">
        <v>191.45</v>
      </c>
      <c r="K150" s="39">
        <v>194.35000000000002</v>
      </c>
      <c r="L150" s="39">
        <v>196.2</v>
      </c>
      <c r="M150" s="31">
        <v>192.5</v>
      </c>
      <c r="N150" s="31">
        <v>187.75</v>
      </c>
      <c r="O150" s="308">
        <v>65109000</v>
      </c>
      <c r="P150" s="309">
        <v>1.1889220440134279E-2</v>
      </c>
    </row>
    <row r="151" spans="1:16" ht="12.75" customHeight="1">
      <c r="A151" s="31">
        <v>141</v>
      </c>
      <c r="B151" s="32" t="s">
        <v>108</v>
      </c>
      <c r="C151" s="33" t="s">
        <v>192</v>
      </c>
      <c r="D151" s="34">
        <v>45134</v>
      </c>
      <c r="E151" s="38">
        <v>1031.45</v>
      </c>
      <c r="F151" s="38">
        <v>1038.8500000000001</v>
      </c>
      <c r="G151" s="39">
        <v>1017.8000000000002</v>
      </c>
      <c r="H151" s="39">
        <v>1004.1500000000001</v>
      </c>
      <c r="I151" s="39">
        <v>983.10000000000014</v>
      </c>
      <c r="J151" s="39">
        <v>1052.5000000000002</v>
      </c>
      <c r="K151" s="39">
        <v>1073.55</v>
      </c>
      <c r="L151" s="39">
        <v>1087.2000000000003</v>
      </c>
      <c r="M151" s="31">
        <v>1059.9000000000001</v>
      </c>
      <c r="N151" s="31">
        <v>1025.2</v>
      </c>
      <c r="O151" s="308">
        <v>3930500</v>
      </c>
      <c r="P151" s="309">
        <v>6.994261119081779E-3</v>
      </c>
    </row>
    <row r="152" spans="1:16" ht="12.75" customHeight="1">
      <c r="A152" s="31">
        <v>142</v>
      </c>
      <c r="B152" s="32" t="s">
        <v>87</v>
      </c>
      <c r="C152" s="33" t="s">
        <v>193</v>
      </c>
      <c r="D152" s="34">
        <v>45134</v>
      </c>
      <c r="E152" s="38">
        <v>3856.3</v>
      </c>
      <c r="F152" s="38">
        <v>3864.6999999999994</v>
      </c>
      <c r="G152" s="39">
        <v>3806.7999999999988</v>
      </c>
      <c r="H152" s="39">
        <v>3757.2999999999993</v>
      </c>
      <c r="I152" s="39">
        <v>3699.3999999999987</v>
      </c>
      <c r="J152" s="39">
        <v>3914.1999999999989</v>
      </c>
      <c r="K152" s="39">
        <v>3972.0999999999995</v>
      </c>
      <c r="L152" s="39">
        <v>4021.599999999999</v>
      </c>
      <c r="M152" s="31">
        <v>3922.6</v>
      </c>
      <c r="N152" s="31">
        <v>3815.2</v>
      </c>
      <c r="O152" s="308">
        <v>261800</v>
      </c>
      <c r="P152" s="309">
        <v>-1.1329305135951661E-2</v>
      </c>
    </row>
    <row r="153" spans="1:16" ht="12.75" customHeight="1">
      <c r="A153" s="31">
        <v>143</v>
      </c>
      <c r="B153" s="32" t="s">
        <v>84</v>
      </c>
      <c r="C153" s="33" t="s">
        <v>194</v>
      </c>
      <c r="D153" s="34">
        <v>45134</v>
      </c>
      <c r="E153" s="38">
        <v>167.85</v>
      </c>
      <c r="F153" s="38">
        <v>168.28333333333333</v>
      </c>
      <c r="G153" s="39">
        <v>167.11666666666667</v>
      </c>
      <c r="H153" s="39">
        <v>166.38333333333335</v>
      </c>
      <c r="I153" s="39">
        <v>165.2166666666667</v>
      </c>
      <c r="J153" s="39">
        <v>169.01666666666665</v>
      </c>
      <c r="K153" s="39">
        <v>170.18333333333334</v>
      </c>
      <c r="L153" s="39">
        <v>170.91666666666663</v>
      </c>
      <c r="M153" s="31">
        <v>169.45</v>
      </c>
      <c r="N153" s="31">
        <v>167.55</v>
      </c>
      <c r="O153" s="308">
        <v>40086200</v>
      </c>
      <c r="P153" s="309">
        <v>-1.2050479172597021E-2</v>
      </c>
    </row>
    <row r="154" spans="1:16" ht="12.75" customHeight="1">
      <c r="A154" s="31">
        <v>144</v>
      </c>
      <c r="B154" s="32" t="s">
        <v>47</v>
      </c>
      <c r="C154" s="33" t="s">
        <v>195</v>
      </c>
      <c r="D154" s="34">
        <v>45134</v>
      </c>
      <c r="E154" s="38">
        <v>36450.9</v>
      </c>
      <c r="F154" s="38">
        <v>36439.799999999996</v>
      </c>
      <c r="G154" s="39">
        <v>36031.099999999991</v>
      </c>
      <c r="H154" s="39">
        <v>35611.299999999996</v>
      </c>
      <c r="I154" s="39">
        <v>35202.599999999991</v>
      </c>
      <c r="J154" s="39">
        <v>36859.599999999991</v>
      </c>
      <c r="K154" s="39">
        <v>37268.299999999988</v>
      </c>
      <c r="L154" s="39">
        <v>37688.099999999991</v>
      </c>
      <c r="M154" s="31">
        <v>36848.5</v>
      </c>
      <c r="N154" s="31">
        <v>36020</v>
      </c>
      <c r="O154" s="308">
        <v>173340</v>
      </c>
      <c r="P154" s="309">
        <v>1.5822784810126583E-2</v>
      </c>
    </row>
    <row r="155" spans="1:16" ht="12.75" customHeight="1">
      <c r="A155" s="31">
        <v>145</v>
      </c>
      <c r="B155" s="32" t="s">
        <v>43</v>
      </c>
      <c r="C155" s="33" t="s">
        <v>196</v>
      </c>
      <c r="D155" s="34">
        <v>45134</v>
      </c>
      <c r="E155" s="38">
        <v>977.2</v>
      </c>
      <c r="F155" s="38">
        <v>984.4</v>
      </c>
      <c r="G155" s="39">
        <v>963.8</v>
      </c>
      <c r="H155" s="39">
        <v>950.4</v>
      </c>
      <c r="I155" s="39">
        <v>929.8</v>
      </c>
      <c r="J155" s="39">
        <v>997.8</v>
      </c>
      <c r="K155" s="39">
        <v>1018.4000000000001</v>
      </c>
      <c r="L155" s="39">
        <v>1031.8</v>
      </c>
      <c r="M155" s="31">
        <v>1005</v>
      </c>
      <c r="N155" s="31">
        <v>971</v>
      </c>
      <c r="O155" s="308">
        <v>9870750</v>
      </c>
      <c r="P155" s="309">
        <v>2.3485496539388754E-2</v>
      </c>
    </row>
    <row r="156" spans="1:16" ht="12.75" customHeight="1">
      <c r="A156" s="31">
        <v>146</v>
      </c>
      <c r="B156" s="32" t="s">
        <v>87</v>
      </c>
      <c r="C156" s="33" t="s">
        <v>197</v>
      </c>
      <c r="D156" s="34">
        <v>45134</v>
      </c>
      <c r="E156" s="38">
        <v>4781.7</v>
      </c>
      <c r="F156" s="38">
        <v>4751.1833333333334</v>
      </c>
      <c r="G156" s="39">
        <v>4602.4666666666672</v>
      </c>
      <c r="H156" s="39">
        <v>4423.2333333333336</v>
      </c>
      <c r="I156" s="39">
        <v>4274.5166666666673</v>
      </c>
      <c r="J156" s="39">
        <v>4930.416666666667</v>
      </c>
      <c r="K156" s="39">
        <v>5079.1333333333323</v>
      </c>
      <c r="L156" s="39">
        <v>5258.3666666666668</v>
      </c>
      <c r="M156" s="31">
        <v>4899.8999999999996</v>
      </c>
      <c r="N156" s="31">
        <v>4571.95</v>
      </c>
      <c r="O156" s="308">
        <v>1305500</v>
      </c>
      <c r="P156" s="309">
        <v>-7.9787234042553185E-3</v>
      </c>
    </row>
    <row r="157" spans="1:16" ht="12.75" customHeight="1">
      <c r="A157" s="31">
        <v>147</v>
      </c>
      <c r="B157" s="32" t="s">
        <v>84</v>
      </c>
      <c r="C157" s="33" t="s">
        <v>198</v>
      </c>
      <c r="D157" s="34">
        <v>45134</v>
      </c>
      <c r="E157" s="38">
        <v>225.4</v>
      </c>
      <c r="F157" s="38">
        <v>228.04999999999998</v>
      </c>
      <c r="G157" s="39">
        <v>221.99999999999997</v>
      </c>
      <c r="H157" s="39">
        <v>218.6</v>
      </c>
      <c r="I157" s="39">
        <v>212.54999999999998</v>
      </c>
      <c r="J157" s="39">
        <v>231.44999999999996</v>
      </c>
      <c r="K157" s="39">
        <v>237.49999999999997</v>
      </c>
      <c r="L157" s="39">
        <v>240.89999999999995</v>
      </c>
      <c r="M157" s="31">
        <v>234.1</v>
      </c>
      <c r="N157" s="31">
        <v>224.65</v>
      </c>
      <c r="O157" s="308">
        <v>11001000</v>
      </c>
      <c r="P157" s="309">
        <v>-3.2617559119325905E-3</v>
      </c>
    </row>
    <row r="158" spans="1:16" ht="12.75" customHeight="1">
      <c r="A158" s="31">
        <v>148</v>
      </c>
      <c r="B158" s="32" t="s">
        <v>68</v>
      </c>
      <c r="C158" s="33" t="s">
        <v>199</v>
      </c>
      <c r="D158" s="34">
        <v>45134</v>
      </c>
      <c r="E158" s="38">
        <v>224.8</v>
      </c>
      <c r="F158" s="38">
        <v>225.25</v>
      </c>
      <c r="G158" s="39">
        <v>221.6</v>
      </c>
      <c r="H158" s="39">
        <v>218.4</v>
      </c>
      <c r="I158" s="39">
        <v>214.75</v>
      </c>
      <c r="J158" s="39">
        <v>228.45</v>
      </c>
      <c r="K158" s="39">
        <v>232.09999999999997</v>
      </c>
      <c r="L158" s="39">
        <v>235.29999999999998</v>
      </c>
      <c r="M158" s="31">
        <v>228.9</v>
      </c>
      <c r="N158" s="31">
        <v>222.05</v>
      </c>
      <c r="O158" s="308">
        <v>53685800</v>
      </c>
      <c r="P158" s="309">
        <v>-4.7309935086368139E-2</v>
      </c>
    </row>
    <row r="159" spans="1:16" ht="12.75" customHeight="1">
      <c r="A159" s="31">
        <v>149</v>
      </c>
      <c r="B159" s="32" t="s">
        <v>59</v>
      </c>
      <c r="C159" s="33" t="s">
        <v>200</v>
      </c>
      <c r="D159" s="34">
        <v>45134</v>
      </c>
      <c r="E159" s="38">
        <v>2610.4</v>
      </c>
      <c r="F159" s="38">
        <v>2620.0333333333333</v>
      </c>
      <c r="G159" s="39">
        <v>2591.1166666666668</v>
      </c>
      <c r="H159" s="39">
        <v>2571.8333333333335</v>
      </c>
      <c r="I159" s="39">
        <v>2542.916666666667</v>
      </c>
      <c r="J159" s="39">
        <v>2639.3166666666666</v>
      </c>
      <c r="K159" s="39">
        <v>2668.2333333333336</v>
      </c>
      <c r="L159" s="39">
        <v>2687.5166666666664</v>
      </c>
      <c r="M159" s="31">
        <v>2648.95</v>
      </c>
      <c r="N159" s="31">
        <v>2600.75</v>
      </c>
      <c r="O159" s="308">
        <v>3158500</v>
      </c>
      <c r="P159" s="309">
        <v>-2.1833384948900587E-2</v>
      </c>
    </row>
    <row r="160" spans="1:16" ht="12.75" customHeight="1">
      <c r="A160" s="31">
        <v>150</v>
      </c>
      <c r="B160" s="32" t="s">
        <v>39</v>
      </c>
      <c r="C160" s="33" t="s">
        <v>201</v>
      </c>
      <c r="D160" s="34">
        <v>45134</v>
      </c>
      <c r="E160" s="38">
        <v>3625.55</v>
      </c>
      <c r="F160" s="38">
        <v>3663.0166666666669</v>
      </c>
      <c r="G160" s="39">
        <v>3568.8833333333337</v>
      </c>
      <c r="H160" s="39">
        <v>3512.2166666666667</v>
      </c>
      <c r="I160" s="39">
        <v>3418.0833333333335</v>
      </c>
      <c r="J160" s="39">
        <v>3719.6833333333338</v>
      </c>
      <c r="K160" s="39">
        <v>3813.8166666666671</v>
      </c>
      <c r="L160" s="39">
        <v>3870.483333333334</v>
      </c>
      <c r="M160" s="31">
        <v>3757.15</v>
      </c>
      <c r="N160" s="31">
        <v>3606.35</v>
      </c>
      <c r="O160" s="308">
        <v>2219500</v>
      </c>
      <c r="P160" s="309">
        <v>4.7428032090608779E-2</v>
      </c>
    </row>
    <row r="161" spans="1:16" ht="12.75" customHeight="1">
      <c r="A161" s="31">
        <v>151</v>
      </c>
      <c r="B161" s="32" t="s">
        <v>63</v>
      </c>
      <c r="C161" s="33" t="s">
        <v>202</v>
      </c>
      <c r="D161" s="34">
        <v>45134</v>
      </c>
      <c r="E161" s="38">
        <v>59.2</v>
      </c>
      <c r="F161" s="38">
        <v>59.833333333333336</v>
      </c>
      <c r="G161" s="39">
        <v>57.366666666666674</v>
      </c>
      <c r="H161" s="39">
        <v>55.533333333333339</v>
      </c>
      <c r="I161" s="39">
        <v>53.066666666666677</v>
      </c>
      <c r="J161" s="39">
        <v>61.666666666666671</v>
      </c>
      <c r="K161" s="39">
        <v>64.133333333333326</v>
      </c>
      <c r="L161" s="39">
        <v>65.966666666666669</v>
      </c>
      <c r="M161" s="31">
        <v>62.3</v>
      </c>
      <c r="N161" s="31">
        <v>58</v>
      </c>
      <c r="O161" s="308">
        <v>294608000</v>
      </c>
      <c r="P161" s="309">
        <v>-7.3792756539235407E-2</v>
      </c>
    </row>
    <row r="162" spans="1:16" ht="12.75" customHeight="1">
      <c r="A162" s="31">
        <v>152</v>
      </c>
      <c r="B162" s="32" t="s">
        <v>45</v>
      </c>
      <c r="C162" s="33" t="s">
        <v>203</v>
      </c>
      <c r="D162" s="34">
        <v>45134</v>
      </c>
      <c r="E162" s="38">
        <v>3813.05</v>
      </c>
      <c r="F162" s="38">
        <v>3813.4166666666665</v>
      </c>
      <c r="G162" s="39">
        <v>3779.6833333333329</v>
      </c>
      <c r="H162" s="39">
        <v>3746.3166666666666</v>
      </c>
      <c r="I162" s="39">
        <v>3712.583333333333</v>
      </c>
      <c r="J162" s="39">
        <v>3846.7833333333328</v>
      </c>
      <c r="K162" s="39">
        <v>3880.5166666666664</v>
      </c>
      <c r="L162" s="39">
        <v>3913.8833333333328</v>
      </c>
      <c r="M162" s="31">
        <v>3847.15</v>
      </c>
      <c r="N162" s="31">
        <v>3780.05</v>
      </c>
      <c r="O162" s="308">
        <v>1486200</v>
      </c>
      <c r="P162" s="309">
        <v>-3.7497571400816013E-2</v>
      </c>
    </row>
    <row r="163" spans="1:16" ht="12.75" customHeight="1">
      <c r="A163" s="31">
        <v>153</v>
      </c>
      <c r="B163" s="32" t="s">
        <v>190</v>
      </c>
      <c r="C163" s="33" t="s">
        <v>204</v>
      </c>
      <c r="D163" s="34">
        <v>45134</v>
      </c>
      <c r="E163" s="38">
        <v>244.1</v>
      </c>
      <c r="F163" s="38">
        <v>246.54999999999998</v>
      </c>
      <c r="G163" s="39">
        <v>240.24999999999997</v>
      </c>
      <c r="H163" s="39">
        <v>236.39999999999998</v>
      </c>
      <c r="I163" s="39">
        <v>230.09999999999997</v>
      </c>
      <c r="J163" s="39">
        <v>250.39999999999998</v>
      </c>
      <c r="K163" s="39">
        <v>256.7</v>
      </c>
      <c r="L163" s="39">
        <v>260.54999999999995</v>
      </c>
      <c r="M163" s="31">
        <v>252.85</v>
      </c>
      <c r="N163" s="31">
        <v>242.7</v>
      </c>
      <c r="O163" s="308">
        <v>37789200</v>
      </c>
      <c r="P163" s="309">
        <v>0.18199476395574699</v>
      </c>
    </row>
    <row r="164" spans="1:16" ht="12.75" customHeight="1">
      <c r="A164" s="31">
        <v>154</v>
      </c>
      <c r="B164" s="32" t="s">
        <v>205</v>
      </c>
      <c r="C164" s="33" t="s">
        <v>206</v>
      </c>
      <c r="D164" s="34">
        <v>45134</v>
      </c>
      <c r="E164" s="38">
        <v>1408.55</v>
      </c>
      <c r="F164" s="38">
        <v>1417.7</v>
      </c>
      <c r="G164" s="39">
        <v>1392.8500000000001</v>
      </c>
      <c r="H164" s="39">
        <v>1377.15</v>
      </c>
      <c r="I164" s="39">
        <v>1352.3000000000002</v>
      </c>
      <c r="J164" s="39">
        <v>1433.4</v>
      </c>
      <c r="K164" s="39">
        <v>1458.25</v>
      </c>
      <c r="L164" s="39">
        <v>1473.95</v>
      </c>
      <c r="M164" s="31">
        <v>1442.55</v>
      </c>
      <c r="N164" s="31">
        <v>1402</v>
      </c>
      <c r="O164" s="308">
        <v>4142853</v>
      </c>
      <c r="P164" s="309">
        <v>-8.6677054927931443E-3</v>
      </c>
    </row>
    <row r="165" spans="1:16" ht="12.75" customHeight="1">
      <c r="A165" s="31">
        <v>155</v>
      </c>
      <c r="B165" s="32" t="s">
        <v>49</v>
      </c>
      <c r="C165" s="33" t="s">
        <v>208</v>
      </c>
      <c r="D165" s="34">
        <v>45134</v>
      </c>
      <c r="E165" s="38">
        <v>930.95</v>
      </c>
      <c r="F165" s="38">
        <v>935.13333333333321</v>
      </c>
      <c r="G165" s="39">
        <v>922.11666666666645</v>
      </c>
      <c r="H165" s="39">
        <v>913.28333333333319</v>
      </c>
      <c r="I165" s="39">
        <v>900.26666666666642</v>
      </c>
      <c r="J165" s="39">
        <v>943.96666666666647</v>
      </c>
      <c r="K165" s="39">
        <v>956.98333333333335</v>
      </c>
      <c r="L165" s="39">
        <v>965.81666666666649</v>
      </c>
      <c r="M165" s="31">
        <v>948.15</v>
      </c>
      <c r="N165" s="31">
        <v>926.3</v>
      </c>
      <c r="O165" s="308">
        <v>2347700</v>
      </c>
      <c r="P165" s="309">
        <v>-8.2585278276481149E-3</v>
      </c>
    </row>
    <row r="166" spans="1:16" ht="12.75" customHeight="1">
      <c r="A166" s="31">
        <v>156</v>
      </c>
      <c r="B166" s="32" t="s">
        <v>63</v>
      </c>
      <c r="C166" s="33" t="s">
        <v>209</v>
      </c>
      <c r="D166" s="34">
        <v>45134</v>
      </c>
      <c r="E166" s="38">
        <v>198.2</v>
      </c>
      <c r="F166" s="38">
        <v>200.23333333333335</v>
      </c>
      <c r="G166" s="39">
        <v>195.4666666666667</v>
      </c>
      <c r="H166" s="39">
        <v>192.73333333333335</v>
      </c>
      <c r="I166" s="39">
        <v>187.9666666666667</v>
      </c>
      <c r="J166" s="39">
        <v>202.9666666666667</v>
      </c>
      <c r="K166" s="39">
        <v>207.73333333333335</v>
      </c>
      <c r="L166" s="39">
        <v>210.4666666666667</v>
      </c>
      <c r="M166" s="31">
        <v>205</v>
      </c>
      <c r="N166" s="31">
        <v>197.5</v>
      </c>
      <c r="O166" s="308">
        <v>56215000</v>
      </c>
      <c r="P166" s="309">
        <v>-5.4256393001345896E-2</v>
      </c>
    </row>
    <row r="167" spans="1:16" ht="12.75" customHeight="1">
      <c r="A167" s="31">
        <v>157</v>
      </c>
      <c r="B167" s="32" t="s">
        <v>190</v>
      </c>
      <c r="C167" s="33" t="s">
        <v>210</v>
      </c>
      <c r="D167" s="34">
        <v>45134</v>
      </c>
      <c r="E167" s="38">
        <v>165.7</v>
      </c>
      <c r="F167" s="38">
        <v>166.54999999999998</v>
      </c>
      <c r="G167" s="39">
        <v>163.04999999999995</v>
      </c>
      <c r="H167" s="39">
        <v>160.39999999999998</v>
      </c>
      <c r="I167" s="39">
        <v>156.89999999999995</v>
      </c>
      <c r="J167" s="39">
        <v>169.19999999999996</v>
      </c>
      <c r="K167" s="39">
        <v>172.70000000000002</v>
      </c>
      <c r="L167" s="39">
        <v>175.34999999999997</v>
      </c>
      <c r="M167" s="31">
        <v>170.05</v>
      </c>
      <c r="N167" s="31">
        <v>163.9</v>
      </c>
      <c r="O167" s="308">
        <v>53752000</v>
      </c>
      <c r="P167" s="309">
        <v>2.6428353192789491E-2</v>
      </c>
    </row>
    <row r="168" spans="1:16" ht="12.75" customHeight="1">
      <c r="A168" s="31">
        <v>158</v>
      </c>
      <c r="B168" s="32" t="s">
        <v>84</v>
      </c>
      <c r="C168" s="33" t="s">
        <v>211</v>
      </c>
      <c r="D168" s="34">
        <v>45134</v>
      </c>
      <c r="E168" s="38">
        <v>2747.2</v>
      </c>
      <c r="F168" s="38">
        <v>2763.0833333333335</v>
      </c>
      <c r="G168" s="39">
        <v>2726.2666666666669</v>
      </c>
      <c r="H168" s="39">
        <v>2705.3333333333335</v>
      </c>
      <c r="I168" s="39">
        <v>2668.5166666666669</v>
      </c>
      <c r="J168" s="39">
        <v>2784.0166666666669</v>
      </c>
      <c r="K168" s="39">
        <v>2820.8333333333335</v>
      </c>
      <c r="L168" s="39">
        <v>2841.7666666666669</v>
      </c>
      <c r="M168" s="31">
        <v>2799.9</v>
      </c>
      <c r="N168" s="31">
        <v>2742.15</v>
      </c>
      <c r="O168" s="308">
        <v>26904250</v>
      </c>
      <c r="P168" s="309">
        <v>-6.7217349096834592E-2</v>
      </c>
    </row>
    <row r="169" spans="1:16" ht="12.75" customHeight="1">
      <c r="A169" s="31">
        <v>159</v>
      </c>
      <c r="B169" s="32" t="s">
        <v>132</v>
      </c>
      <c r="C169" s="33" t="s">
        <v>212</v>
      </c>
      <c r="D169" s="34">
        <v>45134</v>
      </c>
      <c r="E169" s="38">
        <v>90.25</v>
      </c>
      <c r="F169" s="38">
        <v>90.533333333333346</v>
      </c>
      <c r="G169" s="39">
        <v>89.266666666666694</v>
      </c>
      <c r="H169" s="39">
        <v>88.283333333333346</v>
      </c>
      <c r="I169" s="39">
        <v>87.016666666666694</v>
      </c>
      <c r="J169" s="39">
        <v>91.516666666666694</v>
      </c>
      <c r="K169" s="39">
        <v>92.783333333333346</v>
      </c>
      <c r="L169" s="39">
        <v>93.766666666666694</v>
      </c>
      <c r="M169" s="31">
        <v>91.8</v>
      </c>
      <c r="N169" s="31">
        <v>89.55</v>
      </c>
      <c r="O169" s="308">
        <v>103352000</v>
      </c>
      <c r="P169" s="309">
        <v>-3.0469043151969983E-2</v>
      </c>
    </row>
    <row r="170" spans="1:16" ht="12.75" customHeight="1">
      <c r="A170" s="31">
        <v>160</v>
      </c>
      <c r="B170" s="32" t="s">
        <v>63</v>
      </c>
      <c r="C170" s="33" t="s">
        <v>213</v>
      </c>
      <c r="D170" s="34">
        <v>45134</v>
      </c>
      <c r="E170" s="38">
        <v>834.15</v>
      </c>
      <c r="F170" s="38">
        <v>838.2166666666667</v>
      </c>
      <c r="G170" s="39">
        <v>825.03333333333342</v>
      </c>
      <c r="H170" s="39">
        <v>815.91666666666674</v>
      </c>
      <c r="I170" s="39">
        <v>802.73333333333346</v>
      </c>
      <c r="J170" s="39">
        <v>847.33333333333337</v>
      </c>
      <c r="K170" s="39">
        <v>860.51666666666677</v>
      </c>
      <c r="L170" s="39">
        <v>869.63333333333333</v>
      </c>
      <c r="M170" s="31">
        <v>851.4</v>
      </c>
      <c r="N170" s="31">
        <v>829.1</v>
      </c>
      <c r="O170" s="308">
        <v>10455200</v>
      </c>
      <c r="P170" s="309">
        <v>5.1069647740067559E-2</v>
      </c>
    </row>
    <row r="171" spans="1:16" ht="12.75" customHeight="1">
      <c r="A171" s="31">
        <v>161</v>
      </c>
      <c r="B171" s="32" t="s">
        <v>68</v>
      </c>
      <c r="C171" s="33" t="s">
        <v>214</v>
      </c>
      <c r="D171" s="34">
        <v>45134</v>
      </c>
      <c r="E171" s="38">
        <v>1316.75</v>
      </c>
      <c r="F171" s="38">
        <v>1320.7</v>
      </c>
      <c r="G171" s="39">
        <v>1304.1000000000001</v>
      </c>
      <c r="H171" s="39">
        <v>1291.45</v>
      </c>
      <c r="I171" s="39">
        <v>1274.8500000000001</v>
      </c>
      <c r="J171" s="39">
        <v>1333.3500000000001</v>
      </c>
      <c r="K171" s="39">
        <v>1349.95</v>
      </c>
      <c r="L171" s="39">
        <v>1362.6000000000001</v>
      </c>
      <c r="M171" s="31">
        <v>1337.3</v>
      </c>
      <c r="N171" s="31">
        <v>1308.05</v>
      </c>
      <c r="O171" s="308">
        <v>8459250</v>
      </c>
      <c r="P171" s="309">
        <v>9.7621583244586441E-4</v>
      </c>
    </row>
    <row r="172" spans="1:16" ht="12.75" customHeight="1">
      <c r="A172" s="31">
        <v>162</v>
      </c>
      <c r="B172" s="32" t="s">
        <v>63</v>
      </c>
      <c r="C172" s="33" t="s">
        <v>215</v>
      </c>
      <c r="D172" s="34">
        <v>45134</v>
      </c>
      <c r="E172" s="38">
        <v>586.4</v>
      </c>
      <c r="F172" s="38">
        <v>589.83333333333337</v>
      </c>
      <c r="G172" s="39">
        <v>580.66666666666674</v>
      </c>
      <c r="H172" s="39">
        <v>574.93333333333339</v>
      </c>
      <c r="I172" s="39">
        <v>565.76666666666677</v>
      </c>
      <c r="J172" s="39">
        <v>595.56666666666672</v>
      </c>
      <c r="K172" s="39">
        <v>604.73333333333346</v>
      </c>
      <c r="L172" s="39">
        <v>610.4666666666667</v>
      </c>
      <c r="M172" s="31">
        <v>599</v>
      </c>
      <c r="N172" s="31">
        <v>584.1</v>
      </c>
      <c r="O172" s="308">
        <v>77020500</v>
      </c>
      <c r="P172" s="309">
        <v>-6.7894309257611517E-3</v>
      </c>
    </row>
    <row r="173" spans="1:16" ht="12.75" customHeight="1">
      <c r="A173" s="31">
        <v>163</v>
      </c>
      <c r="B173" s="32" t="s">
        <v>49</v>
      </c>
      <c r="C173" s="33" t="s">
        <v>216</v>
      </c>
      <c r="D173" s="34">
        <v>45134</v>
      </c>
      <c r="E173" s="38">
        <v>24245.15</v>
      </c>
      <c r="F173" s="38">
        <v>24328.633333333331</v>
      </c>
      <c r="G173" s="39">
        <v>24024.016666666663</v>
      </c>
      <c r="H173" s="39">
        <v>23802.883333333331</v>
      </c>
      <c r="I173" s="39">
        <v>23498.266666666663</v>
      </c>
      <c r="J173" s="39">
        <v>24549.766666666663</v>
      </c>
      <c r="K173" s="39">
        <v>24854.383333333331</v>
      </c>
      <c r="L173" s="39">
        <v>25075.516666666663</v>
      </c>
      <c r="M173" s="31">
        <v>24633.25</v>
      </c>
      <c r="N173" s="31">
        <v>24107.5</v>
      </c>
      <c r="O173" s="308">
        <v>257750</v>
      </c>
      <c r="P173" s="309">
        <v>8.0172076652326937E-3</v>
      </c>
    </row>
    <row r="174" spans="1:16" ht="12.75" customHeight="1">
      <c r="A174" s="31">
        <v>164</v>
      </c>
      <c r="B174" s="32" t="s">
        <v>41</v>
      </c>
      <c r="C174" s="33" t="s">
        <v>217</v>
      </c>
      <c r="D174" s="34">
        <v>45134</v>
      </c>
      <c r="E174" s="38">
        <v>3737.95</v>
      </c>
      <c r="F174" s="38">
        <v>3770.8666666666668</v>
      </c>
      <c r="G174" s="39">
        <v>3682.9333333333334</v>
      </c>
      <c r="H174" s="39">
        <v>3627.9166666666665</v>
      </c>
      <c r="I174" s="39">
        <v>3539.9833333333331</v>
      </c>
      <c r="J174" s="39">
        <v>3825.8833333333337</v>
      </c>
      <c r="K174" s="39">
        <v>3913.8166666666671</v>
      </c>
      <c r="L174" s="39">
        <v>3968.8333333333339</v>
      </c>
      <c r="M174" s="31">
        <v>3858.8</v>
      </c>
      <c r="N174" s="31">
        <v>3715.85</v>
      </c>
      <c r="O174" s="308">
        <v>1726175</v>
      </c>
      <c r="P174" s="309">
        <v>1.2092873266688165E-2</v>
      </c>
    </row>
    <row r="175" spans="1:16" ht="12.75" customHeight="1">
      <c r="A175" s="31">
        <v>165</v>
      </c>
      <c r="B175" s="32" t="s">
        <v>47</v>
      </c>
      <c r="C175" s="33" t="s">
        <v>218</v>
      </c>
      <c r="D175" s="34">
        <v>45134</v>
      </c>
      <c r="E175" s="38">
        <v>2180.1</v>
      </c>
      <c r="F175" s="38">
        <v>2190.1833333333334</v>
      </c>
      <c r="G175" s="39">
        <v>2150.3666666666668</v>
      </c>
      <c r="H175" s="39">
        <v>2120.6333333333332</v>
      </c>
      <c r="I175" s="39">
        <v>2080.8166666666666</v>
      </c>
      <c r="J175" s="39">
        <v>2219.916666666667</v>
      </c>
      <c r="K175" s="39">
        <v>2259.7333333333336</v>
      </c>
      <c r="L175" s="39">
        <v>2289.4666666666672</v>
      </c>
      <c r="M175" s="31">
        <v>2230</v>
      </c>
      <c r="N175" s="31">
        <v>2160.4499999999998</v>
      </c>
      <c r="O175" s="308">
        <v>5312250</v>
      </c>
      <c r="P175" s="309">
        <v>3.1454783748361727E-2</v>
      </c>
    </row>
    <row r="176" spans="1:16" ht="12.75" customHeight="1">
      <c r="A176" s="31">
        <v>166</v>
      </c>
      <c r="B176" s="32" t="s">
        <v>68</v>
      </c>
      <c r="C176" s="33" t="s">
        <v>219</v>
      </c>
      <c r="D176" s="34">
        <v>45134</v>
      </c>
      <c r="E176" s="38">
        <v>1793.25</v>
      </c>
      <c r="F176" s="38">
        <v>1804.6333333333332</v>
      </c>
      <c r="G176" s="39">
        <v>1774.2666666666664</v>
      </c>
      <c r="H176" s="39">
        <v>1755.2833333333333</v>
      </c>
      <c r="I176" s="39">
        <v>1724.9166666666665</v>
      </c>
      <c r="J176" s="39">
        <v>1823.6166666666663</v>
      </c>
      <c r="K176" s="39">
        <v>1853.9833333333331</v>
      </c>
      <c r="L176" s="39">
        <v>1872.9666666666662</v>
      </c>
      <c r="M176" s="31">
        <v>1835</v>
      </c>
      <c r="N176" s="31">
        <v>1785.65</v>
      </c>
      <c r="O176" s="308">
        <v>5959800</v>
      </c>
      <c r="P176" s="309">
        <v>9.1435537945748248E-3</v>
      </c>
    </row>
    <row r="177" spans="1:16" ht="12.75" customHeight="1">
      <c r="A177" s="31">
        <v>167</v>
      </c>
      <c r="B177" s="32" t="s">
        <v>43</v>
      </c>
      <c r="C177" s="33" t="s">
        <v>220</v>
      </c>
      <c r="D177" s="34">
        <v>45134</v>
      </c>
      <c r="E177" s="38">
        <v>1077.0999999999999</v>
      </c>
      <c r="F177" s="38">
        <v>1078.3166666666666</v>
      </c>
      <c r="G177" s="39">
        <v>1071.8833333333332</v>
      </c>
      <c r="H177" s="39">
        <v>1066.6666666666665</v>
      </c>
      <c r="I177" s="39">
        <v>1060.2333333333331</v>
      </c>
      <c r="J177" s="39">
        <v>1083.5333333333333</v>
      </c>
      <c r="K177" s="39">
        <v>1089.9666666666667</v>
      </c>
      <c r="L177" s="39">
        <v>1095.1833333333334</v>
      </c>
      <c r="M177" s="31">
        <v>1084.75</v>
      </c>
      <c r="N177" s="31">
        <v>1073.0999999999999</v>
      </c>
      <c r="O177" s="308">
        <v>25907000</v>
      </c>
      <c r="P177" s="309">
        <v>-2.7204626100670259E-2</v>
      </c>
    </row>
    <row r="178" spans="1:16" ht="12.75" customHeight="1">
      <c r="A178" s="31">
        <v>168</v>
      </c>
      <c r="B178" s="32" t="s">
        <v>205</v>
      </c>
      <c r="C178" s="33" t="s">
        <v>221</v>
      </c>
      <c r="D178" s="34">
        <v>45134</v>
      </c>
      <c r="E178" s="38">
        <v>483.45</v>
      </c>
      <c r="F178" s="38">
        <v>487.84999999999997</v>
      </c>
      <c r="G178" s="39">
        <v>476.84999999999991</v>
      </c>
      <c r="H178" s="39">
        <v>470.24999999999994</v>
      </c>
      <c r="I178" s="39">
        <v>459.24999999999989</v>
      </c>
      <c r="J178" s="39">
        <v>494.44999999999993</v>
      </c>
      <c r="K178" s="39">
        <v>505.45000000000005</v>
      </c>
      <c r="L178" s="39">
        <v>512.04999999999995</v>
      </c>
      <c r="M178" s="31">
        <v>498.85</v>
      </c>
      <c r="N178" s="31">
        <v>481.25</v>
      </c>
      <c r="O178" s="308">
        <v>7846500</v>
      </c>
      <c r="P178" s="309">
        <v>-6.0693122643203451E-2</v>
      </c>
    </row>
    <row r="179" spans="1:16" ht="12.75" customHeight="1">
      <c r="A179" s="31">
        <v>169</v>
      </c>
      <c r="B179" s="32" t="s">
        <v>43</v>
      </c>
      <c r="C179" s="33" t="s">
        <v>222</v>
      </c>
      <c r="D179" s="34">
        <v>45134</v>
      </c>
      <c r="E179" s="38">
        <v>770.35</v>
      </c>
      <c r="F179" s="38">
        <v>775.4</v>
      </c>
      <c r="G179" s="39">
        <v>762.3</v>
      </c>
      <c r="H179" s="39">
        <v>754.25</v>
      </c>
      <c r="I179" s="39">
        <v>741.15</v>
      </c>
      <c r="J179" s="39">
        <v>783.44999999999993</v>
      </c>
      <c r="K179" s="39">
        <v>796.55000000000007</v>
      </c>
      <c r="L179" s="39">
        <v>804.59999999999991</v>
      </c>
      <c r="M179" s="31">
        <v>788.5</v>
      </c>
      <c r="N179" s="31">
        <v>767.35</v>
      </c>
      <c r="O179" s="308">
        <v>2752000</v>
      </c>
      <c r="P179" s="309">
        <v>-1.9244476122594441E-2</v>
      </c>
    </row>
    <row r="180" spans="1:16" ht="12.75" customHeight="1">
      <c r="A180" s="31">
        <v>170</v>
      </c>
      <c r="B180" s="32" t="s">
        <v>39</v>
      </c>
      <c r="C180" s="33" t="s">
        <v>223</v>
      </c>
      <c r="D180" s="34">
        <v>45134</v>
      </c>
      <c r="E180" s="38">
        <v>968.05</v>
      </c>
      <c r="F180" s="38">
        <v>970.55000000000007</v>
      </c>
      <c r="G180" s="39">
        <v>959.65000000000009</v>
      </c>
      <c r="H180" s="39">
        <v>951.25</v>
      </c>
      <c r="I180" s="39">
        <v>940.35</v>
      </c>
      <c r="J180" s="39">
        <v>978.95000000000016</v>
      </c>
      <c r="K180" s="39">
        <v>989.85</v>
      </c>
      <c r="L180" s="39">
        <v>998.25000000000023</v>
      </c>
      <c r="M180" s="31">
        <v>981.45</v>
      </c>
      <c r="N180" s="31">
        <v>962.15</v>
      </c>
      <c r="O180" s="308">
        <v>9874700</v>
      </c>
      <c r="P180" s="309">
        <v>3.6485394296270637E-2</v>
      </c>
    </row>
    <row r="181" spans="1:16" ht="12.75" customHeight="1">
      <c r="A181" s="31">
        <v>171</v>
      </c>
      <c r="B181" s="32" t="s">
        <v>79</v>
      </c>
      <c r="C181" s="33" t="s">
        <v>224</v>
      </c>
      <c r="D181" s="34">
        <v>45134</v>
      </c>
      <c r="E181" s="38">
        <v>1588.05</v>
      </c>
      <c r="F181" s="38">
        <v>1592.6000000000001</v>
      </c>
      <c r="G181" s="39">
        <v>1560.4500000000003</v>
      </c>
      <c r="H181" s="39">
        <v>1532.8500000000001</v>
      </c>
      <c r="I181" s="39">
        <v>1500.7000000000003</v>
      </c>
      <c r="J181" s="39">
        <v>1620.2000000000003</v>
      </c>
      <c r="K181" s="39">
        <v>1652.3500000000004</v>
      </c>
      <c r="L181" s="39">
        <v>1679.9500000000003</v>
      </c>
      <c r="M181" s="31">
        <v>1624.75</v>
      </c>
      <c r="N181" s="31">
        <v>1565</v>
      </c>
      <c r="O181" s="308">
        <v>4417500</v>
      </c>
      <c r="P181" s="309">
        <v>5.2537526804860617E-2</v>
      </c>
    </row>
    <row r="182" spans="1:16" ht="12.75" customHeight="1">
      <c r="A182" s="31">
        <v>172</v>
      </c>
      <c r="B182" s="32" t="s">
        <v>59</v>
      </c>
      <c r="C182" s="33" t="s">
        <v>225</v>
      </c>
      <c r="D182" s="34">
        <v>45134</v>
      </c>
      <c r="E182" s="38">
        <v>839.95</v>
      </c>
      <c r="F182" s="38">
        <v>843.66666666666663</v>
      </c>
      <c r="G182" s="39">
        <v>834.5333333333333</v>
      </c>
      <c r="H182" s="39">
        <v>829.11666666666667</v>
      </c>
      <c r="I182" s="39">
        <v>819.98333333333335</v>
      </c>
      <c r="J182" s="39">
        <v>849.08333333333326</v>
      </c>
      <c r="K182" s="39">
        <v>858.2166666666667</v>
      </c>
      <c r="L182" s="39">
        <v>863.63333333333321</v>
      </c>
      <c r="M182" s="31">
        <v>852.8</v>
      </c>
      <c r="N182" s="31">
        <v>838.25</v>
      </c>
      <c r="O182" s="308">
        <v>11730600</v>
      </c>
      <c r="P182" s="309">
        <v>1.0752688172043011E-3</v>
      </c>
    </row>
    <row r="183" spans="1:16" ht="12.75" customHeight="1">
      <c r="A183" s="31">
        <v>173</v>
      </c>
      <c r="B183" s="32" t="s">
        <v>56</v>
      </c>
      <c r="C183" s="33" t="s">
        <v>226</v>
      </c>
      <c r="D183" s="34">
        <v>45134</v>
      </c>
      <c r="E183" s="38">
        <v>623.75</v>
      </c>
      <c r="F183" s="38">
        <v>622.83333333333337</v>
      </c>
      <c r="G183" s="39">
        <v>617.7166666666667</v>
      </c>
      <c r="H183" s="39">
        <v>611.68333333333328</v>
      </c>
      <c r="I183" s="39">
        <v>606.56666666666661</v>
      </c>
      <c r="J183" s="39">
        <v>628.86666666666679</v>
      </c>
      <c r="K183" s="39">
        <v>633.98333333333335</v>
      </c>
      <c r="L183" s="39">
        <v>640.01666666666688</v>
      </c>
      <c r="M183" s="31">
        <v>627.95000000000005</v>
      </c>
      <c r="N183" s="31">
        <v>616.79999999999995</v>
      </c>
      <c r="O183" s="308">
        <v>52853250</v>
      </c>
      <c r="P183" s="309">
        <v>5.5850775403969198E-3</v>
      </c>
    </row>
    <row r="184" spans="1:16" ht="12.75" customHeight="1">
      <c r="A184" s="31">
        <v>174</v>
      </c>
      <c r="B184" s="32" t="s">
        <v>190</v>
      </c>
      <c r="C184" s="33" t="s">
        <v>227</v>
      </c>
      <c r="D184" s="34">
        <v>45134</v>
      </c>
      <c r="E184" s="38">
        <v>222.1</v>
      </c>
      <c r="F184" s="38">
        <v>223.63333333333333</v>
      </c>
      <c r="G184" s="39">
        <v>219.56666666666666</v>
      </c>
      <c r="H184" s="39">
        <v>217.03333333333333</v>
      </c>
      <c r="I184" s="39">
        <v>212.96666666666667</v>
      </c>
      <c r="J184" s="39">
        <v>226.16666666666666</v>
      </c>
      <c r="K184" s="39">
        <v>230.23333333333332</v>
      </c>
      <c r="L184" s="39">
        <v>232.76666666666665</v>
      </c>
      <c r="M184" s="31">
        <v>227.7</v>
      </c>
      <c r="N184" s="31">
        <v>221.1</v>
      </c>
      <c r="O184" s="308">
        <v>90385875</v>
      </c>
      <c r="P184" s="309">
        <v>7.486268903769468E-3</v>
      </c>
    </row>
    <row r="185" spans="1:16" ht="12.75" customHeight="1">
      <c r="A185" s="31">
        <v>175</v>
      </c>
      <c r="B185" s="32" t="s">
        <v>132</v>
      </c>
      <c r="C185" s="33" t="s">
        <v>228</v>
      </c>
      <c r="D185" s="34">
        <v>45134</v>
      </c>
      <c r="E185" s="38">
        <v>115.35</v>
      </c>
      <c r="F185" s="38">
        <v>115.89999999999999</v>
      </c>
      <c r="G185" s="39">
        <v>114.29999999999998</v>
      </c>
      <c r="H185" s="39">
        <v>113.24999999999999</v>
      </c>
      <c r="I185" s="39">
        <v>111.64999999999998</v>
      </c>
      <c r="J185" s="39">
        <v>116.94999999999999</v>
      </c>
      <c r="K185" s="39">
        <v>118.54999999999998</v>
      </c>
      <c r="L185" s="39">
        <v>119.6</v>
      </c>
      <c r="M185" s="31">
        <v>117.5</v>
      </c>
      <c r="N185" s="31">
        <v>114.85</v>
      </c>
      <c r="O185" s="308">
        <v>234415500</v>
      </c>
      <c r="P185" s="309">
        <v>1.7693409742120345E-2</v>
      </c>
    </row>
    <row r="186" spans="1:16" ht="12.75" customHeight="1">
      <c r="A186" s="31">
        <v>176</v>
      </c>
      <c r="B186" s="32" t="s">
        <v>87</v>
      </c>
      <c r="C186" s="33" t="s">
        <v>229</v>
      </c>
      <c r="D186" s="34">
        <v>45134</v>
      </c>
      <c r="E186" s="38">
        <v>3345.3</v>
      </c>
      <c r="F186" s="38">
        <v>3329.2666666666669</v>
      </c>
      <c r="G186" s="39">
        <v>3288.6333333333337</v>
      </c>
      <c r="H186" s="39">
        <v>3231.9666666666667</v>
      </c>
      <c r="I186" s="39">
        <v>3191.3333333333335</v>
      </c>
      <c r="J186" s="39">
        <v>3385.9333333333338</v>
      </c>
      <c r="K186" s="39">
        <v>3426.5666666666671</v>
      </c>
      <c r="L186" s="39">
        <v>3483.233333333334</v>
      </c>
      <c r="M186" s="31">
        <v>3369.9</v>
      </c>
      <c r="N186" s="31">
        <v>3272.6</v>
      </c>
      <c r="O186" s="308">
        <v>12056975</v>
      </c>
      <c r="P186" s="309">
        <v>-8.875909888655522E-3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1180.55</v>
      </c>
      <c r="F187" s="38">
        <v>1176.2833333333333</v>
      </c>
      <c r="G187" s="39">
        <v>1156.1166666666666</v>
      </c>
      <c r="H187" s="39">
        <v>1131.6833333333332</v>
      </c>
      <c r="I187" s="39">
        <v>1111.5166666666664</v>
      </c>
      <c r="J187" s="39">
        <v>1200.7166666666667</v>
      </c>
      <c r="K187" s="39">
        <v>1220.8833333333337</v>
      </c>
      <c r="L187" s="39">
        <v>1245.3166666666668</v>
      </c>
      <c r="M187" s="31">
        <v>1196.45</v>
      </c>
      <c r="N187" s="31">
        <v>1151.8499999999999</v>
      </c>
      <c r="O187" s="308">
        <v>14941800</v>
      </c>
      <c r="P187" s="309">
        <v>1.9152854511970532E-2</v>
      </c>
    </row>
    <row r="188" spans="1:16" ht="12.75" customHeight="1">
      <c r="A188" s="31">
        <v>178</v>
      </c>
      <c r="B188" s="32" t="s">
        <v>59</v>
      </c>
      <c r="C188" s="33" t="s">
        <v>231</v>
      </c>
      <c r="D188" s="34">
        <v>45134</v>
      </c>
      <c r="E188" s="38">
        <v>3087</v>
      </c>
      <c r="F188" s="38">
        <v>3094.3833333333332</v>
      </c>
      <c r="G188" s="39">
        <v>3074.7666666666664</v>
      </c>
      <c r="H188" s="39">
        <v>3062.5333333333333</v>
      </c>
      <c r="I188" s="39">
        <v>3042.9166666666665</v>
      </c>
      <c r="J188" s="39">
        <v>3106.6166666666663</v>
      </c>
      <c r="K188" s="39">
        <v>3126.2333333333331</v>
      </c>
      <c r="L188" s="39">
        <v>3138.4666666666662</v>
      </c>
      <c r="M188" s="31">
        <v>3114</v>
      </c>
      <c r="N188" s="31">
        <v>3082.15</v>
      </c>
      <c r="O188" s="308">
        <v>5352000</v>
      </c>
      <c r="P188" s="309">
        <v>7.7133440852675131E-4</v>
      </c>
    </row>
    <row r="189" spans="1:16" ht="12.75" customHeight="1">
      <c r="A189" s="31">
        <v>179</v>
      </c>
      <c r="B189" s="32" t="s">
        <v>43</v>
      </c>
      <c r="C189" s="33" t="s">
        <v>232</v>
      </c>
      <c r="D189" s="34">
        <v>45134</v>
      </c>
      <c r="E189" s="38">
        <v>1934.3</v>
      </c>
      <c r="F189" s="38">
        <v>1939.0666666666666</v>
      </c>
      <c r="G189" s="39">
        <v>1923.2333333333331</v>
      </c>
      <c r="H189" s="39">
        <v>1912.1666666666665</v>
      </c>
      <c r="I189" s="39">
        <v>1896.333333333333</v>
      </c>
      <c r="J189" s="39">
        <v>1950.1333333333332</v>
      </c>
      <c r="K189" s="39">
        <v>1965.9666666666667</v>
      </c>
      <c r="L189" s="39">
        <v>1977.0333333333333</v>
      </c>
      <c r="M189" s="31">
        <v>1954.9</v>
      </c>
      <c r="N189" s="31">
        <v>1928</v>
      </c>
      <c r="O189" s="308">
        <v>1782500</v>
      </c>
      <c r="P189" s="309">
        <v>5.0747110234000562E-3</v>
      </c>
    </row>
    <row r="190" spans="1:16" ht="12.75" customHeight="1">
      <c r="A190" s="31">
        <v>180</v>
      </c>
      <c r="B190" s="32" t="s">
        <v>45</v>
      </c>
      <c r="C190" s="33" t="s">
        <v>233</v>
      </c>
      <c r="D190" s="34">
        <v>45134</v>
      </c>
      <c r="E190" s="38">
        <v>1673</v>
      </c>
      <c r="F190" s="38">
        <v>1685.7166666666665</v>
      </c>
      <c r="G190" s="39">
        <v>1652.4833333333329</v>
      </c>
      <c r="H190" s="39">
        <v>1631.9666666666665</v>
      </c>
      <c r="I190" s="39">
        <v>1598.7333333333329</v>
      </c>
      <c r="J190" s="39">
        <v>1706.2333333333329</v>
      </c>
      <c r="K190" s="39">
        <v>1739.4666666666665</v>
      </c>
      <c r="L190" s="39">
        <v>1759.9833333333329</v>
      </c>
      <c r="M190" s="31">
        <v>1718.95</v>
      </c>
      <c r="N190" s="31">
        <v>1665.2</v>
      </c>
      <c r="O190" s="308">
        <v>3753600</v>
      </c>
      <c r="P190" s="309">
        <v>7.2992700729927005E-3</v>
      </c>
    </row>
    <row r="191" spans="1:16" ht="12.75" customHeight="1">
      <c r="A191" s="31">
        <v>181</v>
      </c>
      <c r="B191" s="32" t="s">
        <v>56</v>
      </c>
      <c r="C191" s="33" t="s">
        <v>234</v>
      </c>
      <c r="D191" s="34">
        <v>45134</v>
      </c>
      <c r="E191" s="38">
        <v>1335</v>
      </c>
      <c r="F191" s="38">
        <v>1339.3333333333333</v>
      </c>
      <c r="G191" s="39">
        <v>1325.7666666666664</v>
      </c>
      <c r="H191" s="39">
        <v>1316.5333333333331</v>
      </c>
      <c r="I191" s="39">
        <v>1302.9666666666662</v>
      </c>
      <c r="J191" s="39">
        <v>1348.5666666666666</v>
      </c>
      <c r="K191" s="39">
        <v>1362.1333333333337</v>
      </c>
      <c r="L191" s="39">
        <v>1371.3666666666668</v>
      </c>
      <c r="M191" s="31">
        <v>1352.9</v>
      </c>
      <c r="N191" s="31">
        <v>1330.1</v>
      </c>
      <c r="O191" s="308">
        <v>7378000</v>
      </c>
      <c r="P191" s="309">
        <v>-5.472730703906397E-3</v>
      </c>
    </row>
    <row r="192" spans="1:16" ht="12.75" customHeight="1">
      <c r="A192" s="31">
        <v>182</v>
      </c>
      <c r="B192" s="32" t="s">
        <v>59</v>
      </c>
      <c r="C192" s="33" t="s">
        <v>235</v>
      </c>
      <c r="D192" s="34">
        <v>45134</v>
      </c>
      <c r="E192" s="38">
        <v>1502.65</v>
      </c>
      <c r="F192" s="38">
        <v>1500.9666666666665</v>
      </c>
      <c r="G192" s="39">
        <v>1490.9333333333329</v>
      </c>
      <c r="H192" s="39">
        <v>1479.2166666666665</v>
      </c>
      <c r="I192" s="39">
        <v>1469.1833333333329</v>
      </c>
      <c r="J192" s="39">
        <v>1512.6833333333329</v>
      </c>
      <c r="K192" s="39">
        <v>1522.7166666666662</v>
      </c>
      <c r="L192" s="39">
        <v>1534.4333333333329</v>
      </c>
      <c r="M192" s="31">
        <v>1511</v>
      </c>
      <c r="N192" s="31">
        <v>1489.25</v>
      </c>
      <c r="O192" s="308">
        <v>2171600</v>
      </c>
      <c r="P192" s="309">
        <v>-4.2842031029619185E-2</v>
      </c>
    </row>
    <row r="193" spans="1:16" ht="12.75" customHeight="1">
      <c r="A193" s="31">
        <v>183</v>
      </c>
      <c r="B193" s="32" t="s">
        <v>49</v>
      </c>
      <c r="C193" s="33" t="s">
        <v>236</v>
      </c>
      <c r="D193" s="34">
        <v>45134</v>
      </c>
      <c r="E193" s="38">
        <v>8241.4500000000007</v>
      </c>
      <c r="F193" s="38">
        <v>8269.2166666666672</v>
      </c>
      <c r="G193" s="39">
        <v>8194.4333333333343</v>
      </c>
      <c r="H193" s="39">
        <v>8147.4166666666679</v>
      </c>
      <c r="I193" s="39">
        <v>8072.633333333335</v>
      </c>
      <c r="J193" s="39">
        <v>8316.2333333333336</v>
      </c>
      <c r="K193" s="39">
        <v>8391.0166666666664</v>
      </c>
      <c r="L193" s="39">
        <v>8438.0333333333328</v>
      </c>
      <c r="M193" s="31">
        <v>8344</v>
      </c>
      <c r="N193" s="31">
        <v>8222.2000000000007</v>
      </c>
      <c r="O193" s="308">
        <v>1503400</v>
      </c>
      <c r="P193" s="309">
        <v>5.9551689528270328E-3</v>
      </c>
    </row>
    <row r="194" spans="1:16" ht="12.75" customHeight="1">
      <c r="A194" s="31">
        <v>184</v>
      </c>
      <c r="B194" s="32" t="s">
        <v>39</v>
      </c>
      <c r="C194" s="33" t="s">
        <v>237</v>
      </c>
      <c r="D194" s="34">
        <v>45134</v>
      </c>
      <c r="E194" s="38">
        <v>631.70000000000005</v>
      </c>
      <c r="F194" s="38">
        <v>635.25</v>
      </c>
      <c r="G194" s="39">
        <v>624.85</v>
      </c>
      <c r="H194" s="39">
        <v>618</v>
      </c>
      <c r="I194" s="39">
        <v>607.6</v>
      </c>
      <c r="J194" s="39">
        <v>642.1</v>
      </c>
      <c r="K194" s="39">
        <v>652.50000000000011</v>
      </c>
      <c r="L194" s="39">
        <v>659.35</v>
      </c>
      <c r="M194" s="31">
        <v>645.65</v>
      </c>
      <c r="N194" s="31">
        <v>628.4</v>
      </c>
      <c r="O194" s="308">
        <v>28923700</v>
      </c>
      <c r="P194" s="309">
        <v>4.0304858091363915E-2</v>
      </c>
    </row>
    <row r="195" spans="1:16" ht="12.75" customHeight="1">
      <c r="A195" s="31">
        <v>185</v>
      </c>
      <c r="B195" s="32" t="s">
        <v>132</v>
      </c>
      <c r="C195" s="33" t="s">
        <v>238</v>
      </c>
      <c r="D195" s="34">
        <v>45134</v>
      </c>
      <c r="E195" s="38">
        <v>277.39999999999998</v>
      </c>
      <c r="F195" s="38">
        <v>277.26666666666665</v>
      </c>
      <c r="G195" s="39">
        <v>274.7833333333333</v>
      </c>
      <c r="H195" s="39">
        <v>272.16666666666663</v>
      </c>
      <c r="I195" s="39">
        <v>269.68333333333328</v>
      </c>
      <c r="J195" s="39">
        <v>279.88333333333333</v>
      </c>
      <c r="K195" s="39">
        <v>282.36666666666667</v>
      </c>
      <c r="L195" s="39">
        <v>284.98333333333335</v>
      </c>
      <c r="M195" s="31">
        <v>279.75</v>
      </c>
      <c r="N195" s="31">
        <v>274.64999999999998</v>
      </c>
      <c r="O195" s="308">
        <v>53236000</v>
      </c>
      <c r="P195" s="309">
        <v>-3.7984748274241933E-2</v>
      </c>
    </row>
    <row r="196" spans="1:16" ht="12.75" customHeight="1">
      <c r="A196" s="31">
        <v>186</v>
      </c>
      <c r="B196" s="32" t="s">
        <v>41</v>
      </c>
      <c r="C196" s="33" t="s">
        <v>239</v>
      </c>
      <c r="D196" s="34">
        <v>45134</v>
      </c>
      <c r="E196" s="38">
        <v>749.35</v>
      </c>
      <c r="F196" s="38">
        <v>754.11666666666679</v>
      </c>
      <c r="G196" s="39">
        <v>742.18333333333362</v>
      </c>
      <c r="H196" s="39">
        <v>735.01666666666688</v>
      </c>
      <c r="I196" s="39">
        <v>723.08333333333371</v>
      </c>
      <c r="J196" s="39">
        <v>761.28333333333353</v>
      </c>
      <c r="K196" s="39">
        <v>773.2166666666667</v>
      </c>
      <c r="L196" s="39">
        <v>780.38333333333344</v>
      </c>
      <c r="M196" s="31">
        <v>766.05</v>
      </c>
      <c r="N196" s="31">
        <v>746.95</v>
      </c>
      <c r="O196" s="308">
        <v>11605800</v>
      </c>
      <c r="P196" s="309">
        <v>3.8383079235559371E-2</v>
      </c>
    </row>
    <row r="197" spans="1:16" ht="12.75" customHeight="1">
      <c r="A197" s="31">
        <v>187</v>
      </c>
      <c r="B197" s="32" t="s">
        <v>87</v>
      </c>
      <c r="C197" s="33" t="s">
        <v>240</v>
      </c>
      <c r="D197" s="34">
        <v>45134</v>
      </c>
      <c r="E197" s="38">
        <v>395.65</v>
      </c>
      <c r="F197" s="38">
        <v>395.93333333333334</v>
      </c>
      <c r="G197" s="39">
        <v>391.7166666666667</v>
      </c>
      <c r="H197" s="39">
        <v>387.78333333333336</v>
      </c>
      <c r="I197" s="39">
        <v>383.56666666666672</v>
      </c>
      <c r="J197" s="39">
        <v>399.86666666666667</v>
      </c>
      <c r="K197" s="39">
        <v>404.08333333333326</v>
      </c>
      <c r="L197" s="39">
        <v>408.01666666666665</v>
      </c>
      <c r="M197" s="31">
        <v>400.15</v>
      </c>
      <c r="N197" s="31">
        <v>392</v>
      </c>
      <c r="O197" s="308">
        <v>37852500</v>
      </c>
      <c r="P197" s="309">
        <v>1.3983204082452686E-2</v>
      </c>
    </row>
    <row r="198" spans="1:16" ht="12.75" customHeight="1">
      <c r="A198" s="31">
        <v>188</v>
      </c>
      <c r="B198" s="32" t="s">
        <v>205</v>
      </c>
      <c r="C198" s="33" t="s">
        <v>241</v>
      </c>
      <c r="D198" s="34">
        <v>45134</v>
      </c>
      <c r="E198" s="38">
        <v>199.05</v>
      </c>
      <c r="F198" s="38">
        <v>200.25</v>
      </c>
      <c r="G198" s="39">
        <v>196.9</v>
      </c>
      <c r="H198" s="39">
        <v>194.75</v>
      </c>
      <c r="I198" s="39">
        <v>191.4</v>
      </c>
      <c r="J198" s="39">
        <v>202.4</v>
      </c>
      <c r="K198" s="39">
        <v>205.75000000000003</v>
      </c>
      <c r="L198" s="39">
        <v>207.9</v>
      </c>
      <c r="M198" s="31">
        <v>203.6</v>
      </c>
      <c r="N198" s="31">
        <v>198.1</v>
      </c>
      <c r="O198" s="308">
        <v>102372000</v>
      </c>
      <c r="P198" s="309">
        <v>-1.5663310929702599E-2</v>
      </c>
    </row>
    <row r="199" spans="1:16" ht="12.75" customHeight="1">
      <c r="A199" s="31">
        <v>189</v>
      </c>
      <c r="B199" s="32" t="s">
        <v>43</v>
      </c>
      <c r="C199" s="33" t="s">
        <v>242</v>
      </c>
      <c r="D199" s="34">
        <v>45134</v>
      </c>
      <c r="E199" s="38">
        <v>592.15</v>
      </c>
      <c r="F199" s="38">
        <v>592.88333333333333</v>
      </c>
      <c r="G199" s="39">
        <v>588.66666666666663</v>
      </c>
      <c r="H199" s="39">
        <v>585.18333333333328</v>
      </c>
      <c r="I199" s="39">
        <v>580.96666666666658</v>
      </c>
      <c r="J199" s="39">
        <v>596.36666666666667</v>
      </c>
      <c r="K199" s="39">
        <v>600.58333333333337</v>
      </c>
      <c r="L199" s="39">
        <v>604.06666666666672</v>
      </c>
      <c r="M199" s="31">
        <v>597.1</v>
      </c>
      <c r="N199" s="31">
        <v>589.4</v>
      </c>
      <c r="O199" s="308">
        <v>6841800</v>
      </c>
      <c r="P199" s="309">
        <v>-6.534239414532148E-3</v>
      </c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48"/>
      <c r="C202" s="41"/>
      <c r="D202" s="43"/>
      <c r="E202" s="44"/>
      <c r="F202" s="44"/>
      <c r="G202" s="45"/>
      <c r="H202" s="45"/>
      <c r="I202" s="45"/>
      <c r="J202" s="45"/>
      <c r="K202" s="45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H20" sqref="H2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0" t="s">
        <v>16</v>
      </c>
      <c r="B8" s="392"/>
      <c r="C8" s="396" t="s">
        <v>20</v>
      </c>
      <c r="D8" s="396" t="s">
        <v>21</v>
      </c>
      <c r="E8" s="387" t="s">
        <v>22</v>
      </c>
      <c r="F8" s="388"/>
      <c r="G8" s="389"/>
      <c r="H8" s="387" t="s">
        <v>23</v>
      </c>
      <c r="I8" s="388"/>
      <c r="J8" s="389"/>
      <c r="K8" s="26"/>
      <c r="L8" s="53"/>
      <c r="M8" s="53"/>
      <c r="N8" s="1"/>
      <c r="O8" s="1"/>
    </row>
    <row r="9" spans="1:15" ht="36" customHeight="1">
      <c r="A9" s="394"/>
      <c r="B9" s="395"/>
      <c r="C9" s="395"/>
      <c r="D9" s="39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19413.75</v>
      </c>
      <c r="D10" s="35">
        <v>19455.516666666666</v>
      </c>
      <c r="E10" s="35">
        <v>19344.033333333333</v>
      </c>
      <c r="F10" s="35">
        <v>19274.316666666666</v>
      </c>
      <c r="G10" s="35">
        <v>19162.833333333332</v>
      </c>
      <c r="H10" s="35">
        <v>19525.233333333334</v>
      </c>
      <c r="I10" s="35">
        <v>19636.716666666664</v>
      </c>
      <c r="J10" s="35">
        <v>19706.433333333334</v>
      </c>
      <c r="K10" s="35">
        <v>19567</v>
      </c>
      <c r="L10" s="35">
        <v>19385.8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44665.05</v>
      </c>
      <c r="D11" s="35">
        <v>44787.466666666674</v>
      </c>
      <c r="E11" s="35">
        <v>44489.783333333347</v>
      </c>
      <c r="F11" s="35">
        <v>44314.51666666667</v>
      </c>
      <c r="G11" s="35">
        <v>44016.833333333343</v>
      </c>
      <c r="H11" s="35">
        <v>44962.733333333352</v>
      </c>
      <c r="I11" s="35">
        <v>45260.416666666672</v>
      </c>
      <c r="J11" s="35">
        <v>45435.683333333356</v>
      </c>
      <c r="K11" s="35">
        <v>45085.15</v>
      </c>
      <c r="L11" s="35">
        <v>44612.2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3261.05</v>
      </c>
      <c r="D12" s="38">
        <v>3280.25</v>
      </c>
      <c r="E12" s="38">
        <v>3233.2</v>
      </c>
      <c r="F12" s="38">
        <v>3205.35</v>
      </c>
      <c r="G12" s="38">
        <v>3158.2999999999997</v>
      </c>
      <c r="H12" s="38">
        <v>3308.1</v>
      </c>
      <c r="I12" s="38">
        <v>3355.15</v>
      </c>
      <c r="J12" s="38">
        <v>3383</v>
      </c>
      <c r="K12" s="38">
        <v>3327.3</v>
      </c>
      <c r="L12" s="38">
        <v>3252.4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5829.25</v>
      </c>
      <c r="D13" s="38">
        <v>5853.9000000000005</v>
      </c>
      <c r="E13" s="38">
        <v>5795.1500000000015</v>
      </c>
      <c r="F13" s="38">
        <v>5761.0500000000011</v>
      </c>
      <c r="G13" s="38">
        <v>5702.300000000002</v>
      </c>
      <c r="H13" s="38">
        <v>5888.0000000000009</v>
      </c>
      <c r="I13" s="38">
        <v>5946.7499999999991</v>
      </c>
      <c r="J13" s="38">
        <v>5980.85</v>
      </c>
      <c r="K13" s="38">
        <v>5912.65</v>
      </c>
      <c r="L13" s="38">
        <v>5819.8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29628.2</v>
      </c>
      <c r="D14" s="38">
        <v>29549.183333333334</v>
      </c>
      <c r="E14" s="38">
        <v>29194.716666666667</v>
      </c>
      <c r="F14" s="38">
        <v>28761.233333333334</v>
      </c>
      <c r="G14" s="38">
        <v>28406.766666666666</v>
      </c>
      <c r="H14" s="38">
        <v>29982.666666666668</v>
      </c>
      <c r="I14" s="38">
        <v>30337.133333333335</v>
      </c>
      <c r="J14" s="38">
        <v>30770.616666666669</v>
      </c>
      <c r="K14" s="38">
        <v>29903.65</v>
      </c>
      <c r="L14" s="38">
        <v>29115.7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5132.2</v>
      </c>
      <c r="D15" s="38">
        <v>5159.75</v>
      </c>
      <c r="E15" s="38">
        <v>5089.3</v>
      </c>
      <c r="F15" s="38">
        <v>5046.4000000000005</v>
      </c>
      <c r="G15" s="38">
        <v>4975.9500000000007</v>
      </c>
      <c r="H15" s="38">
        <v>5202.6499999999996</v>
      </c>
      <c r="I15" s="38">
        <v>5273.1</v>
      </c>
      <c r="J15" s="38">
        <v>5315.9999999999991</v>
      </c>
      <c r="K15" s="38">
        <v>5230.2</v>
      </c>
      <c r="L15" s="38">
        <v>5116.8500000000004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10193.950000000001</v>
      </c>
      <c r="D16" s="38">
        <v>10227.700000000001</v>
      </c>
      <c r="E16" s="38">
        <v>10127.700000000001</v>
      </c>
      <c r="F16" s="38">
        <v>10061.450000000001</v>
      </c>
      <c r="G16" s="38">
        <v>9961.4500000000007</v>
      </c>
      <c r="H16" s="38">
        <v>10293.950000000001</v>
      </c>
      <c r="I16" s="38">
        <v>10393.950000000001</v>
      </c>
      <c r="J16" s="38">
        <v>10460.200000000001</v>
      </c>
      <c r="K16" s="38">
        <v>10327.700000000001</v>
      </c>
      <c r="L16" s="38">
        <v>10161.450000000001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4407.3</v>
      </c>
      <c r="D17" s="38">
        <v>4453.4333333333334</v>
      </c>
      <c r="E17" s="38">
        <v>4348.8666666666668</v>
      </c>
      <c r="F17" s="38">
        <v>4290.4333333333334</v>
      </c>
      <c r="G17" s="38">
        <v>4185.8666666666668</v>
      </c>
      <c r="H17" s="38">
        <v>4511.8666666666668</v>
      </c>
      <c r="I17" s="38">
        <v>4616.4333333333343</v>
      </c>
      <c r="J17" s="38">
        <v>4674.8666666666668</v>
      </c>
      <c r="K17" s="31">
        <v>4558</v>
      </c>
      <c r="L17" s="31">
        <v>4395</v>
      </c>
      <c r="M17" s="31">
        <v>2.2642699999999998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23392.55</v>
      </c>
      <c r="D18" s="38">
        <v>23456.866666666669</v>
      </c>
      <c r="E18" s="38">
        <v>23235.683333333338</v>
      </c>
      <c r="F18" s="38">
        <v>23078.816666666669</v>
      </c>
      <c r="G18" s="38">
        <v>22857.633333333339</v>
      </c>
      <c r="H18" s="38">
        <v>23613.733333333337</v>
      </c>
      <c r="I18" s="38">
        <v>23834.916666666672</v>
      </c>
      <c r="J18" s="38">
        <v>23991.783333333336</v>
      </c>
      <c r="K18" s="31">
        <v>23678.05</v>
      </c>
      <c r="L18" s="31">
        <v>23300</v>
      </c>
      <c r="M18" s="31">
        <v>7.9269999999999993E-2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187.45</v>
      </c>
      <c r="D19" s="38">
        <v>188.58333333333334</v>
      </c>
      <c r="E19" s="38">
        <v>185.16666666666669</v>
      </c>
      <c r="F19" s="38">
        <v>182.88333333333335</v>
      </c>
      <c r="G19" s="38">
        <v>179.4666666666667</v>
      </c>
      <c r="H19" s="38">
        <v>190.86666666666667</v>
      </c>
      <c r="I19" s="38">
        <v>194.28333333333336</v>
      </c>
      <c r="J19" s="38">
        <v>196.56666666666666</v>
      </c>
      <c r="K19" s="31">
        <v>192</v>
      </c>
      <c r="L19" s="31">
        <v>186.3</v>
      </c>
      <c r="M19" s="31">
        <v>48.375399999999999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216.6</v>
      </c>
      <c r="D20" s="38">
        <v>215.33333333333334</v>
      </c>
      <c r="E20" s="38">
        <v>212.86666666666667</v>
      </c>
      <c r="F20" s="38">
        <v>209.13333333333333</v>
      </c>
      <c r="G20" s="38">
        <v>206.66666666666666</v>
      </c>
      <c r="H20" s="38">
        <v>219.06666666666669</v>
      </c>
      <c r="I20" s="38">
        <v>221.53333333333333</v>
      </c>
      <c r="J20" s="38">
        <v>225.26666666666671</v>
      </c>
      <c r="K20" s="31">
        <v>217.8</v>
      </c>
      <c r="L20" s="31">
        <v>211.6</v>
      </c>
      <c r="M20" s="31">
        <v>88.127229999999997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1770.5</v>
      </c>
      <c r="D21" s="38">
        <v>1777.1000000000001</v>
      </c>
      <c r="E21" s="38">
        <v>1757.7000000000003</v>
      </c>
      <c r="F21" s="38">
        <v>1744.9</v>
      </c>
      <c r="G21" s="38">
        <v>1725.5000000000002</v>
      </c>
      <c r="H21" s="38">
        <v>1789.9000000000003</v>
      </c>
      <c r="I21" s="38">
        <v>1809.3000000000004</v>
      </c>
      <c r="J21" s="38">
        <v>1822.1000000000004</v>
      </c>
      <c r="K21" s="31">
        <v>1796.5</v>
      </c>
      <c r="L21" s="31">
        <v>1764.3</v>
      </c>
      <c r="M21" s="31">
        <v>4.4057399999999998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2362.0500000000002</v>
      </c>
      <c r="D22" s="38">
        <v>2374.4333333333334</v>
      </c>
      <c r="E22" s="38">
        <v>2343.166666666667</v>
      </c>
      <c r="F22" s="38">
        <v>2324.2833333333338</v>
      </c>
      <c r="G22" s="38">
        <v>2293.0166666666673</v>
      </c>
      <c r="H22" s="38">
        <v>2393.3166666666666</v>
      </c>
      <c r="I22" s="38">
        <v>2424.583333333333</v>
      </c>
      <c r="J22" s="38">
        <v>2443.4666666666662</v>
      </c>
      <c r="K22" s="31">
        <v>2405.6999999999998</v>
      </c>
      <c r="L22" s="31">
        <v>2355.5500000000002</v>
      </c>
      <c r="M22" s="31">
        <v>12.477410000000001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947.05</v>
      </c>
      <c r="D23" s="38">
        <v>954.01666666666677</v>
      </c>
      <c r="E23" s="38">
        <v>938.03333333333353</v>
      </c>
      <c r="F23" s="38">
        <v>929.01666666666677</v>
      </c>
      <c r="G23" s="38">
        <v>913.03333333333353</v>
      </c>
      <c r="H23" s="38">
        <v>963.03333333333353</v>
      </c>
      <c r="I23" s="38">
        <v>979.01666666666688</v>
      </c>
      <c r="J23" s="38">
        <v>988.03333333333353</v>
      </c>
      <c r="K23" s="31">
        <v>970</v>
      </c>
      <c r="L23" s="31">
        <v>945</v>
      </c>
      <c r="M23" s="31">
        <v>5.4291900000000002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717.2</v>
      </c>
      <c r="D24" s="38">
        <v>720.48333333333323</v>
      </c>
      <c r="E24" s="38">
        <v>711.71666666666647</v>
      </c>
      <c r="F24" s="38">
        <v>706.23333333333323</v>
      </c>
      <c r="G24" s="38">
        <v>697.46666666666647</v>
      </c>
      <c r="H24" s="38">
        <v>725.96666666666647</v>
      </c>
      <c r="I24" s="38">
        <v>734.73333333333312</v>
      </c>
      <c r="J24" s="38">
        <v>740.21666666666647</v>
      </c>
      <c r="K24" s="31">
        <v>729.25</v>
      </c>
      <c r="L24" s="31">
        <v>715</v>
      </c>
      <c r="M24" s="31">
        <v>13.78288</v>
      </c>
      <c r="N24" s="1"/>
      <c r="O24" s="1"/>
    </row>
    <row r="25" spans="1:15" ht="12.75" customHeight="1">
      <c r="A25" s="56">
        <v>16</v>
      </c>
      <c r="B25" s="58" t="s">
        <v>875</v>
      </c>
      <c r="C25" s="31">
        <v>237.2</v>
      </c>
      <c r="D25" s="38">
        <v>238.66666666666666</v>
      </c>
      <c r="E25" s="38">
        <v>234.38333333333333</v>
      </c>
      <c r="F25" s="38">
        <v>231.56666666666666</v>
      </c>
      <c r="G25" s="38">
        <v>227.28333333333333</v>
      </c>
      <c r="H25" s="38">
        <v>241.48333333333332</v>
      </c>
      <c r="I25" s="38">
        <v>245.76666666666668</v>
      </c>
      <c r="J25" s="38">
        <v>248.58333333333331</v>
      </c>
      <c r="K25" s="31">
        <v>242.95</v>
      </c>
      <c r="L25" s="31">
        <v>235.85</v>
      </c>
      <c r="M25" s="31">
        <v>21.387830000000001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745.2</v>
      </c>
      <c r="D26" s="38">
        <v>748.71666666666658</v>
      </c>
      <c r="E26" s="38">
        <v>739.53333333333319</v>
      </c>
      <c r="F26" s="38">
        <v>733.86666666666656</v>
      </c>
      <c r="G26" s="38">
        <v>724.68333333333317</v>
      </c>
      <c r="H26" s="38">
        <v>754.38333333333321</v>
      </c>
      <c r="I26" s="38">
        <v>763.56666666666661</v>
      </c>
      <c r="J26" s="38">
        <v>769.23333333333323</v>
      </c>
      <c r="K26" s="31">
        <v>757.9</v>
      </c>
      <c r="L26" s="31">
        <v>743.05</v>
      </c>
      <c r="M26" s="31">
        <v>5.0735599999999996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3511.15</v>
      </c>
      <c r="D27" s="38">
        <v>3518.7166666666667</v>
      </c>
      <c r="E27" s="38">
        <v>3487.4333333333334</v>
      </c>
      <c r="F27" s="38">
        <v>3463.7166666666667</v>
      </c>
      <c r="G27" s="38">
        <v>3432.4333333333334</v>
      </c>
      <c r="H27" s="38">
        <v>3542.4333333333334</v>
      </c>
      <c r="I27" s="38">
        <v>3573.7166666666672</v>
      </c>
      <c r="J27" s="38">
        <v>3597.4333333333334</v>
      </c>
      <c r="K27" s="31">
        <v>3550</v>
      </c>
      <c r="L27" s="31">
        <v>3495</v>
      </c>
      <c r="M27" s="31">
        <v>1.4603900000000001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416.9</v>
      </c>
      <c r="D28" s="38">
        <v>418.06666666666661</v>
      </c>
      <c r="E28" s="38">
        <v>413.48333333333323</v>
      </c>
      <c r="F28" s="38">
        <v>410.06666666666661</v>
      </c>
      <c r="G28" s="38">
        <v>405.48333333333323</v>
      </c>
      <c r="H28" s="38">
        <v>421.48333333333323</v>
      </c>
      <c r="I28" s="38">
        <v>426.06666666666661</v>
      </c>
      <c r="J28" s="38">
        <v>429.48333333333323</v>
      </c>
      <c r="K28" s="31">
        <v>422.65</v>
      </c>
      <c r="L28" s="31">
        <v>414.65</v>
      </c>
      <c r="M28" s="31">
        <v>27.44632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5182</v>
      </c>
      <c r="D29" s="38">
        <v>5213.3</v>
      </c>
      <c r="E29" s="38">
        <v>5136.7000000000007</v>
      </c>
      <c r="F29" s="38">
        <v>5091.4000000000005</v>
      </c>
      <c r="G29" s="38">
        <v>5014.8000000000011</v>
      </c>
      <c r="H29" s="38">
        <v>5258.6</v>
      </c>
      <c r="I29" s="38">
        <v>5335.2000000000007</v>
      </c>
      <c r="J29" s="38">
        <v>5380.5</v>
      </c>
      <c r="K29" s="31">
        <v>5289.9</v>
      </c>
      <c r="L29" s="31">
        <v>5168</v>
      </c>
      <c r="M29" s="31">
        <v>3.38327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424.55</v>
      </c>
      <c r="D30" s="38">
        <v>427.41666666666669</v>
      </c>
      <c r="E30" s="38">
        <v>420.43333333333339</v>
      </c>
      <c r="F30" s="38">
        <v>416.31666666666672</v>
      </c>
      <c r="G30" s="38">
        <v>409.33333333333343</v>
      </c>
      <c r="H30" s="38">
        <v>431.53333333333336</v>
      </c>
      <c r="I30" s="38">
        <v>438.51666666666659</v>
      </c>
      <c r="J30" s="38">
        <v>442.63333333333333</v>
      </c>
      <c r="K30" s="31">
        <v>434.4</v>
      </c>
      <c r="L30" s="31">
        <v>423.3</v>
      </c>
      <c r="M30" s="31">
        <v>11.606490000000001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170.3</v>
      </c>
      <c r="D31" s="38">
        <v>170.78333333333333</v>
      </c>
      <c r="E31" s="38">
        <v>168.56666666666666</v>
      </c>
      <c r="F31" s="38">
        <v>166.83333333333334</v>
      </c>
      <c r="G31" s="38">
        <v>164.61666666666667</v>
      </c>
      <c r="H31" s="38">
        <v>172.51666666666665</v>
      </c>
      <c r="I31" s="38">
        <v>174.73333333333329</v>
      </c>
      <c r="J31" s="38">
        <v>176.46666666666664</v>
      </c>
      <c r="K31" s="31">
        <v>173</v>
      </c>
      <c r="L31" s="31">
        <v>169.05</v>
      </c>
      <c r="M31" s="31">
        <v>188.50784999999999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3398.55</v>
      </c>
      <c r="D32" s="38">
        <v>3402.6333333333332</v>
      </c>
      <c r="E32" s="38">
        <v>3380.2666666666664</v>
      </c>
      <c r="F32" s="38">
        <v>3361.9833333333331</v>
      </c>
      <c r="G32" s="38">
        <v>3339.6166666666663</v>
      </c>
      <c r="H32" s="38">
        <v>3420.9166666666665</v>
      </c>
      <c r="I32" s="38">
        <v>3443.2833333333333</v>
      </c>
      <c r="J32" s="38">
        <v>3461.5666666666666</v>
      </c>
      <c r="K32" s="31">
        <v>3425</v>
      </c>
      <c r="L32" s="31">
        <v>3384.35</v>
      </c>
      <c r="M32" s="31">
        <v>7.5012600000000003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1846.15</v>
      </c>
      <c r="D33" s="38">
        <v>1844.3666666666668</v>
      </c>
      <c r="E33" s="38">
        <v>1821.7833333333335</v>
      </c>
      <c r="F33" s="38">
        <v>1797.4166666666667</v>
      </c>
      <c r="G33" s="38">
        <v>1774.8333333333335</v>
      </c>
      <c r="H33" s="38">
        <v>1868.7333333333336</v>
      </c>
      <c r="I33" s="38">
        <v>1891.3166666666666</v>
      </c>
      <c r="J33" s="38">
        <v>1915.6833333333336</v>
      </c>
      <c r="K33" s="31">
        <v>1866.95</v>
      </c>
      <c r="L33" s="31">
        <v>1820</v>
      </c>
      <c r="M33" s="31">
        <v>7.5113300000000001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630.25</v>
      </c>
      <c r="D34" s="38">
        <v>632.75</v>
      </c>
      <c r="E34" s="38">
        <v>627.5</v>
      </c>
      <c r="F34" s="38">
        <v>624.75</v>
      </c>
      <c r="G34" s="38">
        <v>619.5</v>
      </c>
      <c r="H34" s="38">
        <v>635.5</v>
      </c>
      <c r="I34" s="38">
        <v>640.75</v>
      </c>
      <c r="J34" s="38">
        <v>643.5</v>
      </c>
      <c r="K34" s="31">
        <v>638</v>
      </c>
      <c r="L34" s="31">
        <v>630</v>
      </c>
      <c r="M34" s="31">
        <v>5.8302100000000001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760.2</v>
      </c>
      <c r="D35" s="38">
        <v>767.86666666666679</v>
      </c>
      <c r="E35" s="38">
        <v>751.03333333333353</v>
      </c>
      <c r="F35" s="38">
        <v>741.86666666666679</v>
      </c>
      <c r="G35" s="38">
        <v>725.03333333333353</v>
      </c>
      <c r="H35" s="38">
        <v>777.03333333333353</v>
      </c>
      <c r="I35" s="38">
        <v>793.86666666666679</v>
      </c>
      <c r="J35" s="38">
        <v>803.03333333333353</v>
      </c>
      <c r="K35" s="31">
        <v>784.7</v>
      </c>
      <c r="L35" s="31">
        <v>758.7</v>
      </c>
      <c r="M35" s="31">
        <v>22.68892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724.4</v>
      </c>
      <c r="D36" s="38">
        <v>729.2833333333333</v>
      </c>
      <c r="E36" s="38">
        <v>715.66666666666663</v>
      </c>
      <c r="F36" s="38">
        <v>706.93333333333328</v>
      </c>
      <c r="G36" s="38">
        <v>693.31666666666661</v>
      </c>
      <c r="H36" s="38">
        <v>738.01666666666665</v>
      </c>
      <c r="I36" s="38">
        <v>751.63333333333344</v>
      </c>
      <c r="J36" s="38">
        <v>760.36666666666667</v>
      </c>
      <c r="K36" s="31">
        <v>742.9</v>
      </c>
      <c r="L36" s="31">
        <v>720.55</v>
      </c>
      <c r="M36" s="31">
        <v>10.90657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398.75</v>
      </c>
      <c r="D37" s="38">
        <v>399.91666666666669</v>
      </c>
      <c r="E37" s="38">
        <v>395.83333333333337</v>
      </c>
      <c r="F37" s="38">
        <v>392.91666666666669</v>
      </c>
      <c r="G37" s="38">
        <v>388.83333333333337</v>
      </c>
      <c r="H37" s="38">
        <v>402.83333333333337</v>
      </c>
      <c r="I37" s="38">
        <v>406.91666666666674</v>
      </c>
      <c r="J37" s="38">
        <v>409.83333333333337</v>
      </c>
      <c r="K37" s="31">
        <v>404</v>
      </c>
      <c r="L37" s="31">
        <v>397</v>
      </c>
      <c r="M37" s="31">
        <v>8.7645900000000001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960.15</v>
      </c>
      <c r="D38" s="38">
        <v>959.43333333333339</v>
      </c>
      <c r="E38" s="38">
        <v>952.86666666666679</v>
      </c>
      <c r="F38" s="38">
        <v>945.58333333333337</v>
      </c>
      <c r="G38" s="38">
        <v>939.01666666666677</v>
      </c>
      <c r="H38" s="38">
        <v>966.71666666666681</v>
      </c>
      <c r="I38" s="38">
        <v>973.28333333333342</v>
      </c>
      <c r="J38" s="38">
        <v>980.56666666666683</v>
      </c>
      <c r="K38" s="31">
        <v>966</v>
      </c>
      <c r="L38" s="31">
        <v>952.15</v>
      </c>
      <c r="M38" s="31">
        <v>130.79929999999999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4866.45</v>
      </c>
      <c r="D39" s="38">
        <v>4902.1000000000004</v>
      </c>
      <c r="E39" s="38">
        <v>4814.2000000000007</v>
      </c>
      <c r="F39" s="38">
        <v>4761.9500000000007</v>
      </c>
      <c r="G39" s="38">
        <v>4674.0500000000011</v>
      </c>
      <c r="H39" s="38">
        <v>4954.3500000000004</v>
      </c>
      <c r="I39" s="38">
        <v>5042.25</v>
      </c>
      <c r="J39" s="38">
        <v>5094.5</v>
      </c>
      <c r="K39" s="31">
        <v>4990</v>
      </c>
      <c r="L39" s="31">
        <v>4849.8500000000004</v>
      </c>
      <c r="M39" s="31">
        <v>5.0103799999999996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1615.1</v>
      </c>
      <c r="D40" s="38">
        <v>1611.7</v>
      </c>
      <c r="E40" s="38">
        <v>1598.4</v>
      </c>
      <c r="F40" s="38">
        <v>1581.7</v>
      </c>
      <c r="G40" s="38">
        <v>1568.4</v>
      </c>
      <c r="H40" s="38">
        <v>1628.4</v>
      </c>
      <c r="I40" s="38">
        <v>1641.6999999999998</v>
      </c>
      <c r="J40" s="38">
        <v>1658.4</v>
      </c>
      <c r="K40" s="31">
        <v>1625</v>
      </c>
      <c r="L40" s="31">
        <v>1595</v>
      </c>
      <c r="M40" s="31">
        <v>11.366199999999999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7408.4</v>
      </c>
      <c r="D41" s="38">
        <v>7395.9833333333336</v>
      </c>
      <c r="E41" s="38">
        <v>7357.4666666666672</v>
      </c>
      <c r="F41" s="38">
        <v>7306.5333333333338</v>
      </c>
      <c r="G41" s="38">
        <v>7268.0166666666673</v>
      </c>
      <c r="H41" s="38">
        <v>7446.916666666667</v>
      </c>
      <c r="I41" s="38">
        <v>7485.4333333333334</v>
      </c>
      <c r="J41" s="38">
        <v>7536.3666666666668</v>
      </c>
      <c r="K41" s="31">
        <v>7434.5</v>
      </c>
      <c r="L41" s="31">
        <v>7345.05</v>
      </c>
      <c r="M41" s="31">
        <v>0.16883999999999999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7474.6</v>
      </c>
      <c r="D42" s="38">
        <v>7471.166666666667</v>
      </c>
      <c r="E42" s="38">
        <v>7419.4333333333343</v>
      </c>
      <c r="F42" s="38">
        <v>7364.2666666666673</v>
      </c>
      <c r="G42" s="38">
        <v>7312.5333333333347</v>
      </c>
      <c r="H42" s="38">
        <v>7526.3333333333339</v>
      </c>
      <c r="I42" s="38">
        <v>7578.0666666666657</v>
      </c>
      <c r="J42" s="38">
        <v>7633.2333333333336</v>
      </c>
      <c r="K42" s="31">
        <v>7522.9</v>
      </c>
      <c r="L42" s="31">
        <v>7416</v>
      </c>
      <c r="M42" s="31">
        <v>7.4705199999999996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2387.9499999999998</v>
      </c>
      <c r="D43" s="38">
        <v>2400.3166666666666</v>
      </c>
      <c r="E43" s="38">
        <v>2360.6333333333332</v>
      </c>
      <c r="F43" s="38">
        <v>2333.3166666666666</v>
      </c>
      <c r="G43" s="38">
        <v>2293.6333333333332</v>
      </c>
      <c r="H43" s="38">
        <v>2427.6333333333332</v>
      </c>
      <c r="I43" s="38">
        <v>2467.3166666666666</v>
      </c>
      <c r="J43" s="38">
        <v>2494.6333333333332</v>
      </c>
      <c r="K43" s="31">
        <v>2440</v>
      </c>
      <c r="L43" s="31">
        <v>2373</v>
      </c>
      <c r="M43" s="31">
        <v>3.7243300000000001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215.8</v>
      </c>
      <c r="D44" s="38">
        <v>218.23333333333335</v>
      </c>
      <c r="E44" s="38">
        <v>212.56666666666669</v>
      </c>
      <c r="F44" s="38">
        <v>209.33333333333334</v>
      </c>
      <c r="G44" s="38">
        <v>203.66666666666669</v>
      </c>
      <c r="H44" s="38">
        <v>221.4666666666667</v>
      </c>
      <c r="I44" s="38">
        <v>227.13333333333333</v>
      </c>
      <c r="J44" s="38">
        <v>230.3666666666667</v>
      </c>
      <c r="K44" s="31">
        <v>223.9</v>
      </c>
      <c r="L44" s="31">
        <v>215</v>
      </c>
      <c r="M44" s="31">
        <v>126.11185999999999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197</v>
      </c>
      <c r="D45" s="38">
        <v>199.56666666666669</v>
      </c>
      <c r="E45" s="38">
        <v>192.68333333333339</v>
      </c>
      <c r="F45" s="38">
        <v>188.3666666666667</v>
      </c>
      <c r="G45" s="38">
        <v>181.48333333333341</v>
      </c>
      <c r="H45" s="38">
        <v>203.88333333333338</v>
      </c>
      <c r="I45" s="38">
        <v>210.76666666666665</v>
      </c>
      <c r="J45" s="38">
        <v>215.08333333333337</v>
      </c>
      <c r="K45" s="31">
        <v>206.45</v>
      </c>
      <c r="L45" s="31">
        <v>195.25</v>
      </c>
      <c r="M45" s="31">
        <v>314.26517000000001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77.25</v>
      </c>
      <c r="D46" s="38">
        <v>78.166666666666671</v>
      </c>
      <c r="E46" s="38">
        <v>75.88333333333334</v>
      </c>
      <c r="F46" s="38">
        <v>74.516666666666666</v>
      </c>
      <c r="G46" s="38">
        <v>72.233333333333334</v>
      </c>
      <c r="H46" s="38">
        <v>79.533333333333346</v>
      </c>
      <c r="I46" s="38">
        <v>81.816666666666677</v>
      </c>
      <c r="J46" s="38">
        <v>83.183333333333351</v>
      </c>
      <c r="K46" s="31">
        <v>80.45</v>
      </c>
      <c r="L46" s="31">
        <v>76.8</v>
      </c>
      <c r="M46" s="31">
        <v>86.816119999999998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1659.2</v>
      </c>
      <c r="D47" s="38">
        <v>1656.7833333333335</v>
      </c>
      <c r="E47" s="38">
        <v>1642.666666666667</v>
      </c>
      <c r="F47" s="38">
        <v>1626.1333333333334</v>
      </c>
      <c r="G47" s="38">
        <v>1612.0166666666669</v>
      </c>
      <c r="H47" s="38">
        <v>1673.3166666666671</v>
      </c>
      <c r="I47" s="38">
        <v>1687.4333333333334</v>
      </c>
      <c r="J47" s="38">
        <v>1703.9666666666672</v>
      </c>
      <c r="K47" s="31">
        <v>1670.9</v>
      </c>
      <c r="L47" s="31">
        <v>1640.25</v>
      </c>
      <c r="M47" s="31">
        <v>2.6722199999999998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125.5</v>
      </c>
      <c r="D48" s="38">
        <v>126.43333333333334</v>
      </c>
      <c r="E48" s="38">
        <v>124.06666666666666</v>
      </c>
      <c r="F48" s="38">
        <v>122.63333333333333</v>
      </c>
      <c r="G48" s="38">
        <v>120.26666666666665</v>
      </c>
      <c r="H48" s="38">
        <v>127.86666666666667</v>
      </c>
      <c r="I48" s="38">
        <v>130.23333333333335</v>
      </c>
      <c r="J48" s="38">
        <v>131.66666666666669</v>
      </c>
      <c r="K48" s="31">
        <v>128.80000000000001</v>
      </c>
      <c r="L48" s="31">
        <v>125</v>
      </c>
      <c r="M48" s="31">
        <v>123.7403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661.5</v>
      </c>
      <c r="D49" s="38">
        <v>666.33333333333337</v>
      </c>
      <c r="E49" s="38">
        <v>655.66666666666674</v>
      </c>
      <c r="F49" s="38">
        <v>649.83333333333337</v>
      </c>
      <c r="G49" s="38">
        <v>639.16666666666674</v>
      </c>
      <c r="H49" s="38">
        <v>672.16666666666674</v>
      </c>
      <c r="I49" s="38">
        <v>682.83333333333348</v>
      </c>
      <c r="J49" s="38">
        <v>688.66666666666674</v>
      </c>
      <c r="K49" s="31">
        <v>677</v>
      </c>
      <c r="L49" s="31">
        <v>660.5</v>
      </c>
      <c r="M49" s="31">
        <v>3.9603700000000002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858.1</v>
      </c>
      <c r="D50" s="38">
        <v>856.2833333333333</v>
      </c>
      <c r="E50" s="38">
        <v>852.06666666666661</v>
      </c>
      <c r="F50" s="38">
        <v>846.0333333333333</v>
      </c>
      <c r="G50" s="38">
        <v>841.81666666666661</v>
      </c>
      <c r="H50" s="38">
        <v>862.31666666666661</v>
      </c>
      <c r="I50" s="38">
        <v>866.5333333333333</v>
      </c>
      <c r="J50" s="38">
        <v>872.56666666666661</v>
      </c>
      <c r="K50" s="31">
        <v>860.5</v>
      </c>
      <c r="L50" s="31">
        <v>850.25</v>
      </c>
      <c r="M50" s="31">
        <v>9.1837199999999992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885.05</v>
      </c>
      <c r="D51" s="38">
        <v>887.19999999999993</v>
      </c>
      <c r="E51" s="38">
        <v>881.09999999999991</v>
      </c>
      <c r="F51" s="38">
        <v>877.15</v>
      </c>
      <c r="G51" s="38">
        <v>871.05</v>
      </c>
      <c r="H51" s="38">
        <v>891.14999999999986</v>
      </c>
      <c r="I51" s="38">
        <v>897.25</v>
      </c>
      <c r="J51" s="38">
        <v>901.19999999999982</v>
      </c>
      <c r="K51" s="31">
        <v>893.3</v>
      </c>
      <c r="L51" s="31">
        <v>883.25</v>
      </c>
      <c r="M51" s="31">
        <v>42.287140000000001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91.8</v>
      </c>
      <c r="D52" s="38">
        <v>93.216666666666654</v>
      </c>
      <c r="E52" s="38">
        <v>89.933333333333309</v>
      </c>
      <c r="F52" s="38">
        <v>88.066666666666649</v>
      </c>
      <c r="G52" s="38">
        <v>84.783333333333303</v>
      </c>
      <c r="H52" s="38">
        <v>95.083333333333314</v>
      </c>
      <c r="I52" s="38">
        <v>98.366666666666646</v>
      </c>
      <c r="J52" s="38">
        <v>100.23333333333332</v>
      </c>
      <c r="K52" s="31">
        <v>96.5</v>
      </c>
      <c r="L52" s="31">
        <v>91.35</v>
      </c>
      <c r="M52" s="31">
        <v>360.09798000000001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257.14999999999998</v>
      </c>
      <c r="D53" s="38">
        <v>258.26666666666665</v>
      </c>
      <c r="E53" s="38">
        <v>254.88333333333333</v>
      </c>
      <c r="F53" s="38">
        <v>252.61666666666667</v>
      </c>
      <c r="G53" s="38">
        <v>249.23333333333335</v>
      </c>
      <c r="H53" s="38">
        <v>260.5333333333333</v>
      </c>
      <c r="I53" s="38">
        <v>263.91666666666663</v>
      </c>
      <c r="J53" s="38">
        <v>266.18333333333328</v>
      </c>
      <c r="K53" s="31">
        <v>261.64999999999998</v>
      </c>
      <c r="L53" s="31">
        <v>256</v>
      </c>
      <c r="M53" s="31">
        <v>27.809819999999998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19131.05</v>
      </c>
      <c r="D54" s="38">
        <v>19274.350000000002</v>
      </c>
      <c r="E54" s="38">
        <v>18900.700000000004</v>
      </c>
      <c r="F54" s="38">
        <v>18670.350000000002</v>
      </c>
      <c r="G54" s="38">
        <v>18296.700000000004</v>
      </c>
      <c r="H54" s="38">
        <v>19504.700000000004</v>
      </c>
      <c r="I54" s="38">
        <v>19878.350000000006</v>
      </c>
      <c r="J54" s="38">
        <v>20108.700000000004</v>
      </c>
      <c r="K54" s="31">
        <v>19648</v>
      </c>
      <c r="L54" s="31">
        <v>19044</v>
      </c>
      <c r="M54" s="31">
        <v>0.27462999999999999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379.55</v>
      </c>
      <c r="D55" s="38">
        <v>381.95</v>
      </c>
      <c r="E55" s="38">
        <v>376.25</v>
      </c>
      <c r="F55" s="38">
        <v>372.95</v>
      </c>
      <c r="G55" s="38">
        <v>367.25</v>
      </c>
      <c r="H55" s="38">
        <v>385.25</v>
      </c>
      <c r="I55" s="38">
        <v>390.94999999999993</v>
      </c>
      <c r="J55" s="38">
        <v>394.25</v>
      </c>
      <c r="K55" s="31">
        <v>387.65</v>
      </c>
      <c r="L55" s="31">
        <v>378.65</v>
      </c>
      <c r="M55" s="31">
        <v>22.780560000000001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5090.3500000000004</v>
      </c>
      <c r="D56" s="38">
        <v>5103.2666666666664</v>
      </c>
      <c r="E56" s="38">
        <v>5058.5333333333328</v>
      </c>
      <c r="F56" s="38">
        <v>5026.7166666666662</v>
      </c>
      <c r="G56" s="38">
        <v>4981.9833333333327</v>
      </c>
      <c r="H56" s="38">
        <v>5135.083333333333</v>
      </c>
      <c r="I56" s="38">
        <v>5179.8166666666666</v>
      </c>
      <c r="J56" s="38">
        <v>5211.6333333333332</v>
      </c>
      <c r="K56" s="31">
        <v>5148</v>
      </c>
      <c r="L56" s="31">
        <v>5071.45</v>
      </c>
      <c r="M56" s="31">
        <v>2.3203399999999998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321.7</v>
      </c>
      <c r="D57" s="38">
        <v>325.5</v>
      </c>
      <c r="E57" s="38">
        <v>316</v>
      </c>
      <c r="F57" s="38">
        <v>310.3</v>
      </c>
      <c r="G57" s="38">
        <v>300.8</v>
      </c>
      <c r="H57" s="38">
        <v>331.2</v>
      </c>
      <c r="I57" s="38">
        <v>340.7</v>
      </c>
      <c r="J57" s="38">
        <v>346.4</v>
      </c>
      <c r="K57" s="31">
        <v>335</v>
      </c>
      <c r="L57" s="31">
        <v>319.8</v>
      </c>
      <c r="M57" s="31">
        <v>88.562899999999999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403.95</v>
      </c>
      <c r="D58" s="38">
        <v>404.63333333333338</v>
      </c>
      <c r="E58" s="38">
        <v>400.81666666666678</v>
      </c>
      <c r="F58" s="38">
        <v>397.68333333333339</v>
      </c>
      <c r="G58" s="38">
        <v>393.86666666666679</v>
      </c>
      <c r="H58" s="38">
        <v>407.76666666666677</v>
      </c>
      <c r="I58" s="38">
        <v>411.58333333333337</v>
      </c>
      <c r="J58" s="38">
        <v>414.71666666666675</v>
      </c>
      <c r="K58" s="31">
        <v>408.45</v>
      </c>
      <c r="L58" s="31">
        <v>401.5</v>
      </c>
      <c r="M58" s="31">
        <v>11.65892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1150.8</v>
      </c>
      <c r="D59" s="38">
        <v>1152.5666666666666</v>
      </c>
      <c r="E59" s="38">
        <v>1140.2333333333331</v>
      </c>
      <c r="F59" s="38">
        <v>1129.6666666666665</v>
      </c>
      <c r="G59" s="38">
        <v>1117.333333333333</v>
      </c>
      <c r="H59" s="38">
        <v>1163.1333333333332</v>
      </c>
      <c r="I59" s="38">
        <v>1175.4666666666667</v>
      </c>
      <c r="J59" s="38">
        <v>1186.0333333333333</v>
      </c>
      <c r="K59" s="31">
        <v>1164.9000000000001</v>
      </c>
      <c r="L59" s="31">
        <v>1142</v>
      </c>
      <c r="M59" s="31">
        <v>11.569039999999999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1020.7</v>
      </c>
      <c r="D60" s="38">
        <v>1024.9166666666667</v>
      </c>
      <c r="E60" s="38">
        <v>1013.8333333333335</v>
      </c>
      <c r="F60" s="38">
        <v>1006.9666666666667</v>
      </c>
      <c r="G60" s="38">
        <v>995.88333333333344</v>
      </c>
      <c r="H60" s="38">
        <v>1031.7833333333335</v>
      </c>
      <c r="I60" s="38">
        <v>1042.866666666667</v>
      </c>
      <c r="J60" s="38">
        <v>1049.7333333333336</v>
      </c>
      <c r="K60" s="31">
        <v>1036</v>
      </c>
      <c r="L60" s="31">
        <v>1018.05</v>
      </c>
      <c r="M60" s="31">
        <v>14.19223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229.9</v>
      </c>
      <c r="D61" s="38">
        <v>231.4</v>
      </c>
      <c r="E61" s="38">
        <v>227.5</v>
      </c>
      <c r="F61" s="38">
        <v>225.1</v>
      </c>
      <c r="G61" s="38">
        <v>221.2</v>
      </c>
      <c r="H61" s="38">
        <v>233.8</v>
      </c>
      <c r="I61" s="38">
        <v>237.70000000000005</v>
      </c>
      <c r="J61" s="38">
        <v>240.10000000000002</v>
      </c>
      <c r="K61" s="31">
        <v>235.3</v>
      </c>
      <c r="L61" s="31">
        <v>229</v>
      </c>
      <c r="M61" s="31">
        <v>202.05328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4755.5</v>
      </c>
      <c r="D62" s="38">
        <v>4742.6500000000005</v>
      </c>
      <c r="E62" s="38">
        <v>4669.1000000000013</v>
      </c>
      <c r="F62" s="38">
        <v>4582.7000000000007</v>
      </c>
      <c r="G62" s="38">
        <v>4509.1500000000015</v>
      </c>
      <c r="H62" s="38">
        <v>4829.0500000000011</v>
      </c>
      <c r="I62" s="38">
        <v>4902.6000000000004</v>
      </c>
      <c r="J62" s="38">
        <v>4989.0000000000009</v>
      </c>
      <c r="K62" s="31">
        <v>4816.2</v>
      </c>
      <c r="L62" s="31">
        <v>4656.25</v>
      </c>
      <c r="M62" s="31">
        <v>4.3807900000000002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1807.3</v>
      </c>
      <c r="D63" s="38">
        <v>1802.5166666666667</v>
      </c>
      <c r="E63" s="38">
        <v>1790.0333333333333</v>
      </c>
      <c r="F63" s="38">
        <v>1772.7666666666667</v>
      </c>
      <c r="G63" s="38">
        <v>1760.2833333333333</v>
      </c>
      <c r="H63" s="38">
        <v>1819.7833333333333</v>
      </c>
      <c r="I63" s="38">
        <v>1832.2666666666664</v>
      </c>
      <c r="J63" s="38">
        <v>1849.5333333333333</v>
      </c>
      <c r="K63" s="31">
        <v>1815</v>
      </c>
      <c r="L63" s="31">
        <v>1785.25</v>
      </c>
      <c r="M63" s="31">
        <v>3.3079499999999999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678.35</v>
      </c>
      <c r="D64" s="38">
        <v>680.13333333333333</v>
      </c>
      <c r="E64" s="38">
        <v>673.31666666666661</v>
      </c>
      <c r="F64" s="38">
        <v>668.2833333333333</v>
      </c>
      <c r="G64" s="38">
        <v>661.46666666666658</v>
      </c>
      <c r="H64" s="38">
        <v>685.16666666666663</v>
      </c>
      <c r="I64" s="38">
        <v>691.98333333333346</v>
      </c>
      <c r="J64" s="38">
        <v>697.01666666666665</v>
      </c>
      <c r="K64" s="31">
        <v>686.95</v>
      </c>
      <c r="L64" s="31">
        <v>675.1</v>
      </c>
      <c r="M64" s="31">
        <v>7.0795399999999997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935.15</v>
      </c>
      <c r="D65" s="38">
        <v>943.81666666666661</v>
      </c>
      <c r="E65" s="38">
        <v>924.63333333333321</v>
      </c>
      <c r="F65" s="38">
        <v>914.11666666666656</v>
      </c>
      <c r="G65" s="38">
        <v>894.93333333333317</v>
      </c>
      <c r="H65" s="38">
        <v>954.33333333333326</v>
      </c>
      <c r="I65" s="38">
        <v>973.51666666666665</v>
      </c>
      <c r="J65" s="38">
        <v>984.0333333333333</v>
      </c>
      <c r="K65" s="31">
        <v>963</v>
      </c>
      <c r="L65" s="31">
        <v>933.3</v>
      </c>
      <c r="M65" s="31">
        <v>3.2607200000000001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289.75</v>
      </c>
      <c r="D66" s="38">
        <v>291.48333333333335</v>
      </c>
      <c r="E66" s="38">
        <v>287.4666666666667</v>
      </c>
      <c r="F66" s="38">
        <v>285.18333333333334</v>
      </c>
      <c r="G66" s="38">
        <v>281.16666666666669</v>
      </c>
      <c r="H66" s="38">
        <v>293.76666666666671</v>
      </c>
      <c r="I66" s="38">
        <v>297.78333333333336</v>
      </c>
      <c r="J66" s="38">
        <v>300.06666666666672</v>
      </c>
      <c r="K66" s="31">
        <v>295.5</v>
      </c>
      <c r="L66" s="31">
        <v>289.2</v>
      </c>
      <c r="M66" s="31">
        <v>16.289860000000001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1892.35</v>
      </c>
      <c r="D67" s="38">
        <v>1898.1000000000001</v>
      </c>
      <c r="E67" s="38">
        <v>1874.2500000000002</v>
      </c>
      <c r="F67" s="38">
        <v>1856.15</v>
      </c>
      <c r="G67" s="38">
        <v>1832.3000000000002</v>
      </c>
      <c r="H67" s="38">
        <v>1916.2000000000003</v>
      </c>
      <c r="I67" s="38">
        <v>1940.0500000000002</v>
      </c>
      <c r="J67" s="38">
        <v>1958.1500000000003</v>
      </c>
      <c r="K67" s="31">
        <v>1921.95</v>
      </c>
      <c r="L67" s="31">
        <v>1880</v>
      </c>
      <c r="M67" s="31">
        <v>3.5327799999999998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577.70000000000005</v>
      </c>
      <c r="D68" s="38">
        <v>579.9666666666667</v>
      </c>
      <c r="E68" s="38">
        <v>574.23333333333335</v>
      </c>
      <c r="F68" s="38">
        <v>570.76666666666665</v>
      </c>
      <c r="G68" s="38">
        <v>565.0333333333333</v>
      </c>
      <c r="H68" s="38">
        <v>583.43333333333339</v>
      </c>
      <c r="I68" s="38">
        <v>589.16666666666674</v>
      </c>
      <c r="J68" s="38">
        <v>592.63333333333344</v>
      </c>
      <c r="K68" s="31">
        <v>585.70000000000005</v>
      </c>
      <c r="L68" s="31">
        <v>576.5</v>
      </c>
      <c r="M68" s="31">
        <v>7.9350699999999996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2058</v>
      </c>
      <c r="D69" s="38">
        <v>2067.0499999999997</v>
      </c>
      <c r="E69" s="38">
        <v>2040.0999999999995</v>
      </c>
      <c r="F69" s="38">
        <v>2022.1999999999998</v>
      </c>
      <c r="G69" s="38">
        <v>1995.2499999999995</v>
      </c>
      <c r="H69" s="38">
        <v>2084.9499999999994</v>
      </c>
      <c r="I69" s="38">
        <v>2111.8999999999992</v>
      </c>
      <c r="J69" s="38">
        <v>2129.7999999999993</v>
      </c>
      <c r="K69" s="31">
        <v>2094</v>
      </c>
      <c r="L69" s="31">
        <v>2049.15</v>
      </c>
      <c r="M69" s="31">
        <v>2.9013499999999999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1925.5</v>
      </c>
      <c r="D70" s="38">
        <v>1926.2333333333333</v>
      </c>
      <c r="E70" s="38">
        <v>1899.4666666666667</v>
      </c>
      <c r="F70" s="38">
        <v>1873.4333333333334</v>
      </c>
      <c r="G70" s="38">
        <v>1846.6666666666667</v>
      </c>
      <c r="H70" s="38">
        <v>1952.2666666666667</v>
      </c>
      <c r="I70" s="38">
        <v>1979.0333333333335</v>
      </c>
      <c r="J70" s="38">
        <v>2005.0666666666666</v>
      </c>
      <c r="K70" s="31">
        <v>1953</v>
      </c>
      <c r="L70" s="31">
        <v>1900.2</v>
      </c>
      <c r="M70" s="31">
        <v>5.2129099999999999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399.25</v>
      </c>
      <c r="D71" s="38">
        <v>399.75</v>
      </c>
      <c r="E71" s="38">
        <v>394.6</v>
      </c>
      <c r="F71" s="38">
        <v>389.95000000000005</v>
      </c>
      <c r="G71" s="38">
        <v>384.80000000000007</v>
      </c>
      <c r="H71" s="38">
        <v>404.4</v>
      </c>
      <c r="I71" s="38">
        <v>409.54999999999995</v>
      </c>
      <c r="J71" s="38">
        <v>414.19999999999993</v>
      </c>
      <c r="K71" s="31">
        <v>404.9</v>
      </c>
      <c r="L71" s="31">
        <v>395.1</v>
      </c>
      <c r="M71" s="31">
        <v>27.355810000000002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194.1</v>
      </c>
      <c r="D72" s="38">
        <v>194.45000000000002</v>
      </c>
      <c r="E72" s="38">
        <v>190.90000000000003</v>
      </c>
      <c r="F72" s="38">
        <v>187.70000000000002</v>
      </c>
      <c r="G72" s="38">
        <v>184.15000000000003</v>
      </c>
      <c r="H72" s="38">
        <v>197.65000000000003</v>
      </c>
      <c r="I72" s="38">
        <v>201.20000000000005</v>
      </c>
      <c r="J72" s="38">
        <v>204.40000000000003</v>
      </c>
      <c r="K72" s="31">
        <v>198</v>
      </c>
      <c r="L72" s="31">
        <v>191.25</v>
      </c>
      <c r="M72" s="31">
        <v>30.661719999999999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3620.9</v>
      </c>
      <c r="D73" s="38">
        <v>3635.2000000000003</v>
      </c>
      <c r="E73" s="38">
        <v>3595.7500000000005</v>
      </c>
      <c r="F73" s="38">
        <v>3570.6000000000004</v>
      </c>
      <c r="G73" s="38">
        <v>3531.1500000000005</v>
      </c>
      <c r="H73" s="38">
        <v>3660.3500000000004</v>
      </c>
      <c r="I73" s="38">
        <v>3699.8</v>
      </c>
      <c r="J73" s="38">
        <v>3724.9500000000003</v>
      </c>
      <c r="K73" s="31">
        <v>3674.65</v>
      </c>
      <c r="L73" s="31">
        <v>3610.05</v>
      </c>
      <c r="M73" s="31">
        <v>2.2712500000000002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4297.6499999999996</v>
      </c>
      <c r="D74" s="38">
        <v>4315.583333333333</v>
      </c>
      <c r="E74" s="38">
        <v>4242.1666666666661</v>
      </c>
      <c r="F74" s="38">
        <v>4186.6833333333334</v>
      </c>
      <c r="G74" s="38">
        <v>4113.2666666666664</v>
      </c>
      <c r="H74" s="38">
        <v>4371.0666666666657</v>
      </c>
      <c r="I74" s="38">
        <v>4444.4833333333318</v>
      </c>
      <c r="J74" s="38">
        <v>4499.9666666666653</v>
      </c>
      <c r="K74" s="31">
        <v>4389</v>
      </c>
      <c r="L74" s="31">
        <v>4260.1000000000004</v>
      </c>
      <c r="M74" s="31">
        <v>2.1016499999999998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492.05</v>
      </c>
      <c r="D75" s="38">
        <v>493.45</v>
      </c>
      <c r="E75" s="38">
        <v>488</v>
      </c>
      <c r="F75" s="38">
        <v>483.95</v>
      </c>
      <c r="G75" s="38">
        <v>478.5</v>
      </c>
      <c r="H75" s="38">
        <v>497.5</v>
      </c>
      <c r="I75" s="38">
        <v>502.94999999999993</v>
      </c>
      <c r="J75" s="38">
        <v>507</v>
      </c>
      <c r="K75" s="31">
        <v>498.9</v>
      </c>
      <c r="L75" s="31">
        <v>489.4</v>
      </c>
      <c r="M75" s="31">
        <v>36.657260000000001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3821.65</v>
      </c>
      <c r="D76" s="38">
        <v>3814.8833333333332</v>
      </c>
      <c r="E76" s="38">
        <v>3801.7666666666664</v>
      </c>
      <c r="F76" s="38">
        <v>3781.8833333333332</v>
      </c>
      <c r="G76" s="38">
        <v>3768.7666666666664</v>
      </c>
      <c r="H76" s="38">
        <v>3834.7666666666664</v>
      </c>
      <c r="I76" s="38">
        <v>3847.8833333333332</v>
      </c>
      <c r="J76" s="38">
        <v>3867.7666666666664</v>
      </c>
      <c r="K76" s="31">
        <v>3828</v>
      </c>
      <c r="L76" s="31">
        <v>3795</v>
      </c>
      <c r="M76" s="31">
        <v>2.5070800000000002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5142.45</v>
      </c>
      <c r="D77" s="38">
        <v>5160.1666666666661</v>
      </c>
      <c r="E77" s="38">
        <v>5117.1833333333325</v>
      </c>
      <c r="F77" s="38">
        <v>5091.9166666666661</v>
      </c>
      <c r="G77" s="38">
        <v>5048.9333333333325</v>
      </c>
      <c r="H77" s="38">
        <v>5185.4333333333325</v>
      </c>
      <c r="I77" s="38">
        <v>5228.4166666666661</v>
      </c>
      <c r="J77" s="38">
        <v>5253.6833333333325</v>
      </c>
      <c r="K77" s="31">
        <v>5203.1499999999996</v>
      </c>
      <c r="L77" s="31">
        <v>5134.8999999999996</v>
      </c>
      <c r="M77" s="31">
        <v>4.0698299999999996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3257.15</v>
      </c>
      <c r="D78" s="38">
        <v>3269.0499999999997</v>
      </c>
      <c r="E78" s="38">
        <v>3233.0999999999995</v>
      </c>
      <c r="F78" s="38">
        <v>3209.0499999999997</v>
      </c>
      <c r="G78" s="38">
        <v>3173.0999999999995</v>
      </c>
      <c r="H78" s="38">
        <v>3293.0999999999995</v>
      </c>
      <c r="I78" s="38">
        <v>3329.0499999999993</v>
      </c>
      <c r="J78" s="38">
        <v>3353.0999999999995</v>
      </c>
      <c r="K78" s="31">
        <v>3305</v>
      </c>
      <c r="L78" s="31">
        <v>3245</v>
      </c>
      <c r="M78" s="31">
        <v>10.50165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2317.15</v>
      </c>
      <c r="D79" s="38">
        <v>2313.8333333333335</v>
      </c>
      <c r="E79" s="38">
        <v>2293.166666666667</v>
      </c>
      <c r="F79" s="38">
        <v>2269.1833333333334</v>
      </c>
      <c r="G79" s="38">
        <v>2248.5166666666669</v>
      </c>
      <c r="H79" s="38">
        <v>2337.8166666666671</v>
      </c>
      <c r="I79" s="38">
        <v>2358.483333333334</v>
      </c>
      <c r="J79" s="38">
        <v>2382.4666666666672</v>
      </c>
      <c r="K79" s="31">
        <v>2334.5</v>
      </c>
      <c r="L79" s="31">
        <v>2289.85</v>
      </c>
      <c r="M79" s="31">
        <v>2.12304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126.75</v>
      </c>
      <c r="D80" s="38">
        <v>129.44999999999999</v>
      </c>
      <c r="E80" s="38">
        <v>123.74999999999997</v>
      </c>
      <c r="F80" s="38">
        <v>120.74999999999999</v>
      </c>
      <c r="G80" s="38">
        <v>115.04999999999997</v>
      </c>
      <c r="H80" s="38">
        <v>132.44999999999999</v>
      </c>
      <c r="I80" s="38">
        <v>138.15000000000003</v>
      </c>
      <c r="J80" s="38">
        <v>141.14999999999998</v>
      </c>
      <c r="K80" s="31">
        <v>135.15</v>
      </c>
      <c r="L80" s="31">
        <v>126.45</v>
      </c>
      <c r="M80" s="31">
        <v>727.29803000000004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2728.75</v>
      </c>
      <c r="D81" s="38">
        <v>2721.2166666666667</v>
      </c>
      <c r="E81" s="38">
        <v>2687.5833333333335</v>
      </c>
      <c r="F81" s="38">
        <v>2646.416666666667</v>
      </c>
      <c r="G81" s="38">
        <v>2612.7833333333338</v>
      </c>
      <c r="H81" s="38">
        <v>2762.3833333333332</v>
      </c>
      <c r="I81" s="38">
        <v>2796.0166666666664</v>
      </c>
      <c r="J81" s="38">
        <v>2837.1833333333329</v>
      </c>
      <c r="K81" s="31">
        <v>2754.85</v>
      </c>
      <c r="L81" s="31">
        <v>2680.05</v>
      </c>
      <c r="M81" s="31">
        <v>1.79535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330.35</v>
      </c>
      <c r="D82" s="38">
        <v>327.13333333333338</v>
      </c>
      <c r="E82" s="38">
        <v>321.26666666666677</v>
      </c>
      <c r="F82" s="38">
        <v>312.18333333333339</v>
      </c>
      <c r="G82" s="38">
        <v>306.31666666666678</v>
      </c>
      <c r="H82" s="38">
        <v>336.21666666666675</v>
      </c>
      <c r="I82" s="38">
        <v>342.08333333333343</v>
      </c>
      <c r="J82" s="38">
        <v>351.16666666666674</v>
      </c>
      <c r="K82" s="31">
        <v>333</v>
      </c>
      <c r="L82" s="31">
        <v>318.05</v>
      </c>
      <c r="M82" s="31">
        <v>37.780999999999999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108.1</v>
      </c>
      <c r="D83" s="38">
        <v>109.05</v>
      </c>
      <c r="E83" s="38">
        <v>106.89999999999999</v>
      </c>
      <c r="F83" s="38">
        <v>105.69999999999999</v>
      </c>
      <c r="G83" s="38">
        <v>103.54999999999998</v>
      </c>
      <c r="H83" s="38">
        <v>110.25</v>
      </c>
      <c r="I83" s="38">
        <v>112.4</v>
      </c>
      <c r="J83" s="38">
        <v>113.60000000000001</v>
      </c>
      <c r="K83" s="31">
        <v>111.2</v>
      </c>
      <c r="L83" s="31">
        <v>107.85</v>
      </c>
      <c r="M83" s="31">
        <v>84.401629999999997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1105.8</v>
      </c>
      <c r="D84" s="38">
        <v>1100.6333333333334</v>
      </c>
      <c r="E84" s="38">
        <v>1091.2666666666669</v>
      </c>
      <c r="F84" s="38">
        <v>1076.7333333333333</v>
      </c>
      <c r="G84" s="38">
        <v>1067.3666666666668</v>
      </c>
      <c r="H84" s="38">
        <v>1115.166666666667</v>
      </c>
      <c r="I84" s="38">
        <v>1124.5333333333333</v>
      </c>
      <c r="J84" s="38">
        <v>1139.0666666666671</v>
      </c>
      <c r="K84" s="31">
        <v>1110</v>
      </c>
      <c r="L84" s="31">
        <v>1086.0999999999999</v>
      </c>
      <c r="M84" s="31">
        <v>6.1996500000000001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1053.5999999999999</v>
      </c>
      <c r="D85" s="38">
        <v>1059.3833333333332</v>
      </c>
      <c r="E85" s="38">
        <v>1044.2166666666665</v>
      </c>
      <c r="F85" s="38">
        <v>1034.8333333333333</v>
      </c>
      <c r="G85" s="38">
        <v>1019.6666666666665</v>
      </c>
      <c r="H85" s="38">
        <v>1068.7666666666664</v>
      </c>
      <c r="I85" s="38">
        <v>1083.9333333333334</v>
      </c>
      <c r="J85" s="38">
        <v>1093.3166666666664</v>
      </c>
      <c r="K85" s="31">
        <v>1074.55</v>
      </c>
      <c r="L85" s="31">
        <v>1050</v>
      </c>
      <c r="M85" s="31">
        <v>4.4783299999999997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1621.4</v>
      </c>
      <c r="D86" s="38">
        <v>1618.3666666666668</v>
      </c>
      <c r="E86" s="38">
        <v>1598.2333333333336</v>
      </c>
      <c r="F86" s="38">
        <v>1575.0666666666668</v>
      </c>
      <c r="G86" s="38">
        <v>1554.9333333333336</v>
      </c>
      <c r="H86" s="38">
        <v>1641.5333333333335</v>
      </c>
      <c r="I86" s="38">
        <v>1661.6666666666667</v>
      </c>
      <c r="J86" s="38">
        <v>1684.8333333333335</v>
      </c>
      <c r="K86" s="31">
        <v>1638.5</v>
      </c>
      <c r="L86" s="31">
        <v>1595.2</v>
      </c>
      <c r="M86" s="31">
        <v>9.2088199999999993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1759.8</v>
      </c>
      <c r="D87" s="38">
        <v>1765.7333333333333</v>
      </c>
      <c r="E87" s="38">
        <v>1747.5666666666666</v>
      </c>
      <c r="F87" s="38">
        <v>1735.3333333333333</v>
      </c>
      <c r="G87" s="38">
        <v>1717.1666666666665</v>
      </c>
      <c r="H87" s="38">
        <v>1777.9666666666667</v>
      </c>
      <c r="I87" s="38">
        <v>1796.1333333333332</v>
      </c>
      <c r="J87" s="38">
        <v>1808.3666666666668</v>
      </c>
      <c r="K87" s="31">
        <v>1783.9</v>
      </c>
      <c r="L87" s="31">
        <v>1753.5</v>
      </c>
      <c r="M87" s="31">
        <v>3.3423099999999999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463.05</v>
      </c>
      <c r="D88" s="38">
        <v>465.75</v>
      </c>
      <c r="E88" s="38">
        <v>458.6</v>
      </c>
      <c r="F88" s="38">
        <v>454.15000000000003</v>
      </c>
      <c r="G88" s="38">
        <v>447.00000000000006</v>
      </c>
      <c r="H88" s="38">
        <v>470.2</v>
      </c>
      <c r="I88" s="38">
        <v>477.34999999999997</v>
      </c>
      <c r="J88" s="38">
        <v>481.79999999999995</v>
      </c>
      <c r="K88" s="31">
        <v>472.9</v>
      </c>
      <c r="L88" s="31">
        <v>461.3</v>
      </c>
      <c r="M88" s="31">
        <v>16.629639999999998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3854</v>
      </c>
      <c r="D89" s="38">
        <v>3857.5499999999997</v>
      </c>
      <c r="E89" s="38">
        <v>3816.4499999999994</v>
      </c>
      <c r="F89" s="38">
        <v>3778.8999999999996</v>
      </c>
      <c r="G89" s="38">
        <v>3737.7999999999993</v>
      </c>
      <c r="H89" s="38">
        <v>3895.0999999999995</v>
      </c>
      <c r="I89" s="38">
        <v>3936.2</v>
      </c>
      <c r="J89" s="38">
        <v>3973.7499999999995</v>
      </c>
      <c r="K89" s="31">
        <v>3898.65</v>
      </c>
      <c r="L89" s="31">
        <v>3820</v>
      </c>
      <c r="M89" s="31">
        <v>13.18519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1272.3</v>
      </c>
      <c r="D90" s="38">
        <v>1278.6833333333334</v>
      </c>
      <c r="E90" s="38">
        <v>1260.6166666666668</v>
      </c>
      <c r="F90" s="38">
        <v>1248.9333333333334</v>
      </c>
      <c r="G90" s="38">
        <v>1230.8666666666668</v>
      </c>
      <c r="H90" s="38">
        <v>1290.3666666666668</v>
      </c>
      <c r="I90" s="38">
        <v>1308.4333333333334</v>
      </c>
      <c r="J90" s="38">
        <v>1320.1166666666668</v>
      </c>
      <c r="K90" s="31">
        <v>1296.75</v>
      </c>
      <c r="L90" s="31">
        <v>1267</v>
      </c>
      <c r="M90" s="31">
        <v>15.16583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1108.8</v>
      </c>
      <c r="D91" s="38">
        <v>1106.75</v>
      </c>
      <c r="E91" s="38">
        <v>1089.0999999999999</v>
      </c>
      <c r="F91" s="38">
        <v>1069.3999999999999</v>
      </c>
      <c r="G91" s="38">
        <v>1051.7499999999998</v>
      </c>
      <c r="H91" s="38">
        <v>1126.45</v>
      </c>
      <c r="I91" s="38">
        <v>1144.1000000000001</v>
      </c>
      <c r="J91" s="38">
        <v>1163.8000000000002</v>
      </c>
      <c r="K91" s="31">
        <v>1124.4000000000001</v>
      </c>
      <c r="L91" s="31">
        <v>1087.05</v>
      </c>
      <c r="M91" s="31">
        <v>122.94226999999999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2329.5</v>
      </c>
      <c r="D92" s="38">
        <v>2341.5333333333333</v>
      </c>
      <c r="E92" s="38">
        <v>2311.0666666666666</v>
      </c>
      <c r="F92" s="38">
        <v>2292.6333333333332</v>
      </c>
      <c r="G92" s="38">
        <v>2262.1666666666665</v>
      </c>
      <c r="H92" s="38">
        <v>2359.9666666666667</v>
      </c>
      <c r="I92" s="38">
        <v>2390.4333333333329</v>
      </c>
      <c r="J92" s="38">
        <v>2408.8666666666668</v>
      </c>
      <c r="K92" s="31">
        <v>2372</v>
      </c>
      <c r="L92" s="31">
        <v>2323.1</v>
      </c>
      <c r="M92" s="31">
        <v>5.05185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1641.1</v>
      </c>
      <c r="D93" s="38">
        <v>1645.5333333333335</v>
      </c>
      <c r="E93" s="38">
        <v>1633.616666666667</v>
      </c>
      <c r="F93" s="38">
        <v>1626.1333333333334</v>
      </c>
      <c r="G93" s="38">
        <v>1614.2166666666669</v>
      </c>
      <c r="H93" s="38">
        <v>1653.0166666666671</v>
      </c>
      <c r="I93" s="38">
        <v>1664.9333333333336</v>
      </c>
      <c r="J93" s="38">
        <v>1672.4166666666672</v>
      </c>
      <c r="K93" s="31">
        <v>1657.45</v>
      </c>
      <c r="L93" s="31">
        <v>1638.05</v>
      </c>
      <c r="M93" s="31">
        <v>209.56773000000001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680.6</v>
      </c>
      <c r="D94" s="38">
        <v>682.48333333333335</v>
      </c>
      <c r="E94" s="38">
        <v>674.11666666666667</v>
      </c>
      <c r="F94" s="38">
        <v>667.63333333333333</v>
      </c>
      <c r="G94" s="38">
        <v>659.26666666666665</v>
      </c>
      <c r="H94" s="38">
        <v>688.9666666666667</v>
      </c>
      <c r="I94" s="38">
        <v>697.33333333333348</v>
      </c>
      <c r="J94" s="38">
        <v>703.81666666666672</v>
      </c>
      <c r="K94" s="31">
        <v>690.85</v>
      </c>
      <c r="L94" s="31">
        <v>676</v>
      </c>
      <c r="M94" s="31">
        <v>39.970599999999997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3073.1</v>
      </c>
      <c r="D95" s="38">
        <v>3086.5166666666664</v>
      </c>
      <c r="E95" s="38">
        <v>3042.083333333333</v>
      </c>
      <c r="F95" s="38">
        <v>3011.0666666666666</v>
      </c>
      <c r="G95" s="38">
        <v>2966.6333333333332</v>
      </c>
      <c r="H95" s="38">
        <v>3117.5333333333328</v>
      </c>
      <c r="I95" s="38">
        <v>3161.9666666666662</v>
      </c>
      <c r="J95" s="38">
        <v>3192.9833333333327</v>
      </c>
      <c r="K95" s="31">
        <v>3130.95</v>
      </c>
      <c r="L95" s="31">
        <v>3055.5</v>
      </c>
      <c r="M95" s="31">
        <v>6.6521499999999998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435.2</v>
      </c>
      <c r="D96" s="38">
        <v>434.9666666666667</v>
      </c>
      <c r="E96" s="38">
        <v>430.43333333333339</v>
      </c>
      <c r="F96" s="38">
        <v>425.66666666666669</v>
      </c>
      <c r="G96" s="38">
        <v>421.13333333333338</v>
      </c>
      <c r="H96" s="38">
        <v>439.73333333333341</v>
      </c>
      <c r="I96" s="38">
        <v>444.26666666666671</v>
      </c>
      <c r="J96" s="38">
        <v>449.03333333333342</v>
      </c>
      <c r="K96" s="31">
        <v>439.5</v>
      </c>
      <c r="L96" s="31">
        <v>430.2</v>
      </c>
      <c r="M96" s="31">
        <v>115.90791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286.8</v>
      </c>
      <c r="D97" s="38">
        <v>288.5</v>
      </c>
      <c r="E97" s="38">
        <v>283.3</v>
      </c>
      <c r="F97" s="38">
        <v>279.8</v>
      </c>
      <c r="G97" s="38">
        <v>274.60000000000002</v>
      </c>
      <c r="H97" s="38">
        <v>292</v>
      </c>
      <c r="I97" s="38">
        <v>297.20000000000005</v>
      </c>
      <c r="J97" s="38">
        <v>300.7</v>
      </c>
      <c r="K97" s="31">
        <v>293.7</v>
      </c>
      <c r="L97" s="31">
        <v>285</v>
      </c>
      <c r="M97" s="31">
        <v>43.015689999999999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2654.7</v>
      </c>
      <c r="D98" s="38">
        <v>2664.45</v>
      </c>
      <c r="E98" s="38">
        <v>2641.45</v>
      </c>
      <c r="F98" s="38">
        <v>2628.2</v>
      </c>
      <c r="G98" s="38">
        <v>2605.1999999999998</v>
      </c>
      <c r="H98" s="38">
        <v>2677.7</v>
      </c>
      <c r="I98" s="38">
        <v>2700.7</v>
      </c>
      <c r="J98" s="38">
        <v>2713.95</v>
      </c>
      <c r="K98" s="31">
        <v>2687.45</v>
      </c>
      <c r="L98" s="31">
        <v>2651.2</v>
      </c>
      <c r="M98" s="31">
        <v>14.950670000000001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330.7</v>
      </c>
      <c r="D99" s="38">
        <v>330.88333333333338</v>
      </c>
      <c r="E99" s="38">
        <v>327.76666666666677</v>
      </c>
      <c r="F99" s="38">
        <v>324.83333333333337</v>
      </c>
      <c r="G99" s="38">
        <v>321.71666666666675</v>
      </c>
      <c r="H99" s="38">
        <v>333.81666666666678</v>
      </c>
      <c r="I99" s="38">
        <v>336.93333333333345</v>
      </c>
      <c r="J99" s="38">
        <v>339.86666666666679</v>
      </c>
      <c r="K99" s="31">
        <v>334</v>
      </c>
      <c r="L99" s="31">
        <v>327.95</v>
      </c>
      <c r="M99" s="31">
        <v>10.905099999999999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43218.15</v>
      </c>
      <c r="D100" s="38">
        <v>43415.049999999996</v>
      </c>
      <c r="E100" s="38">
        <v>42830.099999999991</v>
      </c>
      <c r="F100" s="38">
        <v>42442.049999999996</v>
      </c>
      <c r="G100" s="38">
        <v>41857.099999999991</v>
      </c>
      <c r="H100" s="38">
        <v>43803.099999999991</v>
      </c>
      <c r="I100" s="38">
        <v>44388.049999999988</v>
      </c>
      <c r="J100" s="38">
        <v>44776.099999999991</v>
      </c>
      <c r="K100" s="31">
        <v>44000</v>
      </c>
      <c r="L100" s="31">
        <v>43027</v>
      </c>
      <c r="M100" s="31">
        <v>2.4369999999999999E-2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955.7</v>
      </c>
      <c r="D101" s="38">
        <v>952.38333333333333</v>
      </c>
      <c r="E101" s="38">
        <v>945.51666666666665</v>
      </c>
      <c r="F101" s="38">
        <v>935.33333333333337</v>
      </c>
      <c r="G101" s="38">
        <v>928.4666666666667</v>
      </c>
      <c r="H101" s="38">
        <v>962.56666666666661</v>
      </c>
      <c r="I101" s="38">
        <v>969.43333333333317</v>
      </c>
      <c r="J101" s="38">
        <v>979.61666666666656</v>
      </c>
      <c r="K101" s="31">
        <v>959.25</v>
      </c>
      <c r="L101" s="31">
        <v>942.2</v>
      </c>
      <c r="M101" s="31">
        <v>232.22286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1356.45</v>
      </c>
      <c r="D102" s="38">
        <v>1363.9666666666665</v>
      </c>
      <c r="E102" s="38">
        <v>1344.9333333333329</v>
      </c>
      <c r="F102" s="38">
        <v>1333.4166666666665</v>
      </c>
      <c r="G102" s="38">
        <v>1314.383333333333</v>
      </c>
      <c r="H102" s="38">
        <v>1375.4833333333329</v>
      </c>
      <c r="I102" s="38">
        <v>1394.5166666666662</v>
      </c>
      <c r="J102" s="38">
        <v>1406.0333333333328</v>
      </c>
      <c r="K102" s="31">
        <v>1383</v>
      </c>
      <c r="L102" s="31">
        <v>1352.45</v>
      </c>
      <c r="M102" s="31">
        <v>3.7578299999999998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598.20000000000005</v>
      </c>
      <c r="D103" s="38">
        <v>603.26666666666677</v>
      </c>
      <c r="E103" s="38">
        <v>590.93333333333351</v>
      </c>
      <c r="F103" s="38">
        <v>583.66666666666674</v>
      </c>
      <c r="G103" s="38">
        <v>571.33333333333348</v>
      </c>
      <c r="H103" s="38">
        <v>610.53333333333353</v>
      </c>
      <c r="I103" s="38">
        <v>622.86666666666679</v>
      </c>
      <c r="J103" s="38">
        <v>630.13333333333355</v>
      </c>
      <c r="K103" s="31">
        <v>615.6</v>
      </c>
      <c r="L103" s="31">
        <v>596</v>
      </c>
      <c r="M103" s="31">
        <v>33.760330000000003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7.25</v>
      </c>
      <c r="D104" s="38">
        <v>7.2833333333333341</v>
      </c>
      <c r="E104" s="38">
        <v>7.116666666666668</v>
      </c>
      <c r="F104" s="38">
        <v>6.9833333333333343</v>
      </c>
      <c r="G104" s="38">
        <v>6.8166666666666682</v>
      </c>
      <c r="H104" s="38">
        <v>7.4166666666666679</v>
      </c>
      <c r="I104" s="38">
        <v>7.5833333333333339</v>
      </c>
      <c r="J104" s="38">
        <v>7.7166666666666677</v>
      </c>
      <c r="K104" s="31">
        <v>7.45</v>
      </c>
      <c r="L104" s="31">
        <v>7.15</v>
      </c>
      <c r="M104" s="31">
        <v>548.94524000000001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81.349999999999994</v>
      </c>
      <c r="D105" s="38">
        <v>82.033333333333331</v>
      </c>
      <c r="E105" s="38">
        <v>80.416666666666657</v>
      </c>
      <c r="F105" s="38">
        <v>79.48333333333332</v>
      </c>
      <c r="G105" s="38">
        <v>77.866666666666646</v>
      </c>
      <c r="H105" s="38">
        <v>82.966666666666669</v>
      </c>
      <c r="I105" s="38">
        <v>84.583333333333343</v>
      </c>
      <c r="J105" s="38">
        <v>85.51666666666668</v>
      </c>
      <c r="K105" s="31">
        <v>83.65</v>
      </c>
      <c r="L105" s="31">
        <v>81.099999999999994</v>
      </c>
      <c r="M105" s="31">
        <v>318.08814999999998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483</v>
      </c>
      <c r="D106" s="38">
        <v>486.18333333333334</v>
      </c>
      <c r="E106" s="38">
        <v>477.9666666666667</v>
      </c>
      <c r="F106" s="38">
        <v>472.93333333333334</v>
      </c>
      <c r="G106" s="38">
        <v>464.7166666666667</v>
      </c>
      <c r="H106" s="38">
        <v>491.2166666666667</v>
      </c>
      <c r="I106" s="38">
        <v>499.43333333333328</v>
      </c>
      <c r="J106" s="38">
        <v>504.4666666666667</v>
      </c>
      <c r="K106" s="31">
        <v>494.4</v>
      </c>
      <c r="L106" s="31">
        <v>481.15</v>
      </c>
      <c r="M106" s="31">
        <v>8.1601999999999997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387.45</v>
      </c>
      <c r="D107" s="38">
        <v>389.91666666666669</v>
      </c>
      <c r="E107" s="38">
        <v>383.83333333333337</v>
      </c>
      <c r="F107" s="38">
        <v>380.2166666666667</v>
      </c>
      <c r="G107" s="38">
        <v>374.13333333333338</v>
      </c>
      <c r="H107" s="38">
        <v>393.53333333333336</v>
      </c>
      <c r="I107" s="38">
        <v>399.61666666666673</v>
      </c>
      <c r="J107" s="38">
        <v>403.23333333333335</v>
      </c>
      <c r="K107" s="31">
        <v>396</v>
      </c>
      <c r="L107" s="31">
        <v>386.3</v>
      </c>
      <c r="M107" s="31">
        <v>39.484690000000001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321.85000000000002</v>
      </c>
      <c r="D108" s="38">
        <v>322.03333333333336</v>
      </c>
      <c r="E108" s="38">
        <v>317.06666666666672</v>
      </c>
      <c r="F108" s="38">
        <v>312.28333333333336</v>
      </c>
      <c r="G108" s="38">
        <v>307.31666666666672</v>
      </c>
      <c r="H108" s="38">
        <v>326.81666666666672</v>
      </c>
      <c r="I108" s="38">
        <v>331.7833333333333</v>
      </c>
      <c r="J108" s="38">
        <v>336.56666666666672</v>
      </c>
      <c r="K108" s="31">
        <v>327</v>
      </c>
      <c r="L108" s="31">
        <v>317.25</v>
      </c>
      <c r="M108" s="31">
        <v>20.289629999999999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2686.4</v>
      </c>
      <c r="D109" s="38">
        <v>2697.0833333333335</v>
      </c>
      <c r="E109" s="38">
        <v>2654.166666666667</v>
      </c>
      <c r="F109" s="38">
        <v>2621.9333333333334</v>
      </c>
      <c r="G109" s="38">
        <v>2579.0166666666669</v>
      </c>
      <c r="H109" s="38">
        <v>2729.3166666666671</v>
      </c>
      <c r="I109" s="38">
        <v>2772.233333333334</v>
      </c>
      <c r="J109" s="38">
        <v>2804.4666666666672</v>
      </c>
      <c r="K109" s="31">
        <v>2740</v>
      </c>
      <c r="L109" s="31">
        <v>2664.85</v>
      </c>
      <c r="M109" s="31">
        <v>4.5785799999999997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1376.3</v>
      </c>
      <c r="D110" s="38">
        <v>1378.0666666666668</v>
      </c>
      <c r="E110" s="38">
        <v>1364.6333333333337</v>
      </c>
      <c r="F110" s="38">
        <v>1352.9666666666669</v>
      </c>
      <c r="G110" s="38">
        <v>1339.5333333333338</v>
      </c>
      <c r="H110" s="38">
        <v>1389.7333333333336</v>
      </c>
      <c r="I110" s="38">
        <v>1403.1666666666665</v>
      </c>
      <c r="J110" s="38">
        <v>1414.8333333333335</v>
      </c>
      <c r="K110" s="31">
        <v>1391.5</v>
      </c>
      <c r="L110" s="31">
        <v>1366.4</v>
      </c>
      <c r="M110" s="31">
        <v>51.748959999999997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162.6</v>
      </c>
      <c r="D111" s="38">
        <v>163.30000000000001</v>
      </c>
      <c r="E111" s="38">
        <v>160.10000000000002</v>
      </c>
      <c r="F111" s="38">
        <v>157.60000000000002</v>
      </c>
      <c r="G111" s="38">
        <v>154.40000000000003</v>
      </c>
      <c r="H111" s="38">
        <v>165.8</v>
      </c>
      <c r="I111" s="38">
        <v>169</v>
      </c>
      <c r="J111" s="38">
        <v>171.5</v>
      </c>
      <c r="K111" s="31">
        <v>166.5</v>
      </c>
      <c r="L111" s="31">
        <v>160.80000000000001</v>
      </c>
      <c r="M111" s="31">
        <v>64.2042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1365.1</v>
      </c>
      <c r="D112" s="38">
        <v>1357.5833333333333</v>
      </c>
      <c r="E112" s="38">
        <v>1338.3666666666666</v>
      </c>
      <c r="F112" s="38">
        <v>1311.6333333333332</v>
      </c>
      <c r="G112" s="38">
        <v>1292.4166666666665</v>
      </c>
      <c r="H112" s="38">
        <v>1384.3166666666666</v>
      </c>
      <c r="I112" s="38">
        <v>1403.5333333333333</v>
      </c>
      <c r="J112" s="38">
        <v>1430.2666666666667</v>
      </c>
      <c r="K112" s="31">
        <v>1376.8</v>
      </c>
      <c r="L112" s="31">
        <v>1330.85</v>
      </c>
      <c r="M112" s="31">
        <v>99.776439999999994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96.2</v>
      </c>
      <c r="D113" s="38">
        <v>96.966666666666654</v>
      </c>
      <c r="E113" s="38">
        <v>95.233333333333306</v>
      </c>
      <c r="F113" s="38">
        <v>94.266666666666652</v>
      </c>
      <c r="G113" s="38">
        <v>92.533333333333303</v>
      </c>
      <c r="H113" s="38">
        <v>97.933333333333309</v>
      </c>
      <c r="I113" s="38">
        <v>99.666666666666657</v>
      </c>
      <c r="J113" s="38">
        <v>100.63333333333331</v>
      </c>
      <c r="K113" s="31">
        <v>98.7</v>
      </c>
      <c r="L113" s="31">
        <v>96</v>
      </c>
      <c r="M113" s="31">
        <v>114.91737000000001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769.25</v>
      </c>
      <c r="D114" s="38">
        <v>767.16666666666663</v>
      </c>
      <c r="E114" s="38">
        <v>762.33333333333326</v>
      </c>
      <c r="F114" s="38">
        <v>755.41666666666663</v>
      </c>
      <c r="G114" s="38">
        <v>750.58333333333326</v>
      </c>
      <c r="H114" s="38">
        <v>774.08333333333326</v>
      </c>
      <c r="I114" s="38">
        <v>778.91666666666652</v>
      </c>
      <c r="J114" s="38">
        <v>785.83333333333326</v>
      </c>
      <c r="K114" s="31">
        <v>772</v>
      </c>
      <c r="L114" s="31">
        <v>760.25</v>
      </c>
      <c r="M114" s="31">
        <v>4.1792100000000003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617.75</v>
      </c>
      <c r="D115" s="38">
        <v>619.61666666666667</v>
      </c>
      <c r="E115" s="38">
        <v>612.63333333333333</v>
      </c>
      <c r="F115" s="38">
        <v>607.51666666666665</v>
      </c>
      <c r="G115" s="38">
        <v>600.5333333333333</v>
      </c>
      <c r="H115" s="38">
        <v>624.73333333333335</v>
      </c>
      <c r="I115" s="38">
        <v>631.7166666666667</v>
      </c>
      <c r="J115" s="38">
        <v>636.83333333333337</v>
      </c>
      <c r="K115" s="31">
        <v>626.6</v>
      </c>
      <c r="L115" s="31">
        <v>614.5</v>
      </c>
      <c r="M115" s="31">
        <v>9.6683400000000006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32.549999999999997</v>
      </c>
      <c r="D116" s="38">
        <v>32.683333333333337</v>
      </c>
      <c r="E116" s="38">
        <v>32.266666666666673</v>
      </c>
      <c r="F116" s="38">
        <v>31.983333333333334</v>
      </c>
      <c r="G116" s="38">
        <v>31.56666666666667</v>
      </c>
      <c r="H116" s="38">
        <v>32.966666666666676</v>
      </c>
      <c r="I116" s="38">
        <v>33.383333333333333</v>
      </c>
      <c r="J116" s="38">
        <v>33.666666666666679</v>
      </c>
      <c r="K116" s="31">
        <v>33.1</v>
      </c>
      <c r="L116" s="31">
        <v>32.4</v>
      </c>
      <c r="M116" s="31">
        <v>127.69558000000001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472</v>
      </c>
      <c r="D117" s="38">
        <v>473.25</v>
      </c>
      <c r="E117" s="38">
        <v>469.75</v>
      </c>
      <c r="F117" s="38">
        <v>467.5</v>
      </c>
      <c r="G117" s="38">
        <v>464</v>
      </c>
      <c r="H117" s="38">
        <v>475.5</v>
      </c>
      <c r="I117" s="38">
        <v>479</v>
      </c>
      <c r="J117" s="38">
        <v>481.25</v>
      </c>
      <c r="K117" s="31">
        <v>476.75</v>
      </c>
      <c r="L117" s="31">
        <v>471</v>
      </c>
      <c r="M117" s="31">
        <v>79.097570000000005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633.54999999999995</v>
      </c>
      <c r="D118" s="38">
        <v>630.81666666666661</v>
      </c>
      <c r="E118" s="38">
        <v>624.63333333333321</v>
      </c>
      <c r="F118" s="38">
        <v>615.71666666666658</v>
      </c>
      <c r="G118" s="38">
        <v>609.53333333333319</v>
      </c>
      <c r="H118" s="38">
        <v>639.73333333333323</v>
      </c>
      <c r="I118" s="38">
        <v>645.91666666666663</v>
      </c>
      <c r="J118" s="38">
        <v>654.83333333333326</v>
      </c>
      <c r="K118" s="31">
        <v>637</v>
      </c>
      <c r="L118" s="31">
        <v>621.9</v>
      </c>
      <c r="M118" s="31">
        <v>42.061230000000002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298.89999999999998</v>
      </c>
      <c r="D119" s="38">
        <v>302.14999999999998</v>
      </c>
      <c r="E119" s="38">
        <v>290.14999999999998</v>
      </c>
      <c r="F119" s="38">
        <v>281.39999999999998</v>
      </c>
      <c r="G119" s="38">
        <v>269.39999999999998</v>
      </c>
      <c r="H119" s="38">
        <v>310.89999999999998</v>
      </c>
      <c r="I119" s="38">
        <v>322.89999999999998</v>
      </c>
      <c r="J119" s="38">
        <v>331.65</v>
      </c>
      <c r="K119" s="31">
        <v>314.14999999999998</v>
      </c>
      <c r="L119" s="31">
        <v>293.39999999999998</v>
      </c>
      <c r="M119" s="31">
        <v>35.947020000000002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802.15</v>
      </c>
      <c r="D120" s="38">
        <v>804.38333333333321</v>
      </c>
      <c r="E120" s="38">
        <v>794.56666666666638</v>
      </c>
      <c r="F120" s="38">
        <v>786.98333333333312</v>
      </c>
      <c r="G120" s="38">
        <v>777.16666666666629</v>
      </c>
      <c r="H120" s="38">
        <v>811.96666666666647</v>
      </c>
      <c r="I120" s="38">
        <v>821.7833333333333</v>
      </c>
      <c r="J120" s="38">
        <v>829.36666666666656</v>
      </c>
      <c r="K120" s="31">
        <v>814.2</v>
      </c>
      <c r="L120" s="31">
        <v>796.8</v>
      </c>
      <c r="M120" s="31">
        <v>30.499610000000001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471.15</v>
      </c>
      <c r="D121" s="38">
        <v>474.76666666666665</v>
      </c>
      <c r="E121" s="38">
        <v>462.7833333333333</v>
      </c>
      <c r="F121" s="38">
        <v>454.41666666666663</v>
      </c>
      <c r="G121" s="38">
        <v>442.43333333333328</v>
      </c>
      <c r="H121" s="38">
        <v>483.13333333333333</v>
      </c>
      <c r="I121" s="38">
        <v>495.11666666666667</v>
      </c>
      <c r="J121" s="38">
        <v>503.48333333333335</v>
      </c>
      <c r="K121" s="31">
        <v>486.75</v>
      </c>
      <c r="L121" s="31">
        <v>466.4</v>
      </c>
      <c r="M121" s="31">
        <v>23.475519999999999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1869.7</v>
      </c>
      <c r="D122" s="38">
        <v>1879.25</v>
      </c>
      <c r="E122" s="38">
        <v>1856.9</v>
      </c>
      <c r="F122" s="38">
        <v>1844.1000000000001</v>
      </c>
      <c r="G122" s="38">
        <v>1821.7500000000002</v>
      </c>
      <c r="H122" s="38">
        <v>1892.05</v>
      </c>
      <c r="I122" s="38">
        <v>1914.3999999999999</v>
      </c>
      <c r="J122" s="38">
        <v>1927.1999999999998</v>
      </c>
      <c r="K122" s="31">
        <v>1901.6</v>
      </c>
      <c r="L122" s="31">
        <v>1866.45</v>
      </c>
      <c r="M122" s="31">
        <v>52.653700000000001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132.80000000000001</v>
      </c>
      <c r="D123" s="38">
        <v>133.45000000000002</v>
      </c>
      <c r="E123" s="38">
        <v>130.95000000000005</v>
      </c>
      <c r="F123" s="38">
        <v>129.10000000000002</v>
      </c>
      <c r="G123" s="38">
        <v>126.60000000000005</v>
      </c>
      <c r="H123" s="38">
        <v>135.30000000000004</v>
      </c>
      <c r="I123" s="38">
        <v>137.79999999999998</v>
      </c>
      <c r="J123" s="38">
        <v>139.65000000000003</v>
      </c>
      <c r="K123" s="31">
        <v>135.94999999999999</v>
      </c>
      <c r="L123" s="31">
        <v>131.6</v>
      </c>
      <c r="M123" s="31">
        <v>67.009770000000003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2355.15</v>
      </c>
      <c r="D124" s="38">
        <v>2367.2833333333333</v>
      </c>
      <c r="E124" s="38">
        <v>2335.7166666666667</v>
      </c>
      <c r="F124" s="38">
        <v>2316.2833333333333</v>
      </c>
      <c r="G124" s="38">
        <v>2284.7166666666667</v>
      </c>
      <c r="H124" s="38">
        <v>2386.7166666666667</v>
      </c>
      <c r="I124" s="38">
        <v>2418.2833333333333</v>
      </c>
      <c r="J124" s="38">
        <v>2437.7166666666667</v>
      </c>
      <c r="K124" s="31">
        <v>2398.85</v>
      </c>
      <c r="L124" s="31">
        <v>2347.85</v>
      </c>
      <c r="M124" s="31">
        <v>0.81142999999999998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347.1</v>
      </c>
      <c r="D125" s="38">
        <v>348.8</v>
      </c>
      <c r="E125" s="38">
        <v>341.95000000000005</v>
      </c>
      <c r="F125" s="38">
        <v>336.8</v>
      </c>
      <c r="G125" s="38">
        <v>329.95000000000005</v>
      </c>
      <c r="H125" s="38">
        <v>353.95000000000005</v>
      </c>
      <c r="I125" s="38">
        <v>360.80000000000007</v>
      </c>
      <c r="J125" s="38">
        <v>365.95000000000005</v>
      </c>
      <c r="K125" s="31">
        <v>355.65</v>
      </c>
      <c r="L125" s="31">
        <v>343.65</v>
      </c>
      <c r="M125" s="31">
        <v>13.499359999999999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386.95</v>
      </c>
      <c r="D126" s="38">
        <v>390.95</v>
      </c>
      <c r="E126" s="38">
        <v>381.2</v>
      </c>
      <c r="F126" s="38">
        <v>375.45</v>
      </c>
      <c r="G126" s="38">
        <v>365.7</v>
      </c>
      <c r="H126" s="38">
        <v>396.7</v>
      </c>
      <c r="I126" s="38">
        <v>406.45</v>
      </c>
      <c r="J126" s="38">
        <v>412.2</v>
      </c>
      <c r="K126" s="31">
        <v>400.7</v>
      </c>
      <c r="L126" s="31">
        <v>385.2</v>
      </c>
      <c r="M126" s="31">
        <v>24.793060000000001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615.70000000000005</v>
      </c>
      <c r="D127" s="38">
        <v>618.11666666666667</v>
      </c>
      <c r="E127" s="38">
        <v>611.83333333333337</v>
      </c>
      <c r="F127" s="38">
        <v>607.9666666666667</v>
      </c>
      <c r="G127" s="38">
        <v>601.68333333333339</v>
      </c>
      <c r="H127" s="38">
        <v>621.98333333333335</v>
      </c>
      <c r="I127" s="38">
        <v>628.26666666666665</v>
      </c>
      <c r="J127" s="38">
        <v>632.13333333333333</v>
      </c>
      <c r="K127" s="31">
        <v>624.4</v>
      </c>
      <c r="L127" s="31">
        <v>614.25</v>
      </c>
      <c r="M127" s="31">
        <v>8.0208499999999994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2450.15</v>
      </c>
      <c r="D128" s="38">
        <v>2460.4333333333334</v>
      </c>
      <c r="E128" s="38">
        <v>2435.9666666666667</v>
      </c>
      <c r="F128" s="38">
        <v>2421.7833333333333</v>
      </c>
      <c r="G128" s="38">
        <v>2397.3166666666666</v>
      </c>
      <c r="H128" s="38">
        <v>2474.6166666666668</v>
      </c>
      <c r="I128" s="38">
        <v>2499.0833333333339</v>
      </c>
      <c r="J128" s="38">
        <v>2513.2666666666669</v>
      </c>
      <c r="K128" s="31">
        <v>2484.9</v>
      </c>
      <c r="L128" s="31">
        <v>2446.25</v>
      </c>
      <c r="M128" s="31">
        <v>11.41663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4893.3</v>
      </c>
      <c r="D129" s="38">
        <v>4877.583333333333</v>
      </c>
      <c r="E129" s="38">
        <v>4811.2666666666664</v>
      </c>
      <c r="F129" s="38">
        <v>4729.2333333333336</v>
      </c>
      <c r="G129" s="38">
        <v>4662.916666666667</v>
      </c>
      <c r="H129" s="38">
        <v>4959.6166666666659</v>
      </c>
      <c r="I129" s="38">
        <v>5025.9333333333334</v>
      </c>
      <c r="J129" s="38">
        <v>5107.9666666666653</v>
      </c>
      <c r="K129" s="31">
        <v>4943.8999999999996</v>
      </c>
      <c r="L129" s="31">
        <v>4795.55</v>
      </c>
      <c r="M129" s="31">
        <v>8.3716000000000008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3884.7</v>
      </c>
      <c r="D130" s="38">
        <v>3883.35</v>
      </c>
      <c r="E130" s="38">
        <v>3823.0499999999997</v>
      </c>
      <c r="F130" s="38">
        <v>3761.3999999999996</v>
      </c>
      <c r="G130" s="38">
        <v>3701.0999999999995</v>
      </c>
      <c r="H130" s="38">
        <v>3945</v>
      </c>
      <c r="I130" s="38">
        <v>4005.3</v>
      </c>
      <c r="J130" s="38">
        <v>4066.9500000000003</v>
      </c>
      <c r="K130" s="31">
        <v>3943.65</v>
      </c>
      <c r="L130" s="31">
        <v>3821.7</v>
      </c>
      <c r="M130" s="31">
        <v>2.3863099999999999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930.75</v>
      </c>
      <c r="D131" s="38">
        <v>931.58333333333337</v>
      </c>
      <c r="E131" s="38">
        <v>921.06666666666672</v>
      </c>
      <c r="F131" s="38">
        <v>911.38333333333333</v>
      </c>
      <c r="G131" s="38">
        <v>900.86666666666667</v>
      </c>
      <c r="H131" s="38">
        <v>941.26666666666677</v>
      </c>
      <c r="I131" s="38">
        <v>951.78333333333342</v>
      </c>
      <c r="J131" s="38">
        <v>961.46666666666681</v>
      </c>
      <c r="K131" s="31">
        <v>942.1</v>
      </c>
      <c r="L131" s="31">
        <v>921.9</v>
      </c>
      <c r="M131" s="31">
        <v>10.70687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1566.9</v>
      </c>
      <c r="D132" s="38">
        <v>1573.3833333333332</v>
      </c>
      <c r="E132" s="38">
        <v>1551.9666666666665</v>
      </c>
      <c r="F132" s="38">
        <v>1537.0333333333333</v>
      </c>
      <c r="G132" s="38">
        <v>1515.6166666666666</v>
      </c>
      <c r="H132" s="38">
        <v>1588.3166666666664</v>
      </c>
      <c r="I132" s="38">
        <v>1609.7333333333333</v>
      </c>
      <c r="J132" s="38">
        <v>1624.6666666666663</v>
      </c>
      <c r="K132" s="31">
        <v>1594.8</v>
      </c>
      <c r="L132" s="31">
        <v>1558.45</v>
      </c>
      <c r="M132" s="31">
        <v>18.594049999999999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320.39999999999998</v>
      </c>
      <c r="D133" s="38">
        <v>321.68333333333334</v>
      </c>
      <c r="E133" s="38">
        <v>314.9666666666667</v>
      </c>
      <c r="F133" s="38">
        <v>309.53333333333336</v>
      </c>
      <c r="G133" s="38">
        <v>302.81666666666672</v>
      </c>
      <c r="H133" s="38">
        <v>327.11666666666667</v>
      </c>
      <c r="I133" s="38">
        <v>333.83333333333326</v>
      </c>
      <c r="J133" s="38">
        <v>339.26666666666665</v>
      </c>
      <c r="K133" s="31">
        <v>328.4</v>
      </c>
      <c r="L133" s="31">
        <v>316.25</v>
      </c>
      <c r="M133" s="31">
        <v>33.330570000000002</v>
      </c>
      <c r="N133" s="1"/>
      <c r="O133" s="1"/>
    </row>
    <row r="134" spans="1:15" ht="12.75" customHeight="1">
      <c r="A134" s="56">
        <v>125</v>
      </c>
      <c r="B134" s="58" t="s">
        <v>1129</v>
      </c>
      <c r="C134" s="31">
        <v>1820.3</v>
      </c>
      <c r="D134" s="38">
        <v>1833.5666666666666</v>
      </c>
      <c r="E134" s="38">
        <v>1771.7333333333331</v>
      </c>
      <c r="F134" s="38">
        <v>1723.1666666666665</v>
      </c>
      <c r="G134" s="38">
        <v>1661.333333333333</v>
      </c>
      <c r="H134" s="38">
        <v>1882.1333333333332</v>
      </c>
      <c r="I134" s="38">
        <v>1943.9666666666667</v>
      </c>
      <c r="J134" s="38">
        <v>1992.5333333333333</v>
      </c>
      <c r="K134" s="31">
        <v>1895.4</v>
      </c>
      <c r="L134" s="31">
        <v>1785</v>
      </c>
      <c r="M134" s="31">
        <v>4.8222800000000001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533.54999999999995</v>
      </c>
      <c r="D135" s="38">
        <v>537.29999999999995</v>
      </c>
      <c r="E135" s="38">
        <v>526.79999999999995</v>
      </c>
      <c r="F135" s="38">
        <v>520.04999999999995</v>
      </c>
      <c r="G135" s="38">
        <v>509.54999999999995</v>
      </c>
      <c r="H135" s="38">
        <v>544.04999999999995</v>
      </c>
      <c r="I135" s="38">
        <v>554.54999999999995</v>
      </c>
      <c r="J135" s="38">
        <v>561.29999999999995</v>
      </c>
      <c r="K135" s="31">
        <v>547.79999999999995</v>
      </c>
      <c r="L135" s="31">
        <v>530.54999999999995</v>
      </c>
      <c r="M135" s="31">
        <v>16.54917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9647.5499999999993</v>
      </c>
      <c r="D136" s="38">
        <v>9719.5</v>
      </c>
      <c r="E136" s="38">
        <v>9540.0499999999993</v>
      </c>
      <c r="F136" s="38">
        <v>9432.5499999999993</v>
      </c>
      <c r="G136" s="38">
        <v>9253.0999999999985</v>
      </c>
      <c r="H136" s="38">
        <v>9827</v>
      </c>
      <c r="I136" s="38">
        <v>10006.450000000001</v>
      </c>
      <c r="J136" s="38">
        <v>10113.950000000001</v>
      </c>
      <c r="K136" s="31">
        <v>9898.9500000000007</v>
      </c>
      <c r="L136" s="31">
        <v>9612</v>
      </c>
      <c r="M136" s="31">
        <v>5.19564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619.15</v>
      </c>
      <c r="D137" s="38">
        <v>618.7166666666667</v>
      </c>
      <c r="E137" s="38">
        <v>614.43333333333339</v>
      </c>
      <c r="F137" s="38">
        <v>609.7166666666667</v>
      </c>
      <c r="G137" s="38">
        <v>605.43333333333339</v>
      </c>
      <c r="H137" s="38">
        <v>623.43333333333339</v>
      </c>
      <c r="I137" s="38">
        <v>627.7166666666667</v>
      </c>
      <c r="J137" s="38">
        <v>632.43333333333339</v>
      </c>
      <c r="K137" s="31">
        <v>623</v>
      </c>
      <c r="L137" s="31">
        <v>614</v>
      </c>
      <c r="M137" s="31">
        <v>14.968629999999999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924.5</v>
      </c>
      <c r="D138" s="38">
        <v>927.0333333333333</v>
      </c>
      <c r="E138" s="38">
        <v>914.56666666666661</v>
      </c>
      <c r="F138" s="38">
        <v>904.63333333333333</v>
      </c>
      <c r="G138" s="38">
        <v>892.16666666666663</v>
      </c>
      <c r="H138" s="38">
        <v>936.96666666666658</v>
      </c>
      <c r="I138" s="38">
        <v>949.43333333333328</v>
      </c>
      <c r="J138" s="38">
        <v>959.36666666666656</v>
      </c>
      <c r="K138" s="31">
        <v>939.5</v>
      </c>
      <c r="L138" s="31">
        <v>917.1</v>
      </c>
      <c r="M138" s="31">
        <v>7.9374200000000004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823.55</v>
      </c>
      <c r="D139" s="38">
        <v>826.75</v>
      </c>
      <c r="E139" s="38">
        <v>814.5</v>
      </c>
      <c r="F139" s="38">
        <v>805.45</v>
      </c>
      <c r="G139" s="38">
        <v>793.2</v>
      </c>
      <c r="H139" s="38">
        <v>835.8</v>
      </c>
      <c r="I139" s="38">
        <v>848.05</v>
      </c>
      <c r="J139" s="38">
        <v>857.09999999999991</v>
      </c>
      <c r="K139" s="31">
        <v>839</v>
      </c>
      <c r="L139" s="31">
        <v>817.7</v>
      </c>
      <c r="M139" s="31">
        <v>6.84328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95.05</v>
      </c>
      <c r="D140" s="38">
        <v>95.433333333333337</v>
      </c>
      <c r="E140" s="38">
        <v>93.816666666666677</v>
      </c>
      <c r="F140" s="38">
        <v>92.583333333333343</v>
      </c>
      <c r="G140" s="38">
        <v>90.966666666666683</v>
      </c>
      <c r="H140" s="38">
        <v>96.666666666666671</v>
      </c>
      <c r="I140" s="38">
        <v>98.283333333333346</v>
      </c>
      <c r="J140" s="38">
        <v>99.516666666666666</v>
      </c>
      <c r="K140" s="31">
        <v>97.05</v>
      </c>
      <c r="L140" s="31">
        <v>94.2</v>
      </c>
      <c r="M140" s="31">
        <v>345.21514000000002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1922.2</v>
      </c>
      <c r="D141" s="38">
        <v>1926.25</v>
      </c>
      <c r="E141" s="38">
        <v>1897.7</v>
      </c>
      <c r="F141" s="38">
        <v>1873.2</v>
      </c>
      <c r="G141" s="38">
        <v>1844.65</v>
      </c>
      <c r="H141" s="38">
        <v>1950.75</v>
      </c>
      <c r="I141" s="38">
        <v>1979.3000000000002</v>
      </c>
      <c r="J141" s="38">
        <v>2003.8</v>
      </c>
      <c r="K141" s="31">
        <v>1954.8</v>
      </c>
      <c r="L141" s="31">
        <v>1901.75</v>
      </c>
      <c r="M141" s="31">
        <v>7.9577999999999998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101263.95</v>
      </c>
      <c r="D142" s="38">
        <v>101522.41666666667</v>
      </c>
      <c r="E142" s="38">
        <v>100744.83333333334</v>
      </c>
      <c r="F142" s="38">
        <v>100225.71666666667</v>
      </c>
      <c r="G142" s="38">
        <v>99448.133333333346</v>
      </c>
      <c r="H142" s="38">
        <v>102041.53333333334</v>
      </c>
      <c r="I142" s="38">
        <v>102819.11666666668</v>
      </c>
      <c r="J142" s="38">
        <v>103338.23333333334</v>
      </c>
      <c r="K142" s="31">
        <v>102300</v>
      </c>
      <c r="L142" s="31">
        <v>101003.3</v>
      </c>
      <c r="M142" s="31">
        <v>3.2559999999999999E-2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57.8</v>
      </c>
      <c r="D143" s="38">
        <v>58.233333333333327</v>
      </c>
      <c r="E143" s="38">
        <v>57.266666666666652</v>
      </c>
      <c r="F143" s="38">
        <v>56.733333333333327</v>
      </c>
      <c r="G143" s="38">
        <v>55.766666666666652</v>
      </c>
      <c r="H143" s="38">
        <v>58.766666666666652</v>
      </c>
      <c r="I143" s="38">
        <v>59.733333333333334</v>
      </c>
      <c r="J143" s="38">
        <v>60.266666666666652</v>
      </c>
      <c r="K143" s="31">
        <v>59.2</v>
      </c>
      <c r="L143" s="31">
        <v>57.7</v>
      </c>
      <c r="M143" s="31">
        <v>112.89146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1277.8499999999999</v>
      </c>
      <c r="D144" s="38">
        <v>1281.6333333333332</v>
      </c>
      <c r="E144" s="38">
        <v>1266.2666666666664</v>
      </c>
      <c r="F144" s="38">
        <v>1254.6833333333332</v>
      </c>
      <c r="G144" s="38">
        <v>1239.3166666666664</v>
      </c>
      <c r="H144" s="38">
        <v>1293.2166666666665</v>
      </c>
      <c r="I144" s="38">
        <v>1308.5833333333333</v>
      </c>
      <c r="J144" s="38">
        <v>1320.1666666666665</v>
      </c>
      <c r="K144" s="31">
        <v>1297</v>
      </c>
      <c r="L144" s="31">
        <v>1270.05</v>
      </c>
      <c r="M144" s="31">
        <v>4.0655599999999996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4625.5</v>
      </c>
      <c r="D145" s="38">
        <v>4578.8666666666668</v>
      </c>
      <c r="E145" s="38">
        <v>4511.7333333333336</v>
      </c>
      <c r="F145" s="38">
        <v>4397.9666666666672</v>
      </c>
      <c r="G145" s="38">
        <v>4330.8333333333339</v>
      </c>
      <c r="H145" s="38">
        <v>4692.6333333333332</v>
      </c>
      <c r="I145" s="38">
        <v>4759.7666666666664</v>
      </c>
      <c r="J145" s="38">
        <v>4873.5333333333328</v>
      </c>
      <c r="K145" s="31">
        <v>4646</v>
      </c>
      <c r="L145" s="31">
        <v>4465.1000000000004</v>
      </c>
      <c r="M145" s="31">
        <v>5.5050600000000003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4332.6499999999996</v>
      </c>
      <c r="D146" s="38">
        <v>4324</v>
      </c>
      <c r="E146" s="38">
        <v>4288.8500000000004</v>
      </c>
      <c r="F146" s="38">
        <v>4245.05</v>
      </c>
      <c r="G146" s="38">
        <v>4209.9000000000005</v>
      </c>
      <c r="H146" s="38">
        <v>4367.8</v>
      </c>
      <c r="I146" s="38">
        <v>4402.95</v>
      </c>
      <c r="J146" s="38">
        <v>4446.75</v>
      </c>
      <c r="K146" s="31">
        <v>4359.1499999999996</v>
      </c>
      <c r="L146" s="31">
        <v>4280.2</v>
      </c>
      <c r="M146" s="31">
        <v>1.32186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22820.75</v>
      </c>
      <c r="D147" s="38">
        <v>22906.383333333331</v>
      </c>
      <c r="E147" s="38">
        <v>22691.216666666664</v>
      </c>
      <c r="F147" s="38">
        <v>22561.683333333331</v>
      </c>
      <c r="G147" s="38">
        <v>22346.516666666663</v>
      </c>
      <c r="H147" s="38">
        <v>23035.916666666664</v>
      </c>
      <c r="I147" s="38">
        <v>23251.083333333336</v>
      </c>
      <c r="J147" s="38">
        <v>23380.616666666665</v>
      </c>
      <c r="K147" s="31">
        <v>23121.55</v>
      </c>
      <c r="L147" s="31">
        <v>22776.85</v>
      </c>
      <c r="M147" s="31">
        <v>0.43215999999999999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46</v>
      </c>
      <c r="D148" s="38">
        <v>46.449999999999996</v>
      </c>
      <c r="E148" s="38">
        <v>45.349999999999994</v>
      </c>
      <c r="F148" s="38">
        <v>44.699999999999996</v>
      </c>
      <c r="G148" s="38">
        <v>43.599999999999994</v>
      </c>
      <c r="H148" s="38">
        <v>47.099999999999994</v>
      </c>
      <c r="I148" s="38">
        <v>48.2</v>
      </c>
      <c r="J148" s="38">
        <v>48.849999999999994</v>
      </c>
      <c r="K148" s="31">
        <v>47.55</v>
      </c>
      <c r="L148" s="31">
        <v>45.8</v>
      </c>
      <c r="M148" s="31">
        <v>202.0694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111.45</v>
      </c>
      <c r="D149" s="38">
        <v>111.71666666666665</v>
      </c>
      <c r="E149" s="38">
        <v>109.93333333333331</v>
      </c>
      <c r="F149" s="38">
        <v>108.41666666666666</v>
      </c>
      <c r="G149" s="38">
        <v>106.63333333333331</v>
      </c>
      <c r="H149" s="38">
        <v>113.23333333333331</v>
      </c>
      <c r="I149" s="38">
        <v>115.01666666666664</v>
      </c>
      <c r="J149" s="38">
        <v>116.5333333333333</v>
      </c>
      <c r="K149" s="31">
        <v>113.5</v>
      </c>
      <c r="L149" s="31">
        <v>110.2</v>
      </c>
      <c r="M149" s="31">
        <v>152.17618999999999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187.9</v>
      </c>
      <c r="D150" s="38">
        <v>188.88333333333335</v>
      </c>
      <c r="E150" s="38">
        <v>185.9666666666667</v>
      </c>
      <c r="F150" s="38">
        <v>184.03333333333333</v>
      </c>
      <c r="G150" s="38">
        <v>181.11666666666667</v>
      </c>
      <c r="H150" s="38">
        <v>190.81666666666672</v>
      </c>
      <c r="I150" s="38">
        <v>193.73333333333341</v>
      </c>
      <c r="J150" s="38">
        <v>195.66666666666674</v>
      </c>
      <c r="K150" s="31">
        <v>191.8</v>
      </c>
      <c r="L150" s="31">
        <v>186.95</v>
      </c>
      <c r="M150" s="31">
        <v>106.12658999999999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142.94999999999999</v>
      </c>
      <c r="D151" s="38">
        <v>144.20000000000002</v>
      </c>
      <c r="E151" s="38">
        <v>140.90000000000003</v>
      </c>
      <c r="F151" s="38">
        <v>138.85000000000002</v>
      </c>
      <c r="G151" s="38">
        <v>135.55000000000004</v>
      </c>
      <c r="H151" s="38">
        <v>146.25000000000003</v>
      </c>
      <c r="I151" s="38">
        <v>149.55000000000004</v>
      </c>
      <c r="J151" s="38">
        <v>151.60000000000002</v>
      </c>
      <c r="K151" s="31">
        <v>147.5</v>
      </c>
      <c r="L151" s="31">
        <v>142.15</v>
      </c>
      <c r="M151" s="31">
        <v>59.819499999999998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1028.55</v>
      </c>
      <c r="D152" s="38">
        <v>1037.5166666666667</v>
      </c>
      <c r="E152" s="38">
        <v>1016.0333333333333</v>
      </c>
      <c r="F152" s="38">
        <v>1003.5166666666667</v>
      </c>
      <c r="G152" s="38">
        <v>982.0333333333333</v>
      </c>
      <c r="H152" s="38">
        <v>1050.0333333333333</v>
      </c>
      <c r="I152" s="38">
        <v>1071.5166666666664</v>
      </c>
      <c r="J152" s="38">
        <v>1084.0333333333333</v>
      </c>
      <c r="K152" s="31">
        <v>1059</v>
      </c>
      <c r="L152" s="31">
        <v>1025</v>
      </c>
      <c r="M152" s="31">
        <v>6.50868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3843.9</v>
      </c>
      <c r="D153" s="38">
        <v>3851.7333333333336</v>
      </c>
      <c r="E153" s="38">
        <v>3792.4666666666672</v>
      </c>
      <c r="F153" s="38">
        <v>3741.0333333333338</v>
      </c>
      <c r="G153" s="38">
        <v>3681.7666666666673</v>
      </c>
      <c r="H153" s="38">
        <v>3903.166666666667</v>
      </c>
      <c r="I153" s="38">
        <v>3962.4333333333334</v>
      </c>
      <c r="J153" s="38">
        <v>4013.8666666666668</v>
      </c>
      <c r="K153" s="31">
        <v>3911</v>
      </c>
      <c r="L153" s="31">
        <v>3800.3</v>
      </c>
      <c r="M153" s="31">
        <v>0.75039999999999996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255.7</v>
      </c>
      <c r="D154" s="38">
        <v>255.63333333333333</v>
      </c>
      <c r="E154" s="38">
        <v>253.81666666666666</v>
      </c>
      <c r="F154" s="38">
        <v>251.93333333333334</v>
      </c>
      <c r="G154" s="38">
        <v>250.11666666666667</v>
      </c>
      <c r="H154" s="38">
        <v>257.51666666666665</v>
      </c>
      <c r="I154" s="38">
        <v>259.33333333333326</v>
      </c>
      <c r="J154" s="38">
        <v>261.21666666666664</v>
      </c>
      <c r="K154" s="31">
        <v>257.45</v>
      </c>
      <c r="L154" s="31">
        <v>253.75</v>
      </c>
      <c r="M154" s="31">
        <v>6.9495100000000001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167.8</v>
      </c>
      <c r="D155" s="38">
        <v>168.1</v>
      </c>
      <c r="E155" s="38">
        <v>166.89999999999998</v>
      </c>
      <c r="F155" s="38">
        <v>165.99999999999997</v>
      </c>
      <c r="G155" s="38">
        <v>164.79999999999995</v>
      </c>
      <c r="H155" s="38">
        <v>169</v>
      </c>
      <c r="I155" s="38">
        <v>170.2</v>
      </c>
      <c r="J155" s="38">
        <v>171.10000000000002</v>
      </c>
      <c r="K155" s="31">
        <v>169.3</v>
      </c>
      <c r="L155" s="31">
        <v>167.2</v>
      </c>
      <c r="M155" s="31">
        <v>113.50009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36273.9</v>
      </c>
      <c r="D156" s="38">
        <v>36273.383333333339</v>
      </c>
      <c r="E156" s="38">
        <v>35866.56666666668</v>
      </c>
      <c r="F156" s="38">
        <v>35459.233333333344</v>
      </c>
      <c r="G156" s="38">
        <v>35052.416666666686</v>
      </c>
      <c r="H156" s="38">
        <v>36680.716666666674</v>
      </c>
      <c r="I156" s="38">
        <v>37087.53333333334</v>
      </c>
      <c r="J156" s="38">
        <v>37494.866666666669</v>
      </c>
      <c r="K156" s="31">
        <v>36680.199999999997</v>
      </c>
      <c r="L156" s="31">
        <v>35866.050000000003</v>
      </c>
      <c r="M156" s="31">
        <v>0.37053000000000003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1165.0999999999999</v>
      </c>
      <c r="D157" s="38">
        <v>1165.0999999999999</v>
      </c>
      <c r="E157" s="38">
        <v>1165.0999999999999</v>
      </c>
      <c r="F157" s="38">
        <v>1165.0999999999999</v>
      </c>
      <c r="G157" s="38">
        <v>1165.0999999999999</v>
      </c>
      <c r="H157" s="38">
        <v>1165.0999999999999</v>
      </c>
      <c r="I157" s="38">
        <v>1165.0999999999999</v>
      </c>
      <c r="J157" s="38">
        <v>1165.0999999999999</v>
      </c>
      <c r="K157" s="31">
        <v>1165.0999999999999</v>
      </c>
      <c r="L157" s="31">
        <v>1165.0999999999999</v>
      </c>
      <c r="M157" s="31">
        <v>20.727219999999999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836.95</v>
      </c>
      <c r="D158" s="38">
        <v>844.85</v>
      </c>
      <c r="E158" s="38">
        <v>822.1</v>
      </c>
      <c r="F158" s="38">
        <v>807.25</v>
      </c>
      <c r="G158" s="38">
        <v>784.5</v>
      </c>
      <c r="H158" s="38">
        <v>859.7</v>
      </c>
      <c r="I158" s="38">
        <v>882.45</v>
      </c>
      <c r="J158" s="38">
        <v>897.30000000000007</v>
      </c>
      <c r="K158" s="31">
        <v>867.6</v>
      </c>
      <c r="L158" s="31">
        <v>830</v>
      </c>
      <c r="M158" s="31">
        <v>28.494910000000001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973.8</v>
      </c>
      <c r="D159" s="38">
        <v>978.7166666666667</v>
      </c>
      <c r="E159" s="38">
        <v>957.58333333333337</v>
      </c>
      <c r="F159" s="38">
        <v>941.36666666666667</v>
      </c>
      <c r="G159" s="38">
        <v>920.23333333333335</v>
      </c>
      <c r="H159" s="38">
        <v>994.93333333333339</v>
      </c>
      <c r="I159" s="38">
        <v>1016.0666666666666</v>
      </c>
      <c r="J159" s="38">
        <v>1032.2833333333333</v>
      </c>
      <c r="K159" s="31">
        <v>999.85</v>
      </c>
      <c r="L159" s="31">
        <v>962.5</v>
      </c>
      <c r="M159" s="31">
        <v>42.687240000000003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4760.1000000000004</v>
      </c>
      <c r="D160" s="38">
        <v>4775.7166666666672</v>
      </c>
      <c r="E160" s="38">
        <v>4674.4333333333343</v>
      </c>
      <c r="F160" s="38">
        <v>4588.7666666666673</v>
      </c>
      <c r="G160" s="38">
        <v>4487.4833333333345</v>
      </c>
      <c r="H160" s="38">
        <v>4861.3833333333341</v>
      </c>
      <c r="I160" s="38">
        <v>4962.666666666667</v>
      </c>
      <c r="J160" s="38">
        <v>5048.3333333333339</v>
      </c>
      <c r="K160" s="31">
        <v>4877</v>
      </c>
      <c r="L160" s="31">
        <v>4690.05</v>
      </c>
      <c r="M160" s="31">
        <v>6.13523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224.5</v>
      </c>
      <c r="D161" s="38">
        <v>226.54999999999998</v>
      </c>
      <c r="E161" s="38">
        <v>221.84999999999997</v>
      </c>
      <c r="F161" s="38">
        <v>219.2</v>
      </c>
      <c r="G161" s="38">
        <v>214.49999999999997</v>
      </c>
      <c r="H161" s="38">
        <v>229.19999999999996</v>
      </c>
      <c r="I161" s="38">
        <v>233.89999999999995</v>
      </c>
      <c r="J161" s="38">
        <v>236.54999999999995</v>
      </c>
      <c r="K161" s="31">
        <v>231.25</v>
      </c>
      <c r="L161" s="31">
        <v>223.9</v>
      </c>
      <c r="M161" s="31">
        <v>21.58135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224.65</v>
      </c>
      <c r="D162" s="38">
        <v>225.1</v>
      </c>
      <c r="E162" s="38">
        <v>221.54999999999998</v>
      </c>
      <c r="F162" s="38">
        <v>218.45</v>
      </c>
      <c r="G162" s="38">
        <v>214.89999999999998</v>
      </c>
      <c r="H162" s="38">
        <v>228.2</v>
      </c>
      <c r="I162" s="38">
        <v>231.75</v>
      </c>
      <c r="J162" s="38">
        <v>234.85</v>
      </c>
      <c r="K162" s="31">
        <v>228.65</v>
      </c>
      <c r="L162" s="31">
        <v>222</v>
      </c>
      <c r="M162" s="31">
        <v>84.952799999999996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15093.35</v>
      </c>
      <c r="D163" s="38">
        <v>15043.449999999999</v>
      </c>
      <c r="E163" s="38">
        <v>14954.899999999998</v>
      </c>
      <c r="F163" s="38">
        <v>14816.449999999999</v>
      </c>
      <c r="G163" s="38">
        <v>14727.899999999998</v>
      </c>
      <c r="H163" s="38">
        <v>15181.899999999998</v>
      </c>
      <c r="I163" s="38">
        <v>15270.449999999997</v>
      </c>
      <c r="J163" s="38">
        <v>15408.899999999998</v>
      </c>
      <c r="K163" s="31">
        <v>15132</v>
      </c>
      <c r="L163" s="31">
        <v>14905</v>
      </c>
      <c r="M163" s="31">
        <v>0.13671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2618.1999999999998</v>
      </c>
      <c r="D164" s="38">
        <v>2627.1666666666665</v>
      </c>
      <c r="E164" s="38">
        <v>2599.333333333333</v>
      </c>
      <c r="F164" s="38">
        <v>2580.4666666666667</v>
      </c>
      <c r="G164" s="38">
        <v>2552.6333333333332</v>
      </c>
      <c r="H164" s="38">
        <v>2646.0333333333328</v>
      </c>
      <c r="I164" s="38">
        <v>2673.8666666666659</v>
      </c>
      <c r="J164" s="38">
        <v>2692.7333333333327</v>
      </c>
      <c r="K164" s="31">
        <v>2655</v>
      </c>
      <c r="L164" s="31">
        <v>2608.3000000000002</v>
      </c>
      <c r="M164" s="31">
        <v>3.2580900000000002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3610.6</v>
      </c>
      <c r="D165" s="38">
        <v>3651.0166666666664</v>
      </c>
      <c r="E165" s="38">
        <v>3552.583333333333</v>
      </c>
      <c r="F165" s="38">
        <v>3494.5666666666666</v>
      </c>
      <c r="G165" s="38">
        <v>3396.1333333333332</v>
      </c>
      <c r="H165" s="38">
        <v>3709.0333333333328</v>
      </c>
      <c r="I165" s="38">
        <v>3807.4666666666662</v>
      </c>
      <c r="J165" s="38">
        <v>3865.4833333333327</v>
      </c>
      <c r="K165" s="31">
        <v>3749.45</v>
      </c>
      <c r="L165" s="31">
        <v>3593</v>
      </c>
      <c r="M165" s="31">
        <v>4.0118099999999997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59.1</v>
      </c>
      <c r="D166" s="38">
        <v>59.81666666666667</v>
      </c>
      <c r="E166" s="38">
        <v>57.433333333333337</v>
      </c>
      <c r="F166" s="38">
        <v>55.766666666666666</v>
      </c>
      <c r="G166" s="38">
        <v>53.383333333333333</v>
      </c>
      <c r="H166" s="38">
        <v>61.483333333333341</v>
      </c>
      <c r="I166" s="38">
        <v>63.866666666666681</v>
      </c>
      <c r="J166" s="38">
        <v>65.533333333333346</v>
      </c>
      <c r="K166" s="31">
        <v>62.2</v>
      </c>
      <c r="L166" s="31">
        <v>58.15</v>
      </c>
      <c r="M166" s="31">
        <v>982.50293999999997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762.85</v>
      </c>
      <c r="D167" s="38">
        <v>759.25</v>
      </c>
      <c r="E167" s="38">
        <v>738.6</v>
      </c>
      <c r="F167" s="38">
        <v>714.35</v>
      </c>
      <c r="G167" s="38">
        <v>693.7</v>
      </c>
      <c r="H167" s="38">
        <v>783.5</v>
      </c>
      <c r="I167" s="38">
        <v>804.15000000000009</v>
      </c>
      <c r="J167" s="38">
        <v>828.4</v>
      </c>
      <c r="K167" s="31">
        <v>779.9</v>
      </c>
      <c r="L167" s="31">
        <v>735</v>
      </c>
      <c r="M167" s="31">
        <v>31.697929999999999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3815.15</v>
      </c>
      <c r="D168" s="38">
        <v>3815.15</v>
      </c>
      <c r="E168" s="38">
        <v>3783.3</v>
      </c>
      <c r="F168" s="38">
        <v>3751.4500000000003</v>
      </c>
      <c r="G168" s="38">
        <v>3719.6000000000004</v>
      </c>
      <c r="H168" s="38">
        <v>3847</v>
      </c>
      <c r="I168" s="38">
        <v>3878.8499999999995</v>
      </c>
      <c r="J168" s="38">
        <v>3910.7</v>
      </c>
      <c r="K168" s="31">
        <v>3847</v>
      </c>
      <c r="L168" s="31">
        <v>3783.3</v>
      </c>
      <c r="M168" s="31">
        <v>4.8811799999999996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369.2</v>
      </c>
      <c r="D169" s="38">
        <v>369.58333333333331</v>
      </c>
      <c r="E169" s="38">
        <v>364.66666666666663</v>
      </c>
      <c r="F169" s="38">
        <v>360.13333333333333</v>
      </c>
      <c r="G169" s="38">
        <v>355.21666666666664</v>
      </c>
      <c r="H169" s="38">
        <v>374.11666666666662</v>
      </c>
      <c r="I169" s="38">
        <v>379.03333333333325</v>
      </c>
      <c r="J169" s="38">
        <v>383.56666666666661</v>
      </c>
      <c r="K169" s="31">
        <v>374.5</v>
      </c>
      <c r="L169" s="31">
        <v>365.05</v>
      </c>
      <c r="M169" s="31">
        <v>21.42925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243.1</v>
      </c>
      <c r="D170" s="38">
        <v>245.66666666666666</v>
      </c>
      <c r="E170" s="38">
        <v>239.13333333333333</v>
      </c>
      <c r="F170" s="38">
        <v>235.16666666666666</v>
      </c>
      <c r="G170" s="38">
        <v>228.63333333333333</v>
      </c>
      <c r="H170" s="38">
        <v>249.63333333333333</v>
      </c>
      <c r="I170" s="38">
        <v>256.16666666666669</v>
      </c>
      <c r="J170" s="38">
        <v>260.13333333333333</v>
      </c>
      <c r="K170" s="31">
        <v>252.2</v>
      </c>
      <c r="L170" s="31">
        <v>241.7</v>
      </c>
      <c r="M170" s="31">
        <v>229.43588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567.54999999999995</v>
      </c>
      <c r="D171" s="38">
        <v>568.31666666666672</v>
      </c>
      <c r="E171" s="38">
        <v>520.43333333333339</v>
      </c>
      <c r="F171" s="38">
        <v>473.31666666666672</v>
      </c>
      <c r="G171" s="38">
        <v>425.43333333333339</v>
      </c>
      <c r="H171" s="38">
        <v>615.43333333333339</v>
      </c>
      <c r="I171" s="38">
        <v>663.31666666666683</v>
      </c>
      <c r="J171" s="38">
        <v>710.43333333333339</v>
      </c>
      <c r="K171" s="31">
        <v>616.20000000000005</v>
      </c>
      <c r="L171" s="31">
        <v>521.20000000000005</v>
      </c>
      <c r="M171" s="31">
        <v>157.27382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928.8</v>
      </c>
      <c r="D172" s="38">
        <v>932.76666666666677</v>
      </c>
      <c r="E172" s="38">
        <v>920.53333333333353</v>
      </c>
      <c r="F172" s="38">
        <v>912.26666666666677</v>
      </c>
      <c r="G172" s="38">
        <v>900.03333333333353</v>
      </c>
      <c r="H172" s="38">
        <v>941.03333333333353</v>
      </c>
      <c r="I172" s="38">
        <v>953.26666666666688</v>
      </c>
      <c r="J172" s="38">
        <v>961.53333333333353</v>
      </c>
      <c r="K172" s="31">
        <v>945</v>
      </c>
      <c r="L172" s="31">
        <v>924.5</v>
      </c>
      <c r="M172" s="31">
        <v>7.9913100000000004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165.3</v>
      </c>
      <c r="D173" s="38">
        <v>166.21666666666667</v>
      </c>
      <c r="E173" s="38">
        <v>162.83333333333334</v>
      </c>
      <c r="F173" s="38">
        <v>160.36666666666667</v>
      </c>
      <c r="G173" s="38">
        <v>156.98333333333335</v>
      </c>
      <c r="H173" s="38">
        <v>168.68333333333334</v>
      </c>
      <c r="I173" s="38">
        <v>172.06666666666666</v>
      </c>
      <c r="J173" s="38">
        <v>174.53333333333333</v>
      </c>
      <c r="K173" s="31">
        <v>169.6</v>
      </c>
      <c r="L173" s="31">
        <v>163.75</v>
      </c>
      <c r="M173" s="31">
        <v>107.48152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2743</v>
      </c>
      <c r="D174" s="38">
        <v>2759.75</v>
      </c>
      <c r="E174" s="38">
        <v>2720.5</v>
      </c>
      <c r="F174" s="38">
        <v>2698</v>
      </c>
      <c r="G174" s="38">
        <v>2658.75</v>
      </c>
      <c r="H174" s="38">
        <v>2782.25</v>
      </c>
      <c r="I174" s="38">
        <v>2821.5</v>
      </c>
      <c r="J174" s="38">
        <v>2844</v>
      </c>
      <c r="K174" s="31">
        <v>2799</v>
      </c>
      <c r="L174" s="31">
        <v>2737.25</v>
      </c>
      <c r="M174" s="31">
        <v>67.761719999999997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89.85</v>
      </c>
      <c r="D175" s="38">
        <v>90.2</v>
      </c>
      <c r="E175" s="38">
        <v>89</v>
      </c>
      <c r="F175" s="38">
        <v>88.149999999999991</v>
      </c>
      <c r="G175" s="38">
        <v>86.949999999999989</v>
      </c>
      <c r="H175" s="38">
        <v>91.050000000000011</v>
      </c>
      <c r="I175" s="38">
        <v>92.250000000000028</v>
      </c>
      <c r="J175" s="38">
        <v>93.100000000000023</v>
      </c>
      <c r="K175" s="31">
        <v>91.4</v>
      </c>
      <c r="L175" s="31">
        <v>89.35</v>
      </c>
      <c r="M175" s="31">
        <v>177.04740000000001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835.75</v>
      </c>
      <c r="D176" s="38">
        <v>840.63333333333333</v>
      </c>
      <c r="E176" s="38">
        <v>826.76666666666665</v>
      </c>
      <c r="F176" s="38">
        <v>817.7833333333333</v>
      </c>
      <c r="G176" s="38">
        <v>803.91666666666663</v>
      </c>
      <c r="H176" s="38">
        <v>849.61666666666667</v>
      </c>
      <c r="I176" s="38">
        <v>863.48333333333323</v>
      </c>
      <c r="J176" s="38">
        <v>872.4666666666667</v>
      </c>
      <c r="K176" s="31">
        <v>854.5</v>
      </c>
      <c r="L176" s="31">
        <v>831.65</v>
      </c>
      <c r="M176" s="31">
        <v>13.354810000000001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1313.95</v>
      </c>
      <c r="D177" s="38">
        <v>1318.3333333333333</v>
      </c>
      <c r="E177" s="38">
        <v>1300.6666666666665</v>
      </c>
      <c r="F177" s="38">
        <v>1287.3833333333332</v>
      </c>
      <c r="G177" s="38">
        <v>1269.7166666666665</v>
      </c>
      <c r="H177" s="38">
        <v>1331.6166666666666</v>
      </c>
      <c r="I177" s="38">
        <v>1349.2833333333331</v>
      </c>
      <c r="J177" s="38">
        <v>1362.5666666666666</v>
      </c>
      <c r="K177" s="31">
        <v>1336</v>
      </c>
      <c r="L177" s="31">
        <v>1305.05</v>
      </c>
      <c r="M177" s="31">
        <v>15.79954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585.65</v>
      </c>
      <c r="D178" s="38">
        <v>589</v>
      </c>
      <c r="E178" s="38">
        <v>580</v>
      </c>
      <c r="F178" s="38">
        <v>574.35</v>
      </c>
      <c r="G178" s="38">
        <v>565.35</v>
      </c>
      <c r="H178" s="38">
        <v>594.65</v>
      </c>
      <c r="I178" s="38">
        <v>603.65</v>
      </c>
      <c r="J178" s="38">
        <v>609.29999999999995</v>
      </c>
      <c r="K178" s="31">
        <v>598</v>
      </c>
      <c r="L178" s="31">
        <v>583.35</v>
      </c>
      <c r="M178" s="31">
        <v>200.24503000000001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24152.95</v>
      </c>
      <c r="D179" s="38">
        <v>24226.616666666669</v>
      </c>
      <c r="E179" s="38">
        <v>23941.333333333336</v>
      </c>
      <c r="F179" s="38">
        <v>23729.716666666667</v>
      </c>
      <c r="G179" s="38">
        <v>23444.433333333334</v>
      </c>
      <c r="H179" s="38">
        <v>24438.233333333337</v>
      </c>
      <c r="I179" s="38">
        <v>24723.51666666667</v>
      </c>
      <c r="J179" s="38">
        <v>24935.133333333339</v>
      </c>
      <c r="K179" s="31">
        <v>24511.9</v>
      </c>
      <c r="L179" s="31">
        <v>24015</v>
      </c>
      <c r="M179" s="31">
        <v>0.32096000000000002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1789</v>
      </c>
      <c r="D180" s="38">
        <v>1800.3999999999999</v>
      </c>
      <c r="E180" s="38">
        <v>1771.5999999999997</v>
      </c>
      <c r="F180" s="38">
        <v>1754.1999999999998</v>
      </c>
      <c r="G180" s="38">
        <v>1725.3999999999996</v>
      </c>
      <c r="H180" s="38">
        <v>1817.7999999999997</v>
      </c>
      <c r="I180" s="38">
        <v>1846.6</v>
      </c>
      <c r="J180" s="38">
        <v>1863.9999999999998</v>
      </c>
      <c r="K180" s="31">
        <v>1829.2</v>
      </c>
      <c r="L180" s="31">
        <v>1783</v>
      </c>
      <c r="M180" s="31">
        <v>12.436629999999999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3728.35</v>
      </c>
      <c r="D181" s="38">
        <v>3757.5833333333335</v>
      </c>
      <c r="E181" s="38">
        <v>3674.7666666666669</v>
      </c>
      <c r="F181" s="38">
        <v>3621.1833333333334</v>
      </c>
      <c r="G181" s="38">
        <v>3538.3666666666668</v>
      </c>
      <c r="H181" s="38">
        <v>3811.166666666667</v>
      </c>
      <c r="I181" s="38">
        <v>3893.9833333333336</v>
      </c>
      <c r="J181" s="38">
        <v>3947.5666666666671</v>
      </c>
      <c r="K181" s="31">
        <v>3840.4</v>
      </c>
      <c r="L181" s="31">
        <v>3704</v>
      </c>
      <c r="M181" s="31">
        <v>4.3751600000000002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542.4</v>
      </c>
      <c r="D182" s="38">
        <v>542.06666666666661</v>
      </c>
      <c r="E182" s="38">
        <v>533.33333333333326</v>
      </c>
      <c r="F182" s="38">
        <v>524.26666666666665</v>
      </c>
      <c r="G182" s="38">
        <v>515.5333333333333</v>
      </c>
      <c r="H182" s="38">
        <v>551.13333333333321</v>
      </c>
      <c r="I182" s="38">
        <v>559.86666666666656</v>
      </c>
      <c r="J182" s="38">
        <v>568.93333333333317</v>
      </c>
      <c r="K182" s="31">
        <v>550.79999999999995</v>
      </c>
      <c r="L182" s="31">
        <v>533</v>
      </c>
      <c r="M182" s="31">
        <v>16.12941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2173.4499999999998</v>
      </c>
      <c r="D183" s="38">
        <v>2188.0833333333335</v>
      </c>
      <c r="E183" s="38">
        <v>2145.3666666666668</v>
      </c>
      <c r="F183" s="38">
        <v>2117.2833333333333</v>
      </c>
      <c r="G183" s="38">
        <v>2074.5666666666666</v>
      </c>
      <c r="H183" s="38">
        <v>2216.166666666667</v>
      </c>
      <c r="I183" s="38">
        <v>2258.8833333333332</v>
      </c>
      <c r="J183" s="38">
        <v>2286.9666666666672</v>
      </c>
      <c r="K183" s="31">
        <v>2230.8000000000002</v>
      </c>
      <c r="L183" s="31">
        <v>2160</v>
      </c>
      <c r="M183" s="31">
        <v>11.743499999999999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1075.6500000000001</v>
      </c>
      <c r="D184" s="38">
        <v>1076.4166666666667</v>
      </c>
      <c r="E184" s="38">
        <v>1070.9333333333334</v>
      </c>
      <c r="F184" s="38">
        <v>1066.2166666666667</v>
      </c>
      <c r="G184" s="38">
        <v>1060.7333333333333</v>
      </c>
      <c r="H184" s="38">
        <v>1081.1333333333334</v>
      </c>
      <c r="I184" s="38">
        <v>1086.6166666666666</v>
      </c>
      <c r="J184" s="38">
        <v>1091.3333333333335</v>
      </c>
      <c r="K184" s="31">
        <v>1081.9000000000001</v>
      </c>
      <c r="L184" s="31">
        <v>1071.7</v>
      </c>
      <c r="M184" s="31">
        <v>15.4169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481.65</v>
      </c>
      <c r="D185" s="38">
        <v>486.7166666666667</v>
      </c>
      <c r="E185" s="38">
        <v>475.03333333333342</v>
      </c>
      <c r="F185" s="38">
        <v>468.41666666666674</v>
      </c>
      <c r="G185" s="38">
        <v>456.73333333333346</v>
      </c>
      <c r="H185" s="38">
        <v>493.33333333333337</v>
      </c>
      <c r="I185" s="38">
        <v>505.01666666666665</v>
      </c>
      <c r="J185" s="38">
        <v>511.63333333333333</v>
      </c>
      <c r="K185" s="31">
        <v>498.4</v>
      </c>
      <c r="L185" s="31">
        <v>480.1</v>
      </c>
      <c r="M185" s="31">
        <v>17.548580000000001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767.4</v>
      </c>
      <c r="D186" s="38">
        <v>773.18333333333339</v>
      </c>
      <c r="E186" s="38">
        <v>759.36666666666679</v>
      </c>
      <c r="F186" s="38">
        <v>751.33333333333337</v>
      </c>
      <c r="G186" s="38">
        <v>737.51666666666677</v>
      </c>
      <c r="H186" s="38">
        <v>781.21666666666681</v>
      </c>
      <c r="I186" s="38">
        <v>795.03333333333342</v>
      </c>
      <c r="J186" s="38">
        <v>803.06666666666683</v>
      </c>
      <c r="K186" s="31">
        <v>787</v>
      </c>
      <c r="L186" s="31">
        <v>765.15</v>
      </c>
      <c r="M186" s="31">
        <v>5.83847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977</v>
      </c>
      <c r="D187" s="38">
        <v>979.63333333333333</v>
      </c>
      <c r="E187" s="38">
        <v>968.76666666666665</v>
      </c>
      <c r="F187" s="38">
        <v>960.5333333333333</v>
      </c>
      <c r="G187" s="38">
        <v>949.66666666666663</v>
      </c>
      <c r="H187" s="38">
        <v>987.86666666666667</v>
      </c>
      <c r="I187" s="38">
        <v>998.73333333333323</v>
      </c>
      <c r="J187" s="38">
        <v>1006.9666666666667</v>
      </c>
      <c r="K187" s="31">
        <v>990.5</v>
      </c>
      <c r="L187" s="31">
        <v>971.4</v>
      </c>
      <c r="M187" s="31">
        <v>9.0883299999999991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1584.4</v>
      </c>
      <c r="D188" s="38">
        <v>1588.6833333333334</v>
      </c>
      <c r="E188" s="38">
        <v>1559.7666666666669</v>
      </c>
      <c r="F188" s="38">
        <v>1535.1333333333334</v>
      </c>
      <c r="G188" s="38">
        <v>1506.2166666666669</v>
      </c>
      <c r="H188" s="38">
        <v>1613.3166666666668</v>
      </c>
      <c r="I188" s="38">
        <v>1642.2333333333333</v>
      </c>
      <c r="J188" s="38">
        <v>1666.8666666666668</v>
      </c>
      <c r="K188" s="31">
        <v>1617.6</v>
      </c>
      <c r="L188" s="31">
        <v>1564.05</v>
      </c>
      <c r="M188" s="31">
        <v>12.287179999999999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837.35</v>
      </c>
      <c r="D189" s="38">
        <v>840.51666666666677</v>
      </c>
      <c r="E189" s="38">
        <v>832.03333333333353</v>
      </c>
      <c r="F189" s="38">
        <v>826.71666666666681</v>
      </c>
      <c r="G189" s="38">
        <v>818.23333333333358</v>
      </c>
      <c r="H189" s="38">
        <v>845.83333333333348</v>
      </c>
      <c r="I189" s="38">
        <v>854.31666666666683</v>
      </c>
      <c r="J189" s="38">
        <v>859.63333333333344</v>
      </c>
      <c r="K189" s="31">
        <v>849</v>
      </c>
      <c r="L189" s="31">
        <v>835.2</v>
      </c>
      <c r="M189" s="31">
        <v>9.85928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7568.05</v>
      </c>
      <c r="D190" s="38">
        <v>7530.916666666667</v>
      </c>
      <c r="E190" s="38">
        <v>7468.1333333333341</v>
      </c>
      <c r="F190" s="38">
        <v>7368.2166666666672</v>
      </c>
      <c r="G190" s="38">
        <v>7305.4333333333343</v>
      </c>
      <c r="H190" s="38">
        <v>7630.8333333333339</v>
      </c>
      <c r="I190" s="38">
        <v>7693.6166666666668</v>
      </c>
      <c r="J190" s="38">
        <v>7793.5333333333338</v>
      </c>
      <c r="K190" s="31">
        <v>7593.7</v>
      </c>
      <c r="L190" s="31">
        <v>7431</v>
      </c>
      <c r="M190" s="31">
        <v>1.9208700000000001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620.65</v>
      </c>
      <c r="D191" s="38">
        <v>620.88333333333333</v>
      </c>
      <c r="E191" s="38">
        <v>615.26666666666665</v>
      </c>
      <c r="F191" s="38">
        <v>609.88333333333333</v>
      </c>
      <c r="G191" s="38">
        <v>604.26666666666665</v>
      </c>
      <c r="H191" s="38">
        <v>626.26666666666665</v>
      </c>
      <c r="I191" s="38">
        <v>631.88333333333321</v>
      </c>
      <c r="J191" s="38">
        <v>637.26666666666665</v>
      </c>
      <c r="K191" s="31">
        <v>626.5</v>
      </c>
      <c r="L191" s="31">
        <v>615.5</v>
      </c>
      <c r="M191" s="31">
        <v>96.897080000000003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221.85</v>
      </c>
      <c r="D192" s="38">
        <v>223.31666666666663</v>
      </c>
      <c r="E192" s="38">
        <v>219.43333333333328</v>
      </c>
      <c r="F192" s="38">
        <v>217.01666666666665</v>
      </c>
      <c r="G192" s="38">
        <v>213.1333333333333</v>
      </c>
      <c r="H192" s="38">
        <v>225.73333333333326</v>
      </c>
      <c r="I192" s="38">
        <v>229.61666666666665</v>
      </c>
      <c r="J192" s="38">
        <v>232.03333333333325</v>
      </c>
      <c r="K192" s="31">
        <v>227.2</v>
      </c>
      <c r="L192" s="31">
        <v>220.9</v>
      </c>
      <c r="M192" s="31">
        <v>93.894030000000001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114.85</v>
      </c>
      <c r="D193" s="38">
        <v>115.43333333333334</v>
      </c>
      <c r="E193" s="38">
        <v>113.91666666666667</v>
      </c>
      <c r="F193" s="38">
        <v>112.98333333333333</v>
      </c>
      <c r="G193" s="38">
        <v>111.46666666666667</v>
      </c>
      <c r="H193" s="38">
        <v>116.36666666666667</v>
      </c>
      <c r="I193" s="38">
        <v>117.88333333333333</v>
      </c>
      <c r="J193" s="38">
        <v>118.81666666666668</v>
      </c>
      <c r="K193" s="31">
        <v>116.95</v>
      </c>
      <c r="L193" s="31">
        <v>114.5</v>
      </c>
      <c r="M193" s="31">
        <v>448.47814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3340.55</v>
      </c>
      <c r="D194" s="38">
        <v>3326.9166666666665</v>
      </c>
      <c r="E194" s="38">
        <v>3286.3833333333332</v>
      </c>
      <c r="F194" s="38">
        <v>3232.2166666666667</v>
      </c>
      <c r="G194" s="38">
        <v>3191.6833333333334</v>
      </c>
      <c r="H194" s="38">
        <v>3381.083333333333</v>
      </c>
      <c r="I194" s="38">
        <v>3421.6166666666668</v>
      </c>
      <c r="J194" s="38">
        <v>3475.7833333333328</v>
      </c>
      <c r="K194" s="31">
        <v>3367.45</v>
      </c>
      <c r="L194" s="31">
        <v>3272.75</v>
      </c>
      <c r="M194" s="31">
        <v>45.851460000000003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1175.25</v>
      </c>
      <c r="D195" s="38">
        <v>1173.55</v>
      </c>
      <c r="E195" s="38">
        <v>1155.1999999999998</v>
      </c>
      <c r="F195" s="38">
        <v>1135.1499999999999</v>
      </c>
      <c r="G195" s="38">
        <v>1116.7999999999997</v>
      </c>
      <c r="H195" s="38">
        <v>1193.5999999999999</v>
      </c>
      <c r="I195" s="38">
        <v>1211.9499999999998</v>
      </c>
      <c r="J195" s="38">
        <v>1232</v>
      </c>
      <c r="K195" s="31">
        <v>1191.9000000000001</v>
      </c>
      <c r="L195" s="31">
        <v>1153.5</v>
      </c>
      <c r="M195" s="31">
        <v>32.156100000000002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3228.9</v>
      </c>
      <c r="D196" s="38">
        <v>3274.2666666666664</v>
      </c>
      <c r="E196" s="38">
        <v>3162.6333333333328</v>
      </c>
      <c r="F196" s="38">
        <v>3096.3666666666663</v>
      </c>
      <c r="G196" s="38">
        <v>2984.7333333333327</v>
      </c>
      <c r="H196" s="38">
        <v>3340.5333333333328</v>
      </c>
      <c r="I196" s="38">
        <v>3452.1666666666661</v>
      </c>
      <c r="J196" s="38">
        <v>3518.4333333333329</v>
      </c>
      <c r="K196" s="31">
        <v>3385.9</v>
      </c>
      <c r="L196" s="31">
        <v>3208</v>
      </c>
      <c r="M196" s="31">
        <v>1.6502699999999999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3084.75</v>
      </c>
      <c r="D197" s="38">
        <v>3092.8833333333337</v>
      </c>
      <c r="E197" s="38">
        <v>3071.1666666666674</v>
      </c>
      <c r="F197" s="38">
        <v>3057.5833333333339</v>
      </c>
      <c r="G197" s="38">
        <v>3035.8666666666677</v>
      </c>
      <c r="H197" s="38">
        <v>3106.4666666666672</v>
      </c>
      <c r="I197" s="38">
        <v>3128.1833333333334</v>
      </c>
      <c r="J197" s="38">
        <v>3141.7666666666669</v>
      </c>
      <c r="K197" s="31">
        <v>3114.6</v>
      </c>
      <c r="L197" s="31">
        <v>3079.3</v>
      </c>
      <c r="M197" s="31">
        <v>9.3201800000000006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1930.35</v>
      </c>
      <c r="D198" s="38">
        <v>1930.7166666666665</v>
      </c>
      <c r="E198" s="38">
        <v>1918.7333333333329</v>
      </c>
      <c r="F198" s="38">
        <v>1907.1166666666663</v>
      </c>
      <c r="G198" s="38">
        <v>1895.1333333333328</v>
      </c>
      <c r="H198" s="38">
        <v>1942.333333333333</v>
      </c>
      <c r="I198" s="38">
        <v>1954.3166666666666</v>
      </c>
      <c r="J198" s="38">
        <v>1965.9333333333332</v>
      </c>
      <c r="K198" s="31">
        <v>1942.7</v>
      </c>
      <c r="L198" s="31">
        <v>1919.1</v>
      </c>
      <c r="M198" s="31">
        <v>0.83865000000000001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612.1</v>
      </c>
      <c r="D199" s="38">
        <v>616.26666666666677</v>
      </c>
      <c r="E199" s="38">
        <v>603.58333333333348</v>
      </c>
      <c r="F199" s="38">
        <v>595.06666666666672</v>
      </c>
      <c r="G199" s="38">
        <v>582.38333333333344</v>
      </c>
      <c r="H199" s="38">
        <v>624.78333333333353</v>
      </c>
      <c r="I199" s="38">
        <v>637.4666666666667</v>
      </c>
      <c r="J199" s="38">
        <v>645.98333333333358</v>
      </c>
      <c r="K199" s="31">
        <v>628.95000000000005</v>
      </c>
      <c r="L199" s="31">
        <v>607.75</v>
      </c>
      <c r="M199" s="31">
        <v>3.39317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1666</v>
      </c>
      <c r="D200" s="38">
        <v>1677.6000000000001</v>
      </c>
      <c r="E200" s="38">
        <v>1647.2000000000003</v>
      </c>
      <c r="F200" s="38">
        <v>1628.4</v>
      </c>
      <c r="G200" s="38">
        <v>1598.0000000000002</v>
      </c>
      <c r="H200" s="38">
        <v>1696.4000000000003</v>
      </c>
      <c r="I200" s="38">
        <v>1726.8000000000004</v>
      </c>
      <c r="J200" s="38">
        <v>1745.6000000000004</v>
      </c>
      <c r="K200" s="31">
        <v>1708</v>
      </c>
      <c r="L200" s="31">
        <v>1658.8</v>
      </c>
      <c r="M200" s="31">
        <v>2.7010000000000001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32.700000000000003</v>
      </c>
      <c r="D201" s="38">
        <v>32.9</v>
      </c>
      <c r="E201" s="38">
        <v>32.4</v>
      </c>
      <c r="F201" s="38">
        <v>32.1</v>
      </c>
      <c r="G201" s="38">
        <v>31.6</v>
      </c>
      <c r="H201" s="38">
        <v>33.199999999999996</v>
      </c>
      <c r="I201" s="38">
        <v>33.699999999999996</v>
      </c>
      <c r="J201" s="38">
        <v>33.999999999999993</v>
      </c>
      <c r="K201" s="31">
        <v>33.4</v>
      </c>
      <c r="L201" s="31">
        <v>32.6</v>
      </c>
      <c r="M201" s="31">
        <v>53.786279999999998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73</v>
      </c>
      <c r="D202" s="38">
        <v>73.95</v>
      </c>
      <c r="E202" s="38">
        <v>71.350000000000009</v>
      </c>
      <c r="F202" s="38">
        <v>69.7</v>
      </c>
      <c r="G202" s="38">
        <v>67.100000000000009</v>
      </c>
      <c r="H202" s="38">
        <v>75.600000000000009</v>
      </c>
      <c r="I202" s="38">
        <v>78.2</v>
      </c>
      <c r="J202" s="38">
        <v>79.850000000000009</v>
      </c>
      <c r="K202" s="31">
        <v>76.55</v>
      </c>
      <c r="L202" s="31">
        <v>72.3</v>
      </c>
      <c r="M202" s="31">
        <v>42.727179999999997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1329.75</v>
      </c>
      <c r="D203" s="38">
        <v>1334.3666666666666</v>
      </c>
      <c r="E203" s="38">
        <v>1320.7333333333331</v>
      </c>
      <c r="F203" s="38">
        <v>1311.7166666666665</v>
      </c>
      <c r="G203" s="38">
        <v>1298.083333333333</v>
      </c>
      <c r="H203" s="38">
        <v>1343.3833333333332</v>
      </c>
      <c r="I203" s="38">
        <v>1357.0166666666669</v>
      </c>
      <c r="J203" s="38">
        <v>1366.0333333333333</v>
      </c>
      <c r="K203" s="31">
        <v>1348</v>
      </c>
      <c r="L203" s="31">
        <v>1325.35</v>
      </c>
      <c r="M203" s="31">
        <v>8.4181399999999993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1501.25</v>
      </c>
      <c r="D204" s="38">
        <v>1498.8166666666666</v>
      </c>
      <c r="E204" s="38">
        <v>1489.1333333333332</v>
      </c>
      <c r="F204" s="38">
        <v>1477.0166666666667</v>
      </c>
      <c r="G204" s="38">
        <v>1467.3333333333333</v>
      </c>
      <c r="H204" s="38">
        <v>1510.9333333333332</v>
      </c>
      <c r="I204" s="38">
        <v>1520.6166666666666</v>
      </c>
      <c r="J204" s="38">
        <v>1532.7333333333331</v>
      </c>
      <c r="K204" s="31">
        <v>1508.5</v>
      </c>
      <c r="L204" s="31">
        <v>1486.7</v>
      </c>
      <c r="M204" s="31">
        <v>1.7549399999999999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8234</v>
      </c>
      <c r="D205" s="38">
        <v>8263.5</v>
      </c>
      <c r="E205" s="38">
        <v>8177</v>
      </c>
      <c r="F205" s="38">
        <v>8120</v>
      </c>
      <c r="G205" s="38">
        <v>8033.5</v>
      </c>
      <c r="H205" s="38">
        <v>8320.5</v>
      </c>
      <c r="I205" s="38">
        <v>8407</v>
      </c>
      <c r="J205" s="38">
        <v>8464</v>
      </c>
      <c r="K205" s="31">
        <v>8350</v>
      </c>
      <c r="L205" s="31">
        <v>8206.5</v>
      </c>
      <c r="M205" s="31">
        <v>2.7284099999999998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80.849999999999994</v>
      </c>
      <c r="D206" s="38">
        <v>81.3</v>
      </c>
      <c r="E206" s="38">
        <v>79.55</v>
      </c>
      <c r="F206" s="38">
        <v>78.25</v>
      </c>
      <c r="G206" s="38">
        <v>76.5</v>
      </c>
      <c r="H206" s="38">
        <v>82.6</v>
      </c>
      <c r="I206" s="38">
        <v>84.35</v>
      </c>
      <c r="J206" s="38">
        <v>85.649999999999991</v>
      </c>
      <c r="K206" s="31">
        <v>83.05</v>
      </c>
      <c r="L206" s="31">
        <v>80</v>
      </c>
      <c r="M206" s="31">
        <v>127.26536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631</v>
      </c>
      <c r="D207" s="38">
        <v>636.83333333333337</v>
      </c>
      <c r="E207" s="38">
        <v>624.16666666666674</v>
      </c>
      <c r="F207" s="38">
        <v>617.33333333333337</v>
      </c>
      <c r="G207" s="38">
        <v>604.66666666666674</v>
      </c>
      <c r="H207" s="38">
        <v>643.66666666666674</v>
      </c>
      <c r="I207" s="38">
        <v>656.33333333333348</v>
      </c>
      <c r="J207" s="38">
        <v>663.16666666666674</v>
      </c>
      <c r="K207" s="31">
        <v>649.5</v>
      </c>
      <c r="L207" s="31">
        <v>630</v>
      </c>
      <c r="M207" s="31">
        <v>47.259779999999999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832.85</v>
      </c>
      <c r="D208" s="38">
        <v>834.26666666666677</v>
      </c>
      <c r="E208" s="38">
        <v>821.58333333333348</v>
      </c>
      <c r="F208" s="38">
        <v>810.31666666666672</v>
      </c>
      <c r="G208" s="38">
        <v>797.63333333333344</v>
      </c>
      <c r="H208" s="38">
        <v>845.53333333333353</v>
      </c>
      <c r="I208" s="38">
        <v>858.2166666666667</v>
      </c>
      <c r="J208" s="38">
        <v>869.48333333333358</v>
      </c>
      <c r="K208" s="31">
        <v>846.95</v>
      </c>
      <c r="L208" s="31">
        <v>823</v>
      </c>
      <c r="M208" s="31">
        <v>19.990480000000002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278.05</v>
      </c>
      <c r="D209" s="38">
        <v>278.98333333333335</v>
      </c>
      <c r="E209" s="38">
        <v>276.56666666666672</v>
      </c>
      <c r="F209" s="38">
        <v>275.08333333333337</v>
      </c>
      <c r="G209" s="38">
        <v>272.66666666666674</v>
      </c>
      <c r="H209" s="38">
        <v>280.4666666666667</v>
      </c>
      <c r="I209" s="38">
        <v>282.88333333333333</v>
      </c>
      <c r="J209" s="38">
        <v>284.36666666666667</v>
      </c>
      <c r="K209" s="31">
        <v>281.39999999999998</v>
      </c>
      <c r="L209" s="31">
        <v>277.5</v>
      </c>
      <c r="M209" s="31">
        <v>56.320819999999998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748.85</v>
      </c>
      <c r="D210" s="38">
        <v>753.16666666666663</v>
      </c>
      <c r="E210" s="38">
        <v>741.93333333333328</v>
      </c>
      <c r="F210" s="38">
        <v>735.01666666666665</v>
      </c>
      <c r="G210" s="38">
        <v>723.7833333333333</v>
      </c>
      <c r="H210" s="38">
        <v>760.08333333333326</v>
      </c>
      <c r="I210" s="38">
        <v>771.31666666666661</v>
      </c>
      <c r="J210" s="38">
        <v>778.23333333333323</v>
      </c>
      <c r="K210" s="31">
        <v>764.4</v>
      </c>
      <c r="L210" s="31">
        <v>746.25</v>
      </c>
      <c r="M210" s="31">
        <v>13.35577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1434.9</v>
      </c>
      <c r="D211" s="38">
        <v>1443.2</v>
      </c>
      <c r="E211" s="38">
        <v>1423.75</v>
      </c>
      <c r="F211" s="38">
        <v>1412.6</v>
      </c>
      <c r="G211" s="38">
        <v>1393.1499999999999</v>
      </c>
      <c r="H211" s="38">
        <v>1454.3500000000001</v>
      </c>
      <c r="I211" s="38">
        <v>1473.8000000000004</v>
      </c>
      <c r="J211" s="38">
        <v>1484.9500000000003</v>
      </c>
      <c r="K211" s="31">
        <v>1462.65</v>
      </c>
      <c r="L211" s="31">
        <v>1432.05</v>
      </c>
      <c r="M211" s="31">
        <v>0.25201000000000001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394.3</v>
      </c>
      <c r="D212" s="38">
        <v>394.7166666666667</v>
      </c>
      <c r="E212" s="38">
        <v>390.83333333333337</v>
      </c>
      <c r="F212" s="38">
        <v>387.36666666666667</v>
      </c>
      <c r="G212" s="38">
        <v>383.48333333333335</v>
      </c>
      <c r="H212" s="38">
        <v>398.18333333333339</v>
      </c>
      <c r="I212" s="38">
        <v>402.06666666666672</v>
      </c>
      <c r="J212" s="38">
        <v>405.53333333333342</v>
      </c>
      <c r="K212" s="31">
        <v>398.6</v>
      </c>
      <c r="L212" s="31">
        <v>391.25</v>
      </c>
      <c r="M212" s="31">
        <v>67.978629999999995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17.149999999999999</v>
      </c>
      <c r="D213" s="38">
        <v>17.316666666666666</v>
      </c>
      <c r="E213" s="38">
        <v>16.883333333333333</v>
      </c>
      <c r="F213" s="38">
        <v>16.616666666666667</v>
      </c>
      <c r="G213" s="38">
        <v>16.183333333333334</v>
      </c>
      <c r="H213" s="38">
        <v>17.583333333333332</v>
      </c>
      <c r="I213" s="38">
        <v>18.016666666666662</v>
      </c>
      <c r="J213" s="38">
        <v>18.283333333333331</v>
      </c>
      <c r="K213" s="31">
        <v>17.75</v>
      </c>
      <c r="L213" s="31">
        <v>17.05</v>
      </c>
      <c r="M213" s="31">
        <v>1254.8833400000001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198.9</v>
      </c>
      <c r="D214" s="38">
        <v>199.79999999999998</v>
      </c>
      <c r="E214" s="38">
        <v>196.74999999999997</v>
      </c>
      <c r="F214" s="38">
        <v>194.6</v>
      </c>
      <c r="G214" s="38">
        <v>191.54999999999998</v>
      </c>
      <c r="H214" s="38">
        <v>201.94999999999996</v>
      </c>
      <c r="I214" s="38">
        <v>204.99999999999997</v>
      </c>
      <c r="J214" s="38">
        <v>207.14999999999995</v>
      </c>
      <c r="K214" s="31">
        <v>202.85</v>
      </c>
      <c r="L214" s="31">
        <v>197.65</v>
      </c>
      <c r="M214" s="31">
        <v>55.869630000000001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82.2</v>
      </c>
      <c r="D215" s="38">
        <v>81.45</v>
      </c>
      <c r="E215" s="38">
        <v>78.400000000000006</v>
      </c>
      <c r="F215" s="38">
        <v>74.600000000000009</v>
      </c>
      <c r="G215" s="38">
        <v>71.550000000000011</v>
      </c>
      <c r="H215" s="38">
        <v>85.25</v>
      </c>
      <c r="I215" s="38">
        <v>88.299999999999983</v>
      </c>
      <c r="J215" s="38">
        <v>92.1</v>
      </c>
      <c r="K215" s="31">
        <v>84.5</v>
      </c>
      <c r="L215" s="31">
        <v>77.650000000000006</v>
      </c>
      <c r="M215" s="31">
        <v>1926.0500199999999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591.45000000000005</v>
      </c>
      <c r="D216" s="38">
        <v>592.43333333333339</v>
      </c>
      <c r="E216" s="38">
        <v>587.86666666666679</v>
      </c>
      <c r="F216" s="38">
        <v>584.28333333333342</v>
      </c>
      <c r="G216" s="38">
        <v>579.71666666666681</v>
      </c>
      <c r="H216" s="38">
        <v>596.01666666666677</v>
      </c>
      <c r="I216" s="38">
        <v>600.58333333333337</v>
      </c>
      <c r="J216" s="38">
        <v>604.16666666666674</v>
      </c>
      <c r="K216" s="31">
        <v>597</v>
      </c>
      <c r="L216" s="31">
        <v>588.85</v>
      </c>
      <c r="M216" s="31">
        <v>7.2937599999999998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I20" sqref="I20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7"/>
      <c r="B1" s="398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45121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0" t="s">
        <v>16</v>
      </c>
      <c r="B9" s="392" t="s">
        <v>18</v>
      </c>
      <c r="C9" s="396" t="s">
        <v>20</v>
      </c>
      <c r="D9" s="396" t="s">
        <v>21</v>
      </c>
      <c r="E9" s="387" t="s">
        <v>22</v>
      </c>
      <c r="F9" s="388"/>
      <c r="G9" s="389"/>
      <c r="H9" s="387" t="s">
        <v>23</v>
      </c>
      <c r="I9" s="388"/>
      <c r="J9" s="389"/>
      <c r="K9" s="26"/>
      <c r="L9" s="27"/>
      <c r="M9" s="53"/>
      <c r="N9" s="1"/>
      <c r="O9" s="1"/>
    </row>
    <row r="10" spans="1:15" ht="42.75" customHeight="1">
      <c r="A10" s="394"/>
      <c r="B10" s="395"/>
      <c r="C10" s="395"/>
      <c r="D10" s="39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501.85</v>
      </c>
      <c r="D11" s="38">
        <v>500.61666666666662</v>
      </c>
      <c r="E11" s="38">
        <v>494.38333333333321</v>
      </c>
      <c r="F11" s="38">
        <v>486.91666666666657</v>
      </c>
      <c r="G11" s="38">
        <v>480.68333333333317</v>
      </c>
      <c r="H11" s="38">
        <v>508.08333333333326</v>
      </c>
      <c r="I11" s="38">
        <v>514.31666666666672</v>
      </c>
      <c r="J11" s="38">
        <v>521.7833333333333</v>
      </c>
      <c r="K11" s="31">
        <v>506.85</v>
      </c>
      <c r="L11" s="31">
        <v>493.15</v>
      </c>
      <c r="M11" s="31">
        <v>1.9774499999999999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28842.95</v>
      </c>
      <c r="D12" s="38">
        <v>28735.066666666666</v>
      </c>
      <c r="E12" s="38">
        <v>28520.133333333331</v>
      </c>
      <c r="F12" s="38">
        <v>28197.316666666666</v>
      </c>
      <c r="G12" s="38">
        <v>27982.383333333331</v>
      </c>
      <c r="H12" s="38">
        <v>29057.883333333331</v>
      </c>
      <c r="I12" s="38">
        <v>29272.816666666666</v>
      </c>
      <c r="J12" s="38">
        <v>29595.633333333331</v>
      </c>
      <c r="K12" s="31">
        <v>28950</v>
      </c>
      <c r="L12" s="31">
        <v>28412.25</v>
      </c>
      <c r="M12" s="31">
        <v>2.963E-2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487.8</v>
      </c>
      <c r="D13" s="38">
        <v>491.73333333333335</v>
      </c>
      <c r="E13" s="38">
        <v>482.06666666666672</v>
      </c>
      <c r="F13" s="38">
        <v>476.33333333333337</v>
      </c>
      <c r="G13" s="38">
        <v>466.66666666666674</v>
      </c>
      <c r="H13" s="38">
        <v>497.4666666666667</v>
      </c>
      <c r="I13" s="38">
        <v>507.13333333333333</v>
      </c>
      <c r="J13" s="38">
        <v>512.86666666666667</v>
      </c>
      <c r="K13" s="31">
        <v>501.4</v>
      </c>
      <c r="L13" s="31">
        <v>486</v>
      </c>
      <c r="M13" s="31">
        <v>4.3400400000000001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448.3</v>
      </c>
      <c r="D14" s="38">
        <v>449.98333333333335</v>
      </c>
      <c r="E14" s="38">
        <v>443.31666666666672</v>
      </c>
      <c r="F14" s="38">
        <v>438.33333333333337</v>
      </c>
      <c r="G14" s="38">
        <v>431.66666666666674</v>
      </c>
      <c r="H14" s="38">
        <v>454.9666666666667</v>
      </c>
      <c r="I14" s="38">
        <v>461.63333333333333</v>
      </c>
      <c r="J14" s="38">
        <v>466.61666666666667</v>
      </c>
      <c r="K14" s="31">
        <v>456.65</v>
      </c>
      <c r="L14" s="31">
        <v>445</v>
      </c>
      <c r="M14" s="31">
        <v>12.75248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1525.3</v>
      </c>
      <c r="D15" s="38">
        <v>1532.9333333333332</v>
      </c>
      <c r="E15" s="38">
        <v>1506.5166666666664</v>
      </c>
      <c r="F15" s="38">
        <v>1487.7333333333333</v>
      </c>
      <c r="G15" s="38">
        <v>1461.3166666666666</v>
      </c>
      <c r="H15" s="38">
        <v>1551.7166666666662</v>
      </c>
      <c r="I15" s="38">
        <v>1578.1333333333328</v>
      </c>
      <c r="J15" s="38">
        <v>1596.9166666666661</v>
      </c>
      <c r="K15" s="31">
        <v>1559.35</v>
      </c>
      <c r="L15" s="31">
        <v>1514.15</v>
      </c>
      <c r="M15" s="31">
        <v>2.8087399999999998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4407.3</v>
      </c>
      <c r="D16" s="38">
        <v>4453.4333333333334</v>
      </c>
      <c r="E16" s="38">
        <v>4348.8666666666668</v>
      </c>
      <c r="F16" s="38">
        <v>4290.4333333333334</v>
      </c>
      <c r="G16" s="38">
        <v>4185.8666666666668</v>
      </c>
      <c r="H16" s="38">
        <v>4511.8666666666668</v>
      </c>
      <c r="I16" s="38">
        <v>4616.4333333333343</v>
      </c>
      <c r="J16" s="38">
        <v>4674.8666666666668</v>
      </c>
      <c r="K16" s="31">
        <v>4558</v>
      </c>
      <c r="L16" s="31">
        <v>4395</v>
      </c>
      <c r="M16" s="31">
        <v>2.2642699999999998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23392.55</v>
      </c>
      <c r="D17" s="38">
        <v>23456.866666666669</v>
      </c>
      <c r="E17" s="38">
        <v>23235.683333333338</v>
      </c>
      <c r="F17" s="38">
        <v>23078.816666666669</v>
      </c>
      <c r="G17" s="38">
        <v>22857.633333333339</v>
      </c>
      <c r="H17" s="38">
        <v>23613.733333333337</v>
      </c>
      <c r="I17" s="38">
        <v>23834.916666666672</v>
      </c>
      <c r="J17" s="38">
        <v>23991.783333333336</v>
      </c>
      <c r="K17" s="31">
        <v>23678.05</v>
      </c>
      <c r="L17" s="31">
        <v>23300</v>
      </c>
      <c r="M17" s="31">
        <v>7.9269999999999993E-2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1770.5</v>
      </c>
      <c r="D18" s="38">
        <v>1777.1000000000001</v>
      </c>
      <c r="E18" s="38">
        <v>1757.7000000000003</v>
      </c>
      <c r="F18" s="38">
        <v>1744.9</v>
      </c>
      <c r="G18" s="38">
        <v>1725.5000000000002</v>
      </c>
      <c r="H18" s="38">
        <v>1789.9000000000003</v>
      </c>
      <c r="I18" s="38">
        <v>1809.3000000000004</v>
      </c>
      <c r="J18" s="38">
        <v>1822.1000000000004</v>
      </c>
      <c r="K18" s="31">
        <v>1796.5</v>
      </c>
      <c r="L18" s="31">
        <v>1764.3</v>
      </c>
      <c r="M18" s="31">
        <v>4.4057399999999998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2362.0500000000002</v>
      </c>
      <c r="D19" s="38">
        <v>2374.4333333333334</v>
      </c>
      <c r="E19" s="38">
        <v>2343.166666666667</v>
      </c>
      <c r="F19" s="38">
        <v>2324.2833333333338</v>
      </c>
      <c r="G19" s="38">
        <v>2293.0166666666673</v>
      </c>
      <c r="H19" s="38">
        <v>2393.3166666666666</v>
      </c>
      <c r="I19" s="38">
        <v>2424.583333333333</v>
      </c>
      <c r="J19" s="38">
        <v>2443.4666666666662</v>
      </c>
      <c r="K19" s="31">
        <v>2405.6999999999998</v>
      </c>
      <c r="L19" s="31">
        <v>2355.5500000000002</v>
      </c>
      <c r="M19" s="31">
        <v>12.477410000000001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947.05</v>
      </c>
      <c r="D20" s="38">
        <v>954.01666666666677</v>
      </c>
      <c r="E20" s="38">
        <v>938.03333333333353</v>
      </c>
      <c r="F20" s="38">
        <v>929.01666666666677</v>
      </c>
      <c r="G20" s="38">
        <v>913.03333333333353</v>
      </c>
      <c r="H20" s="38">
        <v>963.03333333333353</v>
      </c>
      <c r="I20" s="38">
        <v>979.01666666666688</v>
      </c>
      <c r="J20" s="38">
        <v>988.03333333333353</v>
      </c>
      <c r="K20" s="31">
        <v>970</v>
      </c>
      <c r="L20" s="31">
        <v>945</v>
      </c>
      <c r="M20" s="31">
        <v>5.4291900000000002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717.2</v>
      </c>
      <c r="D21" s="38">
        <v>720.48333333333323</v>
      </c>
      <c r="E21" s="38">
        <v>711.71666666666647</v>
      </c>
      <c r="F21" s="38">
        <v>706.23333333333323</v>
      </c>
      <c r="G21" s="38">
        <v>697.46666666666647</v>
      </c>
      <c r="H21" s="38">
        <v>725.96666666666647</v>
      </c>
      <c r="I21" s="38">
        <v>734.73333333333312</v>
      </c>
      <c r="J21" s="38">
        <v>740.21666666666647</v>
      </c>
      <c r="K21" s="31">
        <v>729.25</v>
      </c>
      <c r="L21" s="31">
        <v>715</v>
      </c>
      <c r="M21" s="31">
        <v>13.78288</v>
      </c>
      <c r="N21" s="1"/>
      <c r="O21" s="1"/>
    </row>
    <row r="22" spans="1:15" ht="12" customHeight="1">
      <c r="A22" s="33">
        <v>12</v>
      </c>
      <c r="B22" s="58" t="s">
        <v>875</v>
      </c>
      <c r="C22" s="31">
        <v>237.2</v>
      </c>
      <c r="D22" s="38">
        <v>238.66666666666666</v>
      </c>
      <c r="E22" s="38">
        <v>234.38333333333333</v>
      </c>
      <c r="F22" s="38">
        <v>231.56666666666666</v>
      </c>
      <c r="G22" s="38">
        <v>227.28333333333333</v>
      </c>
      <c r="H22" s="38">
        <v>241.48333333333332</v>
      </c>
      <c r="I22" s="38">
        <v>245.76666666666668</v>
      </c>
      <c r="J22" s="38">
        <v>248.58333333333331</v>
      </c>
      <c r="K22" s="31">
        <v>242.95</v>
      </c>
      <c r="L22" s="31">
        <v>235.85</v>
      </c>
      <c r="M22" s="31">
        <v>21.387830000000001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630.25</v>
      </c>
      <c r="D23" s="38">
        <v>632.75</v>
      </c>
      <c r="E23" s="38">
        <v>627.5</v>
      </c>
      <c r="F23" s="38">
        <v>624.75</v>
      </c>
      <c r="G23" s="38">
        <v>619.5</v>
      </c>
      <c r="H23" s="38">
        <v>635.5</v>
      </c>
      <c r="I23" s="38">
        <v>640.75</v>
      </c>
      <c r="J23" s="38">
        <v>643.5</v>
      </c>
      <c r="K23" s="31">
        <v>638</v>
      </c>
      <c r="L23" s="31">
        <v>630</v>
      </c>
      <c r="M23" s="31">
        <v>5.8302100000000001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745.2</v>
      </c>
      <c r="D24" s="38">
        <v>748.71666666666658</v>
      </c>
      <c r="E24" s="38">
        <v>739.53333333333319</v>
      </c>
      <c r="F24" s="38">
        <v>733.86666666666656</v>
      </c>
      <c r="G24" s="38">
        <v>724.68333333333317</v>
      </c>
      <c r="H24" s="38">
        <v>754.38333333333321</v>
      </c>
      <c r="I24" s="38">
        <v>763.56666666666661</v>
      </c>
      <c r="J24" s="38">
        <v>769.23333333333323</v>
      </c>
      <c r="K24" s="31">
        <v>757.9</v>
      </c>
      <c r="L24" s="31">
        <v>743.05</v>
      </c>
      <c r="M24" s="31">
        <v>5.0735599999999996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398.75</v>
      </c>
      <c r="D25" s="38">
        <v>399.91666666666669</v>
      </c>
      <c r="E25" s="38">
        <v>395.83333333333337</v>
      </c>
      <c r="F25" s="38">
        <v>392.91666666666669</v>
      </c>
      <c r="G25" s="38">
        <v>388.83333333333337</v>
      </c>
      <c r="H25" s="38">
        <v>402.83333333333337</v>
      </c>
      <c r="I25" s="38">
        <v>406.91666666666674</v>
      </c>
      <c r="J25" s="38">
        <v>409.83333333333337</v>
      </c>
      <c r="K25" s="31">
        <v>404</v>
      </c>
      <c r="L25" s="31">
        <v>397</v>
      </c>
      <c r="M25" s="31">
        <v>8.7645900000000001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187.45</v>
      </c>
      <c r="D26" s="38">
        <v>188.58333333333334</v>
      </c>
      <c r="E26" s="38">
        <v>185.16666666666669</v>
      </c>
      <c r="F26" s="38">
        <v>182.88333333333335</v>
      </c>
      <c r="G26" s="38">
        <v>179.4666666666667</v>
      </c>
      <c r="H26" s="38">
        <v>190.86666666666667</v>
      </c>
      <c r="I26" s="38">
        <v>194.28333333333336</v>
      </c>
      <c r="J26" s="38">
        <v>196.56666666666666</v>
      </c>
      <c r="K26" s="31">
        <v>192</v>
      </c>
      <c r="L26" s="31">
        <v>186.3</v>
      </c>
      <c r="M26" s="31">
        <v>48.375399999999999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216.6</v>
      </c>
      <c r="D27" s="38">
        <v>215.33333333333334</v>
      </c>
      <c r="E27" s="38">
        <v>212.86666666666667</v>
      </c>
      <c r="F27" s="38">
        <v>209.13333333333333</v>
      </c>
      <c r="G27" s="38">
        <v>206.66666666666666</v>
      </c>
      <c r="H27" s="38">
        <v>219.06666666666669</v>
      </c>
      <c r="I27" s="38">
        <v>221.53333333333333</v>
      </c>
      <c r="J27" s="38">
        <v>225.26666666666671</v>
      </c>
      <c r="K27" s="31">
        <v>217.8</v>
      </c>
      <c r="L27" s="31">
        <v>211.6</v>
      </c>
      <c r="M27" s="31">
        <v>88.127229999999997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346.4</v>
      </c>
      <c r="D28" s="38">
        <v>348.2</v>
      </c>
      <c r="E28" s="38">
        <v>337.25</v>
      </c>
      <c r="F28" s="38">
        <v>328.1</v>
      </c>
      <c r="G28" s="38">
        <v>317.15000000000003</v>
      </c>
      <c r="H28" s="38">
        <v>357.34999999999997</v>
      </c>
      <c r="I28" s="38">
        <v>368.2999999999999</v>
      </c>
      <c r="J28" s="38">
        <v>377.44999999999993</v>
      </c>
      <c r="K28" s="31">
        <v>359.15</v>
      </c>
      <c r="L28" s="31">
        <v>339.05</v>
      </c>
      <c r="M28" s="31">
        <v>8.8593899999999994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1077</v>
      </c>
      <c r="D29" s="38">
        <v>1081</v>
      </c>
      <c r="E29" s="38">
        <v>1065</v>
      </c>
      <c r="F29" s="38">
        <v>1053</v>
      </c>
      <c r="G29" s="38">
        <v>1037</v>
      </c>
      <c r="H29" s="38">
        <v>1093</v>
      </c>
      <c r="I29" s="38">
        <v>1109</v>
      </c>
      <c r="J29" s="38">
        <v>1121</v>
      </c>
      <c r="K29" s="31">
        <v>1097</v>
      </c>
      <c r="L29" s="31">
        <v>1069</v>
      </c>
      <c r="M29" s="31">
        <v>1.36053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1065.8</v>
      </c>
      <c r="D30" s="38">
        <v>1069.1000000000001</v>
      </c>
      <c r="E30" s="38">
        <v>1050.2000000000003</v>
      </c>
      <c r="F30" s="38">
        <v>1034.6000000000001</v>
      </c>
      <c r="G30" s="38">
        <v>1015.7000000000003</v>
      </c>
      <c r="H30" s="38">
        <v>1084.7000000000003</v>
      </c>
      <c r="I30" s="38">
        <v>1103.6000000000004</v>
      </c>
      <c r="J30" s="38">
        <v>1119.2000000000003</v>
      </c>
      <c r="K30" s="31">
        <v>1088</v>
      </c>
      <c r="L30" s="31">
        <v>1053.5</v>
      </c>
      <c r="M30" s="31">
        <v>2.60738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3360.55</v>
      </c>
      <c r="D31" s="38">
        <v>3359.1166666666663</v>
      </c>
      <c r="E31" s="38">
        <v>3315.8833333333328</v>
      </c>
      <c r="F31" s="38">
        <v>3271.2166666666662</v>
      </c>
      <c r="G31" s="38">
        <v>3227.9833333333327</v>
      </c>
      <c r="H31" s="38">
        <v>3403.7833333333328</v>
      </c>
      <c r="I31" s="38">
        <v>3447.0166666666664</v>
      </c>
      <c r="J31" s="38">
        <v>3491.6833333333329</v>
      </c>
      <c r="K31" s="31">
        <v>3402.35</v>
      </c>
      <c r="L31" s="31">
        <v>3314.45</v>
      </c>
      <c r="M31" s="31">
        <v>0.61343999999999999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1411.15</v>
      </c>
      <c r="D32" s="38">
        <v>1419.9666666666665</v>
      </c>
      <c r="E32" s="38">
        <v>1395.583333333333</v>
      </c>
      <c r="F32" s="38">
        <v>1380.0166666666667</v>
      </c>
      <c r="G32" s="38">
        <v>1355.6333333333332</v>
      </c>
      <c r="H32" s="38">
        <v>1435.5333333333328</v>
      </c>
      <c r="I32" s="38">
        <v>1459.9166666666665</v>
      </c>
      <c r="J32" s="38">
        <v>1475.4833333333327</v>
      </c>
      <c r="K32" s="31">
        <v>1444.35</v>
      </c>
      <c r="L32" s="31">
        <v>1404.4</v>
      </c>
      <c r="M32" s="31">
        <v>0.92859999999999998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652.75</v>
      </c>
      <c r="D33" s="38">
        <v>652.23333333333335</v>
      </c>
      <c r="E33" s="38">
        <v>644.4666666666667</v>
      </c>
      <c r="F33" s="38">
        <v>636.18333333333339</v>
      </c>
      <c r="G33" s="38">
        <v>628.41666666666674</v>
      </c>
      <c r="H33" s="38">
        <v>660.51666666666665</v>
      </c>
      <c r="I33" s="38">
        <v>668.2833333333333</v>
      </c>
      <c r="J33" s="38">
        <v>676.56666666666661</v>
      </c>
      <c r="K33" s="31">
        <v>660</v>
      </c>
      <c r="L33" s="31">
        <v>643.95000000000005</v>
      </c>
      <c r="M33" s="31">
        <v>0.87883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3511.15</v>
      </c>
      <c r="D34" s="38">
        <v>3518.7166666666667</v>
      </c>
      <c r="E34" s="38">
        <v>3487.4333333333334</v>
      </c>
      <c r="F34" s="38">
        <v>3463.7166666666667</v>
      </c>
      <c r="G34" s="38">
        <v>3432.4333333333334</v>
      </c>
      <c r="H34" s="38">
        <v>3542.4333333333334</v>
      </c>
      <c r="I34" s="38">
        <v>3573.7166666666672</v>
      </c>
      <c r="J34" s="38">
        <v>3597.4333333333334</v>
      </c>
      <c r="K34" s="31">
        <v>3550</v>
      </c>
      <c r="L34" s="31">
        <v>3495</v>
      </c>
      <c r="M34" s="31">
        <v>1.4603900000000001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2460.8000000000002</v>
      </c>
      <c r="D35" s="38">
        <v>2477.0666666666671</v>
      </c>
      <c r="E35" s="38">
        <v>2439.1333333333341</v>
      </c>
      <c r="F35" s="38">
        <v>2417.4666666666672</v>
      </c>
      <c r="G35" s="38">
        <v>2379.5333333333342</v>
      </c>
      <c r="H35" s="38">
        <v>2498.733333333334</v>
      </c>
      <c r="I35" s="38">
        <v>2536.6666666666674</v>
      </c>
      <c r="J35" s="38">
        <v>2558.3333333333339</v>
      </c>
      <c r="K35" s="31">
        <v>2515</v>
      </c>
      <c r="L35" s="31">
        <v>2455.4</v>
      </c>
      <c r="M35" s="31">
        <v>0.27537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687.7</v>
      </c>
      <c r="D36" s="38">
        <v>691.65</v>
      </c>
      <c r="E36" s="38">
        <v>677.3</v>
      </c>
      <c r="F36" s="38">
        <v>666.9</v>
      </c>
      <c r="G36" s="38">
        <v>652.54999999999995</v>
      </c>
      <c r="H36" s="38">
        <v>702.05</v>
      </c>
      <c r="I36" s="38">
        <v>716.40000000000009</v>
      </c>
      <c r="J36" s="38">
        <v>726.8</v>
      </c>
      <c r="K36" s="31">
        <v>706</v>
      </c>
      <c r="L36" s="31">
        <v>681.25</v>
      </c>
      <c r="M36" s="31">
        <v>3.0427399999999998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2188.0500000000002</v>
      </c>
      <c r="D37" s="38">
        <v>2204.0500000000002</v>
      </c>
      <c r="E37" s="38">
        <v>2164.0500000000002</v>
      </c>
      <c r="F37" s="38">
        <v>2140.0500000000002</v>
      </c>
      <c r="G37" s="38">
        <v>2100.0500000000002</v>
      </c>
      <c r="H37" s="38">
        <v>2228.0500000000002</v>
      </c>
      <c r="I37" s="38">
        <v>2268.0500000000002</v>
      </c>
      <c r="J37" s="38">
        <v>2292.0500000000002</v>
      </c>
      <c r="K37" s="31">
        <v>2244.0500000000002</v>
      </c>
      <c r="L37" s="31">
        <v>2180.0500000000002</v>
      </c>
      <c r="M37" s="31">
        <v>0.75609999999999999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416.9</v>
      </c>
      <c r="D38" s="38">
        <v>418.06666666666661</v>
      </c>
      <c r="E38" s="38">
        <v>413.48333333333323</v>
      </c>
      <c r="F38" s="38">
        <v>410.06666666666661</v>
      </c>
      <c r="G38" s="38">
        <v>405.48333333333323</v>
      </c>
      <c r="H38" s="38">
        <v>421.48333333333323</v>
      </c>
      <c r="I38" s="38">
        <v>426.06666666666661</v>
      </c>
      <c r="J38" s="38">
        <v>429.48333333333323</v>
      </c>
      <c r="K38" s="31">
        <v>422.65</v>
      </c>
      <c r="L38" s="31">
        <v>414.65</v>
      </c>
      <c r="M38" s="31">
        <v>27.44632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1744.15</v>
      </c>
      <c r="D39" s="38">
        <v>1759.75</v>
      </c>
      <c r="E39" s="38">
        <v>1714.65</v>
      </c>
      <c r="F39" s="38">
        <v>1685.15</v>
      </c>
      <c r="G39" s="38">
        <v>1640.0500000000002</v>
      </c>
      <c r="H39" s="38">
        <v>1789.25</v>
      </c>
      <c r="I39" s="38">
        <v>1834.35</v>
      </c>
      <c r="J39" s="38">
        <v>1863.85</v>
      </c>
      <c r="K39" s="31">
        <v>1804.85</v>
      </c>
      <c r="L39" s="31">
        <v>1730.25</v>
      </c>
      <c r="M39" s="31">
        <v>8.3158999999999992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1039.45</v>
      </c>
      <c r="D40" s="38">
        <v>1042.2666666666667</v>
      </c>
      <c r="E40" s="38">
        <v>1014.5333333333333</v>
      </c>
      <c r="F40" s="38">
        <v>989.61666666666667</v>
      </c>
      <c r="G40" s="38">
        <v>961.88333333333333</v>
      </c>
      <c r="H40" s="38">
        <v>1067.1833333333334</v>
      </c>
      <c r="I40" s="38">
        <v>1094.9166666666665</v>
      </c>
      <c r="J40" s="38">
        <v>1119.8333333333333</v>
      </c>
      <c r="K40" s="31">
        <v>1070</v>
      </c>
      <c r="L40" s="31">
        <v>1017.35</v>
      </c>
      <c r="M40" s="31">
        <v>4.6404100000000001</v>
      </c>
      <c r="N40" s="1"/>
      <c r="O40" s="1"/>
    </row>
    <row r="41" spans="1:15" ht="12.75" customHeight="1">
      <c r="A41" s="33">
        <v>31</v>
      </c>
      <c r="B41" s="58" t="s">
        <v>877</v>
      </c>
      <c r="C41" s="31">
        <v>3468.15</v>
      </c>
      <c r="D41" s="38">
        <v>3483.9333333333338</v>
      </c>
      <c r="E41" s="38">
        <v>3378.0666666666675</v>
      </c>
      <c r="F41" s="38">
        <v>3287.9833333333336</v>
      </c>
      <c r="G41" s="38">
        <v>3182.1166666666672</v>
      </c>
      <c r="H41" s="38">
        <v>3574.0166666666678</v>
      </c>
      <c r="I41" s="38">
        <v>3679.8833333333337</v>
      </c>
      <c r="J41" s="38">
        <v>3769.9666666666681</v>
      </c>
      <c r="K41" s="31">
        <v>3589.8</v>
      </c>
      <c r="L41" s="31">
        <v>3393.85</v>
      </c>
      <c r="M41" s="31">
        <v>0.77280000000000004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1347.55</v>
      </c>
      <c r="D42" s="38">
        <v>1340.2</v>
      </c>
      <c r="E42" s="38">
        <v>1320.4</v>
      </c>
      <c r="F42" s="38">
        <v>1293.25</v>
      </c>
      <c r="G42" s="38">
        <v>1273.45</v>
      </c>
      <c r="H42" s="38">
        <v>1367.3500000000001</v>
      </c>
      <c r="I42" s="38">
        <v>1387.1499999999999</v>
      </c>
      <c r="J42" s="38">
        <v>1414.3000000000002</v>
      </c>
      <c r="K42" s="31">
        <v>1360</v>
      </c>
      <c r="L42" s="31">
        <v>1313.05</v>
      </c>
      <c r="M42" s="31">
        <v>10.004429999999999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5182</v>
      </c>
      <c r="D43" s="38">
        <v>5213.3</v>
      </c>
      <c r="E43" s="38">
        <v>5136.7000000000007</v>
      </c>
      <c r="F43" s="38">
        <v>5091.4000000000005</v>
      </c>
      <c r="G43" s="38">
        <v>5014.8000000000011</v>
      </c>
      <c r="H43" s="38">
        <v>5258.6</v>
      </c>
      <c r="I43" s="38">
        <v>5335.2000000000007</v>
      </c>
      <c r="J43" s="38">
        <v>5380.5</v>
      </c>
      <c r="K43" s="31">
        <v>5289.9</v>
      </c>
      <c r="L43" s="31">
        <v>5168</v>
      </c>
      <c r="M43" s="31">
        <v>3.38327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424.55</v>
      </c>
      <c r="D44" s="38">
        <v>427.41666666666669</v>
      </c>
      <c r="E44" s="38">
        <v>420.43333333333339</v>
      </c>
      <c r="F44" s="38">
        <v>416.31666666666672</v>
      </c>
      <c r="G44" s="38">
        <v>409.33333333333343</v>
      </c>
      <c r="H44" s="38">
        <v>431.53333333333336</v>
      </c>
      <c r="I44" s="38">
        <v>438.51666666666659</v>
      </c>
      <c r="J44" s="38">
        <v>442.63333333333333</v>
      </c>
      <c r="K44" s="31">
        <v>434.4</v>
      </c>
      <c r="L44" s="31">
        <v>423.3</v>
      </c>
      <c r="M44" s="31">
        <v>11.606490000000001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262.55</v>
      </c>
      <c r="D45" s="38">
        <v>265.08333333333331</v>
      </c>
      <c r="E45" s="38">
        <v>257.91666666666663</v>
      </c>
      <c r="F45" s="38">
        <v>253.2833333333333</v>
      </c>
      <c r="G45" s="38">
        <v>246.11666666666662</v>
      </c>
      <c r="H45" s="38">
        <v>269.71666666666664</v>
      </c>
      <c r="I45" s="38">
        <v>276.88333333333327</v>
      </c>
      <c r="J45" s="38">
        <v>281.51666666666665</v>
      </c>
      <c r="K45" s="31">
        <v>272.25</v>
      </c>
      <c r="L45" s="31">
        <v>260.45</v>
      </c>
      <c r="M45" s="31">
        <v>12.265639999999999</v>
      </c>
      <c r="N45" s="1"/>
      <c r="O45" s="1"/>
    </row>
    <row r="46" spans="1:15" ht="12.75" customHeight="1">
      <c r="A46" s="33">
        <v>36</v>
      </c>
      <c r="B46" s="58" t="s">
        <v>876</v>
      </c>
      <c r="C46" s="31">
        <v>533.65</v>
      </c>
      <c r="D46" s="38">
        <v>536.15</v>
      </c>
      <c r="E46" s="38">
        <v>529.59999999999991</v>
      </c>
      <c r="F46" s="38">
        <v>525.54999999999995</v>
      </c>
      <c r="G46" s="38">
        <v>518.99999999999989</v>
      </c>
      <c r="H46" s="38">
        <v>540.19999999999993</v>
      </c>
      <c r="I46" s="38">
        <v>546.74999999999989</v>
      </c>
      <c r="J46" s="38">
        <v>550.79999999999995</v>
      </c>
      <c r="K46" s="31">
        <v>542.70000000000005</v>
      </c>
      <c r="L46" s="31">
        <v>532.1</v>
      </c>
      <c r="M46" s="31">
        <v>1.30335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525.75</v>
      </c>
      <c r="D47" s="38">
        <v>529.55000000000007</v>
      </c>
      <c r="E47" s="38">
        <v>519.40000000000009</v>
      </c>
      <c r="F47" s="38">
        <v>513.05000000000007</v>
      </c>
      <c r="G47" s="38">
        <v>502.90000000000009</v>
      </c>
      <c r="H47" s="38">
        <v>535.90000000000009</v>
      </c>
      <c r="I47" s="38">
        <v>546.04999999999995</v>
      </c>
      <c r="J47" s="38">
        <v>552.40000000000009</v>
      </c>
      <c r="K47" s="31">
        <v>539.70000000000005</v>
      </c>
      <c r="L47" s="31">
        <v>523.20000000000005</v>
      </c>
      <c r="M47" s="31">
        <v>1.06165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170.3</v>
      </c>
      <c r="D48" s="38">
        <v>170.78333333333333</v>
      </c>
      <c r="E48" s="38">
        <v>168.56666666666666</v>
      </c>
      <c r="F48" s="38">
        <v>166.83333333333334</v>
      </c>
      <c r="G48" s="38">
        <v>164.61666666666667</v>
      </c>
      <c r="H48" s="38">
        <v>172.51666666666665</v>
      </c>
      <c r="I48" s="38">
        <v>174.73333333333329</v>
      </c>
      <c r="J48" s="38">
        <v>176.46666666666664</v>
      </c>
      <c r="K48" s="31">
        <v>173</v>
      </c>
      <c r="L48" s="31">
        <v>169.05</v>
      </c>
      <c r="M48" s="31">
        <v>188.50784999999999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3398.55</v>
      </c>
      <c r="D49" s="38">
        <v>3402.6333333333332</v>
      </c>
      <c r="E49" s="38">
        <v>3380.2666666666664</v>
      </c>
      <c r="F49" s="38">
        <v>3361.9833333333331</v>
      </c>
      <c r="G49" s="38">
        <v>3339.6166666666663</v>
      </c>
      <c r="H49" s="38">
        <v>3420.9166666666665</v>
      </c>
      <c r="I49" s="38">
        <v>3443.2833333333333</v>
      </c>
      <c r="J49" s="38">
        <v>3461.5666666666666</v>
      </c>
      <c r="K49" s="31">
        <v>3425</v>
      </c>
      <c r="L49" s="31">
        <v>3384.35</v>
      </c>
      <c r="M49" s="31">
        <v>7.5012600000000003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302.35000000000002</v>
      </c>
      <c r="D50" s="38">
        <v>305.28333333333336</v>
      </c>
      <c r="E50" s="38">
        <v>297.06666666666672</v>
      </c>
      <c r="F50" s="38">
        <v>291.78333333333336</v>
      </c>
      <c r="G50" s="38">
        <v>283.56666666666672</v>
      </c>
      <c r="H50" s="38">
        <v>310.56666666666672</v>
      </c>
      <c r="I50" s="38">
        <v>318.7833333333333</v>
      </c>
      <c r="J50" s="38">
        <v>324.06666666666672</v>
      </c>
      <c r="K50" s="31">
        <v>313.5</v>
      </c>
      <c r="L50" s="31">
        <v>300</v>
      </c>
      <c r="M50" s="31">
        <v>2.8660600000000001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1846.15</v>
      </c>
      <c r="D51" s="38">
        <v>1844.3666666666668</v>
      </c>
      <c r="E51" s="38">
        <v>1821.7833333333335</v>
      </c>
      <c r="F51" s="38">
        <v>1797.4166666666667</v>
      </c>
      <c r="G51" s="38">
        <v>1774.8333333333335</v>
      </c>
      <c r="H51" s="38">
        <v>1868.7333333333336</v>
      </c>
      <c r="I51" s="38">
        <v>1891.3166666666666</v>
      </c>
      <c r="J51" s="38">
        <v>1915.6833333333336</v>
      </c>
      <c r="K51" s="31">
        <v>1866.95</v>
      </c>
      <c r="L51" s="31">
        <v>1820</v>
      </c>
      <c r="M51" s="31">
        <v>7.5113300000000001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6548.4</v>
      </c>
      <c r="D52" s="38">
        <v>6564.5166666666664</v>
      </c>
      <c r="E52" s="38">
        <v>6494.0333333333328</v>
      </c>
      <c r="F52" s="38">
        <v>6439.6666666666661</v>
      </c>
      <c r="G52" s="38">
        <v>6369.1833333333325</v>
      </c>
      <c r="H52" s="38">
        <v>6618.8833333333332</v>
      </c>
      <c r="I52" s="38">
        <v>6689.3666666666668</v>
      </c>
      <c r="J52" s="38">
        <v>6743.7333333333336</v>
      </c>
      <c r="K52" s="31">
        <v>6635</v>
      </c>
      <c r="L52" s="31">
        <v>6510.15</v>
      </c>
      <c r="M52" s="31">
        <v>0.72167000000000003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760.2</v>
      </c>
      <c r="D53" s="38">
        <v>767.86666666666679</v>
      </c>
      <c r="E53" s="38">
        <v>751.03333333333353</v>
      </c>
      <c r="F53" s="38">
        <v>741.86666666666679</v>
      </c>
      <c r="G53" s="38">
        <v>725.03333333333353</v>
      </c>
      <c r="H53" s="38">
        <v>777.03333333333353</v>
      </c>
      <c r="I53" s="38">
        <v>793.86666666666679</v>
      </c>
      <c r="J53" s="38">
        <v>803.03333333333353</v>
      </c>
      <c r="K53" s="31">
        <v>784.7</v>
      </c>
      <c r="L53" s="31">
        <v>758.7</v>
      </c>
      <c r="M53" s="31">
        <v>22.68892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724.4</v>
      </c>
      <c r="D54" s="38">
        <v>729.2833333333333</v>
      </c>
      <c r="E54" s="38">
        <v>715.66666666666663</v>
      </c>
      <c r="F54" s="38">
        <v>706.93333333333328</v>
      </c>
      <c r="G54" s="38">
        <v>693.31666666666661</v>
      </c>
      <c r="H54" s="38">
        <v>738.01666666666665</v>
      </c>
      <c r="I54" s="38">
        <v>751.63333333333344</v>
      </c>
      <c r="J54" s="38">
        <v>760.36666666666667</v>
      </c>
      <c r="K54" s="31">
        <v>742.9</v>
      </c>
      <c r="L54" s="31">
        <v>720.55</v>
      </c>
      <c r="M54" s="31">
        <v>10.90657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408.3</v>
      </c>
      <c r="D55" s="38">
        <v>412.05</v>
      </c>
      <c r="E55" s="38">
        <v>401.3</v>
      </c>
      <c r="F55" s="38">
        <v>394.3</v>
      </c>
      <c r="G55" s="38">
        <v>383.55</v>
      </c>
      <c r="H55" s="38">
        <v>419.05</v>
      </c>
      <c r="I55" s="38">
        <v>429.8</v>
      </c>
      <c r="J55" s="38">
        <v>436.8</v>
      </c>
      <c r="K55" s="31">
        <v>422.8</v>
      </c>
      <c r="L55" s="31">
        <v>405.05</v>
      </c>
      <c r="M55" s="31">
        <v>7.9771900000000002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3821.65</v>
      </c>
      <c r="D56" s="38">
        <v>3814.8833333333332</v>
      </c>
      <c r="E56" s="38">
        <v>3801.7666666666664</v>
      </c>
      <c r="F56" s="38">
        <v>3781.8833333333332</v>
      </c>
      <c r="G56" s="38">
        <v>3768.7666666666664</v>
      </c>
      <c r="H56" s="38">
        <v>3834.7666666666664</v>
      </c>
      <c r="I56" s="38">
        <v>3847.8833333333332</v>
      </c>
      <c r="J56" s="38">
        <v>3867.7666666666664</v>
      </c>
      <c r="K56" s="31">
        <v>3828</v>
      </c>
      <c r="L56" s="31">
        <v>3795</v>
      </c>
      <c r="M56" s="31">
        <v>2.5070800000000002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960.15</v>
      </c>
      <c r="D57" s="38">
        <v>959.43333333333339</v>
      </c>
      <c r="E57" s="38">
        <v>952.86666666666679</v>
      </c>
      <c r="F57" s="38">
        <v>945.58333333333337</v>
      </c>
      <c r="G57" s="38">
        <v>939.01666666666677</v>
      </c>
      <c r="H57" s="38">
        <v>966.71666666666681</v>
      </c>
      <c r="I57" s="38">
        <v>973.28333333333342</v>
      </c>
      <c r="J57" s="38">
        <v>980.56666666666683</v>
      </c>
      <c r="K57" s="31">
        <v>966</v>
      </c>
      <c r="L57" s="31">
        <v>952.15</v>
      </c>
      <c r="M57" s="31">
        <v>130.79929999999999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4866.45</v>
      </c>
      <c r="D58" s="38">
        <v>4902.1000000000004</v>
      </c>
      <c r="E58" s="38">
        <v>4814.2000000000007</v>
      </c>
      <c r="F58" s="38">
        <v>4761.9500000000007</v>
      </c>
      <c r="G58" s="38">
        <v>4674.0500000000011</v>
      </c>
      <c r="H58" s="38">
        <v>4954.3500000000004</v>
      </c>
      <c r="I58" s="38">
        <v>5042.25</v>
      </c>
      <c r="J58" s="38">
        <v>5094.5</v>
      </c>
      <c r="K58" s="31">
        <v>4990</v>
      </c>
      <c r="L58" s="31">
        <v>4849.8500000000004</v>
      </c>
      <c r="M58" s="31">
        <v>5.0103799999999996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7474.6</v>
      </c>
      <c r="D59" s="38">
        <v>7471.166666666667</v>
      </c>
      <c r="E59" s="38">
        <v>7419.4333333333343</v>
      </c>
      <c r="F59" s="38">
        <v>7364.2666666666673</v>
      </c>
      <c r="G59" s="38">
        <v>7312.5333333333347</v>
      </c>
      <c r="H59" s="38">
        <v>7526.3333333333339</v>
      </c>
      <c r="I59" s="38">
        <v>7578.0666666666657</v>
      </c>
      <c r="J59" s="38">
        <v>7633.2333333333336</v>
      </c>
      <c r="K59" s="31">
        <v>7522.9</v>
      </c>
      <c r="L59" s="31">
        <v>7416</v>
      </c>
      <c r="M59" s="31">
        <v>7.4705199999999996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1615.1</v>
      </c>
      <c r="D60" s="38">
        <v>1611.7</v>
      </c>
      <c r="E60" s="38">
        <v>1598.4</v>
      </c>
      <c r="F60" s="38">
        <v>1581.7</v>
      </c>
      <c r="G60" s="38">
        <v>1568.4</v>
      </c>
      <c r="H60" s="38">
        <v>1628.4</v>
      </c>
      <c r="I60" s="38">
        <v>1641.6999999999998</v>
      </c>
      <c r="J60" s="38">
        <v>1658.4</v>
      </c>
      <c r="K60" s="31">
        <v>1625</v>
      </c>
      <c r="L60" s="31">
        <v>1595</v>
      </c>
      <c r="M60" s="31">
        <v>11.366199999999999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7408.4</v>
      </c>
      <c r="D61" s="38">
        <v>7395.9833333333336</v>
      </c>
      <c r="E61" s="38">
        <v>7357.4666666666672</v>
      </c>
      <c r="F61" s="38">
        <v>7306.5333333333338</v>
      </c>
      <c r="G61" s="38">
        <v>7268.0166666666673</v>
      </c>
      <c r="H61" s="38">
        <v>7446.916666666667</v>
      </c>
      <c r="I61" s="38">
        <v>7485.4333333333334</v>
      </c>
      <c r="J61" s="38">
        <v>7536.3666666666668</v>
      </c>
      <c r="K61" s="31">
        <v>7434.5</v>
      </c>
      <c r="L61" s="31">
        <v>7345.05</v>
      </c>
      <c r="M61" s="31">
        <v>0.16883999999999999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2156.35</v>
      </c>
      <c r="D62" s="38">
        <v>2169.15</v>
      </c>
      <c r="E62" s="38">
        <v>2139.3000000000002</v>
      </c>
      <c r="F62" s="38">
        <v>2122.25</v>
      </c>
      <c r="G62" s="38">
        <v>2092.4</v>
      </c>
      <c r="H62" s="38">
        <v>2186.2000000000003</v>
      </c>
      <c r="I62" s="38">
        <v>2216.0499999999997</v>
      </c>
      <c r="J62" s="38">
        <v>2233.1000000000004</v>
      </c>
      <c r="K62" s="31">
        <v>2199</v>
      </c>
      <c r="L62" s="31">
        <v>2152.1</v>
      </c>
      <c r="M62" s="31">
        <v>0.47128999999999999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2387.9499999999998</v>
      </c>
      <c r="D63" s="38">
        <v>2400.3166666666666</v>
      </c>
      <c r="E63" s="38">
        <v>2360.6333333333332</v>
      </c>
      <c r="F63" s="38">
        <v>2333.3166666666666</v>
      </c>
      <c r="G63" s="38">
        <v>2293.6333333333332</v>
      </c>
      <c r="H63" s="38">
        <v>2427.6333333333332</v>
      </c>
      <c r="I63" s="38">
        <v>2467.3166666666666</v>
      </c>
      <c r="J63" s="38">
        <v>2494.6333333333332</v>
      </c>
      <c r="K63" s="31">
        <v>2440</v>
      </c>
      <c r="L63" s="31">
        <v>2373</v>
      </c>
      <c r="M63" s="31">
        <v>3.7243300000000001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374.6</v>
      </c>
      <c r="D64" s="38">
        <v>377.81666666666666</v>
      </c>
      <c r="E64" s="38">
        <v>369.63333333333333</v>
      </c>
      <c r="F64" s="38">
        <v>364.66666666666669</v>
      </c>
      <c r="G64" s="38">
        <v>356.48333333333335</v>
      </c>
      <c r="H64" s="38">
        <v>382.7833333333333</v>
      </c>
      <c r="I64" s="38">
        <v>390.96666666666658</v>
      </c>
      <c r="J64" s="38">
        <v>395.93333333333328</v>
      </c>
      <c r="K64" s="31">
        <v>386</v>
      </c>
      <c r="L64" s="31">
        <v>372.85</v>
      </c>
      <c r="M64" s="31">
        <v>17.636150000000001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215.8</v>
      </c>
      <c r="D65" s="38">
        <v>218.23333333333335</v>
      </c>
      <c r="E65" s="38">
        <v>212.56666666666669</v>
      </c>
      <c r="F65" s="38">
        <v>209.33333333333334</v>
      </c>
      <c r="G65" s="38">
        <v>203.66666666666669</v>
      </c>
      <c r="H65" s="38">
        <v>221.4666666666667</v>
      </c>
      <c r="I65" s="38">
        <v>227.13333333333333</v>
      </c>
      <c r="J65" s="38">
        <v>230.3666666666667</v>
      </c>
      <c r="K65" s="31">
        <v>223.9</v>
      </c>
      <c r="L65" s="31">
        <v>215</v>
      </c>
      <c r="M65" s="31">
        <v>126.11185999999999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197</v>
      </c>
      <c r="D66" s="38">
        <v>199.56666666666669</v>
      </c>
      <c r="E66" s="38">
        <v>192.68333333333339</v>
      </c>
      <c r="F66" s="38">
        <v>188.3666666666667</v>
      </c>
      <c r="G66" s="38">
        <v>181.48333333333341</v>
      </c>
      <c r="H66" s="38">
        <v>203.88333333333338</v>
      </c>
      <c r="I66" s="38">
        <v>210.76666666666665</v>
      </c>
      <c r="J66" s="38">
        <v>215.08333333333337</v>
      </c>
      <c r="K66" s="31">
        <v>206.45</v>
      </c>
      <c r="L66" s="31">
        <v>195.25</v>
      </c>
      <c r="M66" s="31">
        <v>314.26517000000001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77.25</v>
      </c>
      <c r="D67" s="38">
        <v>78.166666666666671</v>
      </c>
      <c r="E67" s="38">
        <v>75.88333333333334</v>
      </c>
      <c r="F67" s="38">
        <v>74.516666666666666</v>
      </c>
      <c r="G67" s="38">
        <v>72.233333333333334</v>
      </c>
      <c r="H67" s="38">
        <v>79.533333333333346</v>
      </c>
      <c r="I67" s="38">
        <v>81.816666666666677</v>
      </c>
      <c r="J67" s="38">
        <v>83.183333333333351</v>
      </c>
      <c r="K67" s="31">
        <v>80.45</v>
      </c>
      <c r="L67" s="31">
        <v>76.8</v>
      </c>
      <c r="M67" s="31">
        <v>86.816119999999998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30.45</v>
      </c>
      <c r="D68" s="38">
        <v>31.083333333333332</v>
      </c>
      <c r="E68" s="38">
        <v>29.516666666666666</v>
      </c>
      <c r="F68" s="38">
        <v>28.583333333333332</v>
      </c>
      <c r="G68" s="38">
        <v>27.016666666666666</v>
      </c>
      <c r="H68" s="38">
        <v>32.016666666666666</v>
      </c>
      <c r="I68" s="38">
        <v>33.583333333333336</v>
      </c>
      <c r="J68" s="38">
        <v>34.516666666666666</v>
      </c>
      <c r="K68" s="31">
        <v>32.65</v>
      </c>
      <c r="L68" s="31">
        <v>30.15</v>
      </c>
      <c r="M68" s="31">
        <v>516.50670000000002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2584.6999999999998</v>
      </c>
      <c r="D69" s="38">
        <v>2578.2333333333331</v>
      </c>
      <c r="E69" s="38">
        <v>2556.4666666666662</v>
      </c>
      <c r="F69" s="38">
        <v>2528.2333333333331</v>
      </c>
      <c r="G69" s="38">
        <v>2506.4666666666662</v>
      </c>
      <c r="H69" s="38">
        <v>2606.4666666666662</v>
      </c>
      <c r="I69" s="38">
        <v>2628.2333333333336</v>
      </c>
      <c r="J69" s="38">
        <v>2656.4666666666662</v>
      </c>
      <c r="K69" s="31">
        <v>2600</v>
      </c>
      <c r="L69" s="31">
        <v>2550</v>
      </c>
      <c r="M69" s="31">
        <v>0.20960000000000001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1659.2</v>
      </c>
      <c r="D70" s="38">
        <v>1656.7833333333335</v>
      </c>
      <c r="E70" s="38">
        <v>1642.666666666667</v>
      </c>
      <c r="F70" s="38">
        <v>1626.1333333333334</v>
      </c>
      <c r="G70" s="38">
        <v>1612.0166666666669</v>
      </c>
      <c r="H70" s="38">
        <v>1673.3166666666671</v>
      </c>
      <c r="I70" s="38">
        <v>1687.4333333333334</v>
      </c>
      <c r="J70" s="38">
        <v>1703.9666666666672</v>
      </c>
      <c r="K70" s="31">
        <v>1670.9</v>
      </c>
      <c r="L70" s="31">
        <v>1640.25</v>
      </c>
      <c r="M70" s="31">
        <v>2.6722199999999998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4633.05</v>
      </c>
      <c r="D71" s="38">
        <v>4640.083333333333</v>
      </c>
      <c r="E71" s="38">
        <v>4603.1666666666661</v>
      </c>
      <c r="F71" s="38">
        <v>4573.2833333333328</v>
      </c>
      <c r="G71" s="38">
        <v>4536.3666666666659</v>
      </c>
      <c r="H71" s="38">
        <v>4669.9666666666662</v>
      </c>
      <c r="I71" s="38">
        <v>4706.8833333333323</v>
      </c>
      <c r="J71" s="38">
        <v>4736.7666666666664</v>
      </c>
      <c r="K71" s="31">
        <v>4677</v>
      </c>
      <c r="L71" s="31">
        <v>4610.2</v>
      </c>
      <c r="M71" s="31">
        <v>7.6249999999999998E-2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1568.2</v>
      </c>
      <c r="D72" s="38">
        <v>1576.75</v>
      </c>
      <c r="E72" s="38">
        <v>1548.5</v>
      </c>
      <c r="F72" s="38">
        <v>1528.8</v>
      </c>
      <c r="G72" s="38">
        <v>1500.55</v>
      </c>
      <c r="H72" s="38">
        <v>1596.45</v>
      </c>
      <c r="I72" s="38">
        <v>1624.7</v>
      </c>
      <c r="J72" s="38">
        <v>1644.4</v>
      </c>
      <c r="K72" s="31">
        <v>1605</v>
      </c>
      <c r="L72" s="31">
        <v>1557.05</v>
      </c>
      <c r="M72" s="31">
        <v>1.1233200000000001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661.5</v>
      </c>
      <c r="D73" s="38">
        <v>666.33333333333337</v>
      </c>
      <c r="E73" s="38">
        <v>655.66666666666674</v>
      </c>
      <c r="F73" s="38">
        <v>649.83333333333337</v>
      </c>
      <c r="G73" s="38">
        <v>639.16666666666674</v>
      </c>
      <c r="H73" s="38">
        <v>672.16666666666674</v>
      </c>
      <c r="I73" s="38">
        <v>682.83333333333348</v>
      </c>
      <c r="J73" s="38">
        <v>688.66666666666674</v>
      </c>
      <c r="K73" s="31">
        <v>677</v>
      </c>
      <c r="L73" s="31">
        <v>660.5</v>
      </c>
      <c r="M73" s="31">
        <v>3.9603700000000002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1214</v>
      </c>
      <c r="D74" s="38">
        <v>1218.6666666666667</v>
      </c>
      <c r="E74" s="38">
        <v>1192.3333333333335</v>
      </c>
      <c r="F74" s="38">
        <v>1170.6666666666667</v>
      </c>
      <c r="G74" s="38">
        <v>1144.3333333333335</v>
      </c>
      <c r="H74" s="38">
        <v>1240.3333333333335</v>
      </c>
      <c r="I74" s="38">
        <v>1266.666666666667</v>
      </c>
      <c r="J74" s="38">
        <v>1288.3333333333335</v>
      </c>
      <c r="K74" s="31">
        <v>1245</v>
      </c>
      <c r="L74" s="31">
        <v>1197</v>
      </c>
      <c r="M74" s="31">
        <v>7.8649100000000001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125.5</v>
      </c>
      <c r="D75" s="38">
        <v>126.43333333333334</v>
      </c>
      <c r="E75" s="38">
        <v>124.06666666666666</v>
      </c>
      <c r="F75" s="38">
        <v>122.63333333333333</v>
      </c>
      <c r="G75" s="38">
        <v>120.26666666666665</v>
      </c>
      <c r="H75" s="38">
        <v>127.86666666666667</v>
      </c>
      <c r="I75" s="38">
        <v>130.23333333333335</v>
      </c>
      <c r="J75" s="38">
        <v>131.66666666666669</v>
      </c>
      <c r="K75" s="31">
        <v>128.80000000000001</v>
      </c>
      <c r="L75" s="31">
        <v>125</v>
      </c>
      <c r="M75" s="31">
        <v>123.7403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858.1</v>
      </c>
      <c r="D76" s="38">
        <v>856.2833333333333</v>
      </c>
      <c r="E76" s="38">
        <v>852.06666666666661</v>
      </c>
      <c r="F76" s="38">
        <v>846.0333333333333</v>
      </c>
      <c r="G76" s="38">
        <v>841.81666666666661</v>
      </c>
      <c r="H76" s="38">
        <v>862.31666666666661</v>
      </c>
      <c r="I76" s="38">
        <v>866.5333333333333</v>
      </c>
      <c r="J76" s="38">
        <v>872.56666666666661</v>
      </c>
      <c r="K76" s="31">
        <v>860.5</v>
      </c>
      <c r="L76" s="31">
        <v>850.25</v>
      </c>
      <c r="M76" s="31">
        <v>9.1837199999999992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91.8</v>
      </c>
      <c r="D77" s="38">
        <v>93.216666666666654</v>
      </c>
      <c r="E77" s="38">
        <v>89.933333333333309</v>
      </c>
      <c r="F77" s="38">
        <v>88.066666666666649</v>
      </c>
      <c r="G77" s="38">
        <v>84.783333333333303</v>
      </c>
      <c r="H77" s="38">
        <v>95.083333333333314</v>
      </c>
      <c r="I77" s="38">
        <v>98.366666666666646</v>
      </c>
      <c r="J77" s="38">
        <v>100.23333333333332</v>
      </c>
      <c r="K77" s="31">
        <v>96.5</v>
      </c>
      <c r="L77" s="31">
        <v>91.35</v>
      </c>
      <c r="M77" s="31">
        <v>360.09798000000001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379.55</v>
      </c>
      <c r="D78" s="38">
        <v>381.95</v>
      </c>
      <c r="E78" s="38">
        <v>376.25</v>
      </c>
      <c r="F78" s="38">
        <v>372.95</v>
      </c>
      <c r="G78" s="38">
        <v>367.25</v>
      </c>
      <c r="H78" s="38">
        <v>385.25</v>
      </c>
      <c r="I78" s="38">
        <v>390.94999999999993</v>
      </c>
      <c r="J78" s="38">
        <v>394.25</v>
      </c>
      <c r="K78" s="31">
        <v>387.65</v>
      </c>
      <c r="L78" s="31">
        <v>378.65</v>
      </c>
      <c r="M78" s="31">
        <v>22.780560000000001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885.05</v>
      </c>
      <c r="D79" s="38">
        <v>887.19999999999993</v>
      </c>
      <c r="E79" s="38">
        <v>881.09999999999991</v>
      </c>
      <c r="F79" s="38">
        <v>877.15</v>
      </c>
      <c r="G79" s="38">
        <v>871.05</v>
      </c>
      <c r="H79" s="38">
        <v>891.14999999999986</v>
      </c>
      <c r="I79" s="38">
        <v>897.25</v>
      </c>
      <c r="J79" s="38">
        <v>901.19999999999982</v>
      </c>
      <c r="K79" s="31">
        <v>893.3</v>
      </c>
      <c r="L79" s="31">
        <v>883.25</v>
      </c>
      <c r="M79" s="31">
        <v>42.287140000000001</v>
      </c>
      <c r="N79" s="1"/>
      <c r="O79" s="1"/>
    </row>
    <row r="80" spans="1:15" ht="12.75" customHeight="1">
      <c r="A80" s="33">
        <v>70</v>
      </c>
      <c r="B80" s="58" t="s">
        <v>878</v>
      </c>
      <c r="C80" s="31">
        <v>411.5</v>
      </c>
      <c r="D80" s="38">
        <v>413.83333333333331</v>
      </c>
      <c r="E80" s="38">
        <v>403.66666666666663</v>
      </c>
      <c r="F80" s="38">
        <v>395.83333333333331</v>
      </c>
      <c r="G80" s="38">
        <v>385.66666666666663</v>
      </c>
      <c r="H80" s="38">
        <v>421.66666666666663</v>
      </c>
      <c r="I80" s="38">
        <v>431.83333333333326</v>
      </c>
      <c r="J80" s="38">
        <v>439.66666666666663</v>
      </c>
      <c r="K80" s="31">
        <v>424</v>
      </c>
      <c r="L80" s="31">
        <v>406</v>
      </c>
      <c r="M80" s="31">
        <v>2.9850099999999999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257.14999999999998</v>
      </c>
      <c r="D81" s="38">
        <v>258.26666666666665</v>
      </c>
      <c r="E81" s="38">
        <v>254.88333333333333</v>
      </c>
      <c r="F81" s="38">
        <v>252.61666666666667</v>
      </c>
      <c r="G81" s="38">
        <v>249.23333333333335</v>
      </c>
      <c r="H81" s="38">
        <v>260.5333333333333</v>
      </c>
      <c r="I81" s="38">
        <v>263.91666666666663</v>
      </c>
      <c r="J81" s="38">
        <v>266.18333333333328</v>
      </c>
      <c r="K81" s="31">
        <v>261.64999999999998</v>
      </c>
      <c r="L81" s="31">
        <v>256</v>
      </c>
      <c r="M81" s="31">
        <v>27.809819999999998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1222</v>
      </c>
      <c r="D82" s="38">
        <v>1225.2</v>
      </c>
      <c r="E82" s="38">
        <v>1211.8000000000002</v>
      </c>
      <c r="F82" s="38">
        <v>1201.6000000000001</v>
      </c>
      <c r="G82" s="38">
        <v>1188.2000000000003</v>
      </c>
      <c r="H82" s="38">
        <v>1235.4000000000001</v>
      </c>
      <c r="I82" s="38">
        <v>1248.8000000000002</v>
      </c>
      <c r="J82" s="38">
        <v>1259</v>
      </c>
      <c r="K82" s="31">
        <v>1238.5999999999999</v>
      </c>
      <c r="L82" s="31">
        <v>1215</v>
      </c>
      <c r="M82" s="31">
        <v>0.32168999999999998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361.9</v>
      </c>
      <c r="D83" s="38">
        <v>358.83333333333331</v>
      </c>
      <c r="E83" s="38">
        <v>351.21666666666664</v>
      </c>
      <c r="F83" s="38">
        <v>340.5333333333333</v>
      </c>
      <c r="G83" s="38">
        <v>332.91666666666663</v>
      </c>
      <c r="H83" s="38">
        <v>369.51666666666665</v>
      </c>
      <c r="I83" s="38">
        <v>377.13333333333333</v>
      </c>
      <c r="J83" s="38">
        <v>387.81666666666666</v>
      </c>
      <c r="K83" s="31">
        <v>366.45</v>
      </c>
      <c r="L83" s="31">
        <v>348.15</v>
      </c>
      <c r="M83" s="31">
        <v>70.949349999999995</v>
      </c>
      <c r="N83" s="1"/>
      <c r="O83" s="1"/>
    </row>
    <row r="84" spans="1:15" ht="12.75" customHeight="1">
      <c r="A84" s="33">
        <v>74</v>
      </c>
      <c r="B84" s="58" t="s">
        <v>879</v>
      </c>
      <c r="C84" s="31">
        <v>218.8</v>
      </c>
      <c r="D84" s="38">
        <v>220.56666666666669</v>
      </c>
      <c r="E84" s="38">
        <v>214.88333333333338</v>
      </c>
      <c r="F84" s="38">
        <v>210.9666666666667</v>
      </c>
      <c r="G84" s="38">
        <v>205.28333333333339</v>
      </c>
      <c r="H84" s="38">
        <v>224.48333333333338</v>
      </c>
      <c r="I84" s="38">
        <v>230.16666666666671</v>
      </c>
      <c r="J84" s="38">
        <v>234.08333333333337</v>
      </c>
      <c r="K84" s="31">
        <v>226.25</v>
      </c>
      <c r="L84" s="31">
        <v>216.65</v>
      </c>
      <c r="M84" s="31">
        <v>42.970039999999997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7329.15</v>
      </c>
      <c r="D85" s="38">
        <v>7334.6166666666659</v>
      </c>
      <c r="E85" s="38">
        <v>7274.5333333333319</v>
      </c>
      <c r="F85" s="38">
        <v>7219.9166666666661</v>
      </c>
      <c r="G85" s="38">
        <v>7159.8333333333321</v>
      </c>
      <c r="H85" s="38">
        <v>7389.2333333333318</v>
      </c>
      <c r="I85" s="38">
        <v>7449.3166666666657</v>
      </c>
      <c r="J85" s="38">
        <v>7503.9333333333316</v>
      </c>
      <c r="K85" s="31">
        <v>7394.7</v>
      </c>
      <c r="L85" s="31">
        <v>7280</v>
      </c>
      <c r="M85" s="31">
        <v>9.9849999999999994E-2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795.2</v>
      </c>
      <c r="D86" s="38">
        <v>792.2833333333333</v>
      </c>
      <c r="E86" s="38">
        <v>785.56666666666661</v>
      </c>
      <c r="F86" s="38">
        <v>775.93333333333328</v>
      </c>
      <c r="G86" s="38">
        <v>769.21666666666658</v>
      </c>
      <c r="H86" s="38">
        <v>801.91666666666663</v>
      </c>
      <c r="I86" s="38">
        <v>808.63333333333333</v>
      </c>
      <c r="J86" s="38">
        <v>818.26666666666665</v>
      </c>
      <c r="K86" s="31">
        <v>799</v>
      </c>
      <c r="L86" s="31">
        <v>782.65</v>
      </c>
      <c r="M86" s="31">
        <v>1.29549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1104.8</v>
      </c>
      <c r="D87" s="38">
        <v>1120.4333333333334</v>
      </c>
      <c r="E87" s="38">
        <v>1084.3666666666668</v>
      </c>
      <c r="F87" s="38">
        <v>1063.9333333333334</v>
      </c>
      <c r="G87" s="38">
        <v>1027.8666666666668</v>
      </c>
      <c r="H87" s="38">
        <v>1140.8666666666668</v>
      </c>
      <c r="I87" s="38">
        <v>1176.9333333333334</v>
      </c>
      <c r="J87" s="38">
        <v>1197.3666666666668</v>
      </c>
      <c r="K87" s="31">
        <v>1156.5</v>
      </c>
      <c r="L87" s="31">
        <v>1100</v>
      </c>
      <c r="M87" s="31">
        <v>0.81586000000000003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475.25</v>
      </c>
      <c r="D88" s="38">
        <v>479.0333333333333</v>
      </c>
      <c r="E88" s="38">
        <v>468.71666666666658</v>
      </c>
      <c r="F88" s="38">
        <v>462.18333333333328</v>
      </c>
      <c r="G88" s="38">
        <v>451.86666666666656</v>
      </c>
      <c r="H88" s="38">
        <v>485.56666666666661</v>
      </c>
      <c r="I88" s="38">
        <v>495.88333333333333</v>
      </c>
      <c r="J88" s="38">
        <v>502.41666666666663</v>
      </c>
      <c r="K88" s="31">
        <v>489.35</v>
      </c>
      <c r="L88" s="31">
        <v>472.5</v>
      </c>
      <c r="M88" s="31">
        <v>2.1496300000000002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19131.05</v>
      </c>
      <c r="D89" s="38">
        <v>19274.350000000002</v>
      </c>
      <c r="E89" s="38">
        <v>18900.700000000004</v>
      </c>
      <c r="F89" s="38">
        <v>18670.350000000002</v>
      </c>
      <c r="G89" s="38">
        <v>18296.700000000004</v>
      </c>
      <c r="H89" s="38">
        <v>19504.700000000004</v>
      </c>
      <c r="I89" s="38">
        <v>19878.350000000006</v>
      </c>
      <c r="J89" s="38">
        <v>20108.700000000004</v>
      </c>
      <c r="K89" s="31">
        <v>19648</v>
      </c>
      <c r="L89" s="31">
        <v>19044</v>
      </c>
      <c r="M89" s="31">
        <v>0.27462999999999999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579.25</v>
      </c>
      <c r="D90" s="38">
        <v>584.33333333333337</v>
      </c>
      <c r="E90" s="38">
        <v>569.11666666666679</v>
      </c>
      <c r="F90" s="38">
        <v>558.98333333333346</v>
      </c>
      <c r="G90" s="38">
        <v>543.76666666666688</v>
      </c>
      <c r="H90" s="38">
        <v>594.4666666666667</v>
      </c>
      <c r="I90" s="38">
        <v>609.68333333333317</v>
      </c>
      <c r="J90" s="38">
        <v>619.81666666666661</v>
      </c>
      <c r="K90" s="31">
        <v>599.54999999999995</v>
      </c>
      <c r="L90" s="31">
        <v>574.20000000000005</v>
      </c>
      <c r="M90" s="31">
        <v>3.15808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25</v>
      </c>
      <c r="D91" s="38">
        <v>25.533333333333331</v>
      </c>
      <c r="E91" s="38">
        <v>24.466666666666661</v>
      </c>
      <c r="F91" s="38">
        <v>23.93333333333333</v>
      </c>
      <c r="G91" s="38">
        <v>22.86666666666666</v>
      </c>
      <c r="H91" s="38">
        <v>26.066666666666663</v>
      </c>
      <c r="I91" s="38">
        <v>27.133333333333333</v>
      </c>
      <c r="J91" s="38">
        <v>27.666666666666664</v>
      </c>
      <c r="K91" s="31">
        <v>26.6</v>
      </c>
      <c r="L91" s="31">
        <v>25</v>
      </c>
      <c r="M91" s="31">
        <v>304.83391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5090.3500000000004</v>
      </c>
      <c r="D92" s="38">
        <v>5103.2666666666664</v>
      </c>
      <c r="E92" s="38">
        <v>5058.5333333333328</v>
      </c>
      <c r="F92" s="38">
        <v>5026.7166666666662</v>
      </c>
      <c r="G92" s="38">
        <v>4981.9833333333327</v>
      </c>
      <c r="H92" s="38">
        <v>5135.083333333333</v>
      </c>
      <c r="I92" s="38">
        <v>5179.8166666666666</v>
      </c>
      <c r="J92" s="38">
        <v>5211.6333333333332</v>
      </c>
      <c r="K92" s="31">
        <v>5148</v>
      </c>
      <c r="L92" s="31">
        <v>5071.45</v>
      </c>
      <c r="M92" s="31">
        <v>2.3203399999999998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736.3</v>
      </c>
      <c r="D93" s="38">
        <v>745.66666666666663</v>
      </c>
      <c r="E93" s="38">
        <v>719.63333333333321</v>
      </c>
      <c r="F93" s="38">
        <v>702.96666666666658</v>
      </c>
      <c r="G93" s="38">
        <v>676.93333333333317</v>
      </c>
      <c r="H93" s="38">
        <v>762.33333333333326</v>
      </c>
      <c r="I93" s="38">
        <v>788.36666666666679</v>
      </c>
      <c r="J93" s="38">
        <v>805.0333333333333</v>
      </c>
      <c r="K93" s="31">
        <v>771.7</v>
      </c>
      <c r="L93" s="31">
        <v>729</v>
      </c>
      <c r="M93" s="31">
        <v>26.365549999999999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1338.9</v>
      </c>
      <c r="D94" s="38">
        <v>1347.9666666666667</v>
      </c>
      <c r="E94" s="38">
        <v>1322.9333333333334</v>
      </c>
      <c r="F94" s="38">
        <v>1306.9666666666667</v>
      </c>
      <c r="G94" s="38">
        <v>1281.9333333333334</v>
      </c>
      <c r="H94" s="38">
        <v>1363.9333333333334</v>
      </c>
      <c r="I94" s="38">
        <v>1388.9666666666667</v>
      </c>
      <c r="J94" s="38">
        <v>1404.9333333333334</v>
      </c>
      <c r="K94" s="31">
        <v>1373</v>
      </c>
      <c r="L94" s="31">
        <v>1332</v>
      </c>
      <c r="M94" s="31">
        <v>1.83528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313.95</v>
      </c>
      <c r="D95" s="38">
        <v>316.29999999999995</v>
      </c>
      <c r="E95" s="38">
        <v>310.69999999999993</v>
      </c>
      <c r="F95" s="38">
        <v>307.45</v>
      </c>
      <c r="G95" s="38">
        <v>301.84999999999997</v>
      </c>
      <c r="H95" s="38">
        <v>319.5499999999999</v>
      </c>
      <c r="I95" s="38">
        <v>325.14999999999992</v>
      </c>
      <c r="J95" s="38">
        <v>328.39999999999986</v>
      </c>
      <c r="K95" s="31">
        <v>321.89999999999998</v>
      </c>
      <c r="L95" s="31">
        <v>313.05</v>
      </c>
      <c r="M95" s="31">
        <v>3.3660899999999998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792.2</v>
      </c>
      <c r="D96" s="38">
        <v>793.76666666666677</v>
      </c>
      <c r="E96" s="38">
        <v>785.03333333333353</v>
      </c>
      <c r="F96" s="38">
        <v>777.86666666666679</v>
      </c>
      <c r="G96" s="38">
        <v>769.13333333333355</v>
      </c>
      <c r="H96" s="38">
        <v>800.93333333333351</v>
      </c>
      <c r="I96" s="38">
        <v>809.66666666666686</v>
      </c>
      <c r="J96" s="38">
        <v>816.83333333333348</v>
      </c>
      <c r="K96" s="31">
        <v>802.5</v>
      </c>
      <c r="L96" s="31">
        <v>786.6</v>
      </c>
      <c r="M96" s="31">
        <v>3.7509100000000002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321.7</v>
      </c>
      <c r="D97" s="38">
        <v>325.5</v>
      </c>
      <c r="E97" s="38">
        <v>316</v>
      </c>
      <c r="F97" s="38">
        <v>310.3</v>
      </c>
      <c r="G97" s="38">
        <v>300.8</v>
      </c>
      <c r="H97" s="38">
        <v>331.2</v>
      </c>
      <c r="I97" s="38">
        <v>340.7</v>
      </c>
      <c r="J97" s="38">
        <v>346.4</v>
      </c>
      <c r="K97" s="31">
        <v>335</v>
      </c>
      <c r="L97" s="31">
        <v>319.8</v>
      </c>
      <c r="M97" s="31">
        <v>88.562899999999999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792.55</v>
      </c>
      <c r="D98" s="38">
        <v>788.91666666666663</v>
      </c>
      <c r="E98" s="38">
        <v>778.83333333333326</v>
      </c>
      <c r="F98" s="38">
        <v>765.11666666666667</v>
      </c>
      <c r="G98" s="38">
        <v>755.0333333333333</v>
      </c>
      <c r="H98" s="38">
        <v>802.63333333333321</v>
      </c>
      <c r="I98" s="38">
        <v>812.71666666666647</v>
      </c>
      <c r="J98" s="38">
        <v>826.43333333333317</v>
      </c>
      <c r="K98" s="31">
        <v>799</v>
      </c>
      <c r="L98" s="31">
        <v>775.2</v>
      </c>
      <c r="M98" s="31">
        <v>1.95329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1187.8499999999999</v>
      </c>
      <c r="D99" s="38">
        <v>1189.3166666666666</v>
      </c>
      <c r="E99" s="38">
        <v>1174.6333333333332</v>
      </c>
      <c r="F99" s="38">
        <v>1161.4166666666665</v>
      </c>
      <c r="G99" s="38">
        <v>1146.7333333333331</v>
      </c>
      <c r="H99" s="38">
        <v>1202.5333333333333</v>
      </c>
      <c r="I99" s="38">
        <v>1217.2166666666667</v>
      </c>
      <c r="J99" s="38">
        <v>1230.4333333333334</v>
      </c>
      <c r="K99" s="31">
        <v>1204</v>
      </c>
      <c r="L99" s="31">
        <v>1176.0999999999999</v>
      </c>
      <c r="M99" s="31">
        <v>0.76261999999999996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131.44999999999999</v>
      </c>
      <c r="D100" s="38">
        <v>132.1</v>
      </c>
      <c r="E100" s="38">
        <v>129.14999999999998</v>
      </c>
      <c r="F100" s="38">
        <v>126.85</v>
      </c>
      <c r="G100" s="38">
        <v>123.89999999999998</v>
      </c>
      <c r="H100" s="38">
        <v>134.39999999999998</v>
      </c>
      <c r="I100" s="38">
        <v>137.34999999999997</v>
      </c>
      <c r="J100" s="38">
        <v>139.64999999999998</v>
      </c>
      <c r="K100" s="31">
        <v>135.05000000000001</v>
      </c>
      <c r="L100" s="31">
        <v>129.80000000000001</v>
      </c>
      <c r="M100" s="31">
        <v>14.05974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739.6</v>
      </c>
      <c r="D101" s="38">
        <v>735.45000000000016</v>
      </c>
      <c r="E101" s="38">
        <v>726.60000000000036</v>
      </c>
      <c r="F101" s="38">
        <v>713.60000000000025</v>
      </c>
      <c r="G101" s="38">
        <v>704.75000000000045</v>
      </c>
      <c r="H101" s="38">
        <v>748.45000000000027</v>
      </c>
      <c r="I101" s="38">
        <v>757.3</v>
      </c>
      <c r="J101" s="38">
        <v>770.30000000000018</v>
      </c>
      <c r="K101" s="31">
        <v>744.3</v>
      </c>
      <c r="L101" s="31">
        <v>722.45</v>
      </c>
      <c r="M101" s="31">
        <v>1.7121200000000001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2476.85</v>
      </c>
      <c r="D102" s="38">
        <v>2505.65</v>
      </c>
      <c r="E102" s="38">
        <v>2421.2000000000003</v>
      </c>
      <c r="F102" s="38">
        <v>2365.5500000000002</v>
      </c>
      <c r="G102" s="38">
        <v>2281.1000000000004</v>
      </c>
      <c r="H102" s="38">
        <v>2561.3000000000002</v>
      </c>
      <c r="I102" s="38">
        <v>2645.75</v>
      </c>
      <c r="J102" s="38">
        <v>2701.4</v>
      </c>
      <c r="K102" s="31">
        <v>2590.1</v>
      </c>
      <c r="L102" s="31">
        <v>2450</v>
      </c>
      <c r="M102" s="31">
        <v>5.4875100000000003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30.05</v>
      </c>
      <c r="D103" s="38">
        <v>30.483333333333334</v>
      </c>
      <c r="E103" s="38">
        <v>29.366666666666667</v>
      </c>
      <c r="F103" s="38">
        <v>28.683333333333334</v>
      </c>
      <c r="G103" s="38">
        <v>27.566666666666666</v>
      </c>
      <c r="H103" s="38">
        <v>31.166666666666668</v>
      </c>
      <c r="I103" s="38">
        <v>32.283333333333331</v>
      </c>
      <c r="J103" s="38">
        <v>32.966666666666669</v>
      </c>
      <c r="K103" s="31">
        <v>31.6</v>
      </c>
      <c r="L103" s="31">
        <v>29.8</v>
      </c>
      <c r="M103" s="31">
        <v>111.57884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1192.95</v>
      </c>
      <c r="D104" s="38">
        <v>1201.1499999999999</v>
      </c>
      <c r="E104" s="38">
        <v>1173.2999999999997</v>
      </c>
      <c r="F104" s="38">
        <v>1153.6499999999999</v>
      </c>
      <c r="G104" s="38">
        <v>1125.7999999999997</v>
      </c>
      <c r="H104" s="38">
        <v>1220.7999999999997</v>
      </c>
      <c r="I104" s="38">
        <v>1248.6499999999996</v>
      </c>
      <c r="J104" s="38">
        <v>1268.2999999999997</v>
      </c>
      <c r="K104" s="31">
        <v>1229</v>
      </c>
      <c r="L104" s="31">
        <v>1181.5</v>
      </c>
      <c r="M104" s="31">
        <v>5.2919799999999997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669.25</v>
      </c>
      <c r="D105" s="38">
        <v>670.55000000000007</v>
      </c>
      <c r="E105" s="38">
        <v>660.70000000000016</v>
      </c>
      <c r="F105" s="38">
        <v>652.15000000000009</v>
      </c>
      <c r="G105" s="38">
        <v>642.30000000000018</v>
      </c>
      <c r="H105" s="38">
        <v>679.10000000000014</v>
      </c>
      <c r="I105" s="38">
        <v>688.95</v>
      </c>
      <c r="J105" s="38">
        <v>697.50000000000011</v>
      </c>
      <c r="K105" s="31">
        <v>680.4</v>
      </c>
      <c r="L105" s="31">
        <v>662</v>
      </c>
      <c r="M105" s="31">
        <v>0.71264000000000005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896.95</v>
      </c>
      <c r="D106" s="38">
        <v>900.18333333333339</v>
      </c>
      <c r="E106" s="38">
        <v>880.96666666666681</v>
      </c>
      <c r="F106" s="38">
        <v>864.98333333333346</v>
      </c>
      <c r="G106" s="38">
        <v>845.76666666666688</v>
      </c>
      <c r="H106" s="38">
        <v>916.16666666666674</v>
      </c>
      <c r="I106" s="38">
        <v>935.38333333333344</v>
      </c>
      <c r="J106" s="38">
        <v>951.36666666666667</v>
      </c>
      <c r="K106" s="31">
        <v>919.4</v>
      </c>
      <c r="L106" s="31">
        <v>884.2</v>
      </c>
      <c r="M106" s="31">
        <v>7.9457399999999998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7168.55</v>
      </c>
      <c r="D107" s="38">
        <v>7193.5</v>
      </c>
      <c r="E107" s="38">
        <v>7105</v>
      </c>
      <c r="F107" s="38">
        <v>7041.45</v>
      </c>
      <c r="G107" s="38">
        <v>6952.95</v>
      </c>
      <c r="H107" s="38">
        <v>7257.05</v>
      </c>
      <c r="I107" s="38">
        <v>7345.55</v>
      </c>
      <c r="J107" s="38">
        <v>7409.1</v>
      </c>
      <c r="K107" s="31">
        <v>7282</v>
      </c>
      <c r="L107" s="31">
        <v>7129.95</v>
      </c>
      <c r="M107" s="31">
        <v>0.37187999999999999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75.05</v>
      </c>
      <c r="D108" s="38">
        <v>75.11666666666666</v>
      </c>
      <c r="E108" s="38">
        <v>74.433333333333323</v>
      </c>
      <c r="F108" s="38">
        <v>73.816666666666663</v>
      </c>
      <c r="G108" s="38">
        <v>73.133333333333326</v>
      </c>
      <c r="H108" s="38">
        <v>75.73333333333332</v>
      </c>
      <c r="I108" s="38">
        <v>76.416666666666657</v>
      </c>
      <c r="J108" s="38">
        <v>77.033333333333317</v>
      </c>
      <c r="K108" s="31">
        <v>75.8</v>
      </c>
      <c r="L108" s="31">
        <v>74.5</v>
      </c>
      <c r="M108" s="31">
        <v>25.154769999999999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403.95</v>
      </c>
      <c r="D109" s="38">
        <v>404.63333333333338</v>
      </c>
      <c r="E109" s="38">
        <v>400.81666666666678</v>
      </c>
      <c r="F109" s="38">
        <v>397.68333333333339</v>
      </c>
      <c r="G109" s="38">
        <v>393.86666666666679</v>
      </c>
      <c r="H109" s="38">
        <v>407.76666666666677</v>
      </c>
      <c r="I109" s="38">
        <v>411.58333333333337</v>
      </c>
      <c r="J109" s="38">
        <v>414.71666666666675</v>
      </c>
      <c r="K109" s="31">
        <v>408.45</v>
      </c>
      <c r="L109" s="31">
        <v>401.5</v>
      </c>
      <c r="M109" s="31">
        <v>11.65892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456.55</v>
      </c>
      <c r="D110" s="38">
        <v>457.35000000000008</v>
      </c>
      <c r="E110" s="38">
        <v>452.80000000000018</v>
      </c>
      <c r="F110" s="38">
        <v>449.05000000000013</v>
      </c>
      <c r="G110" s="38">
        <v>444.50000000000023</v>
      </c>
      <c r="H110" s="38">
        <v>461.10000000000014</v>
      </c>
      <c r="I110" s="38">
        <v>465.65</v>
      </c>
      <c r="J110" s="38">
        <v>469.40000000000009</v>
      </c>
      <c r="K110" s="31">
        <v>461.9</v>
      </c>
      <c r="L110" s="31">
        <v>453.6</v>
      </c>
      <c r="M110" s="31">
        <v>4.5296000000000003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265.2</v>
      </c>
      <c r="D111" s="38">
        <v>267.8</v>
      </c>
      <c r="E111" s="38">
        <v>261.65000000000003</v>
      </c>
      <c r="F111" s="38">
        <v>258.10000000000002</v>
      </c>
      <c r="G111" s="38">
        <v>251.95000000000005</v>
      </c>
      <c r="H111" s="38">
        <v>271.35000000000002</v>
      </c>
      <c r="I111" s="38">
        <v>277.5</v>
      </c>
      <c r="J111" s="38">
        <v>281.05</v>
      </c>
      <c r="K111" s="31">
        <v>273.95</v>
      </c>
      <c r="L111" s="31">
        <v>264.25</v>
      </c>
      <c r="M111" s="31">
        <v>14.78159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435.05</v>
      </c>
      <c r="D112" s="38">
        <v>437.08333333333331</v>
      </c>
      <c r="E112" s="38">
        <v>432.16666666666663</v>
      </c>
      <c r="F112" s="38">
        <v>429.2833333333333</v>
      </c>
      <c r="G112" s="38">
        <v>424.36666666666662</v>
      </c>
      <c r="H112" s="38">
        <v>439.96666666666664</v>
      </c>
      <c r="I112" s="38">
        <v>444.88333333333327</v>
      </c>
      <c r="J112" s="38">
        <v>447.76666666666665</v>
      </c>
      <c r="K112" s="31">
        <v>442</v>
      </c>
      <c r="L112" s="31">
        <v>434.2</v>
      </c>
      <c r="M112" s="31">
        <v>1.3436399999999999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932.35</v>
      </c>
      <c r="D113" s="38">
        <v>938.29999999999984</v>
      </c>
      <c r="E113" s="38">
        <v>917.09999999999968</v>
      </c>
      <c r="F113" s="38">
        <v>901.8499999999998</v>
      </c>
      <c r="G113" s="38">
        <v>880.64999999999964</v>
      </c>
      <c r="H113" s="38">
        <v>953.54999999999973</v>
      </c>
      <c r="I113" s="38">
        <v>974.74999999999977</v>
      </c>
      <c r="J113" s="38">
        <v>989.99999999999977</v>
      </c>
      <c r="K113" s="31">
        <v>959.5</v>
      </c>
      <c r="L113" s="31">
        <v>923.05</v>
      </c>
      <c r="M113" s="31">
        <v>0.96670999999999996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1150.8</v>
      </c>
      <c r="D114" s="38">
        <v>1152.5666666666666</v>
      </c>
      <c r="E114" s="38">
        <v>1140.2333333333331</v>
      </c>
      <c r="F114" s="38">
        <v>1129.6666666666665</v>
      </c>
      <c r="G114" s="38">
        <v>1117.333333333333</v>
      </c>
      <c r="H114" s="38">
        <v>1163.1333333333332</v>
      </c>
      <c r="I114" s="38">
        <v>1175.4666666666667</v>
      </c>
      <c r="J114" s="38">
        <v>1186.0333333333333</v>
      </c>
      <c r="K114" s="31">
        <v>1164.9000000000001</v>
      </c>
      <c r="L114" s="31">
        <v>1142</v>
      </c>
      <c r="M114" s="31">
        <v>11.569039999999999</v>
      </c>
      <c r="N114" s="1"/>
      <c r="O114" s="1"/>
    </row>
    <row r="115" spans="1:15" ht="12.75" customHeight="1">
      <c r="A115" s="33">
        <v>105</v>
      </c>
      <c r="B115" s="58" t="s">
        <v>874</v>
      </c>
      <c r="C115" s="31">
        <v>544.45000000000005</v>
      </c>
      <c r="D115" s="38">
        <v>547.65</v>
      </c>
      <c r="E115" s="38">
        <v>537.79999999999995</v>
      </c>
      <c r="F115" s="38">
        <v>531.15</v>
      </c>
      <c r="G115" s="38">
        <v>521.29999999999995</v>
      </c>
      <c r="H115" s="38">
        <v>554.29999999999995</v>
      </c>
      <c r="I115" s="38">
        <v>564.15000000000009</v>
      </c>
      <c r="J115" s="38">
        <v>570.79999999999995</v>
      </c>
      <c r="K115" s="31">
        <v>557.5</v>
      </c>
      <c r="L115" s="31">
        <v>541</v>
      </c>
      <c r="M115" s="31">
        <v>3.34985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1020.7</v>
      </c>
      <c r="D116" s="38">
        <v>1024.9166666666667</v>
      </c>
      <c r="E116" s="38">
        <v>1013.8333333333335</v>
      </c>
      <c r="F116" s="38">
        <v>1006.9666666666667</v>
      </c>
      <c r="G116" s="38">
        <v>995.88333333333344</v>
      </c>
      <c r="H116" s="38">
        <v>1031.7833333333335</v>
      </c>
      <c r="I116" s="38">
        <v>1042.866666666667</v>
      </c>
      <c r="J116" s="38">
        <v>1049.7333333333336</v>
      </c>
      <c r="K116" s="31">
        <v>1036</v>
      </c>
      <c r="L116" s="31">
        <v>1018.05</v>
      </c>
      <c r="M116" s="31">
        <v>14.19223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126.3</v>
      </c>
      <c r="D117" s="38">
        <v>127.45</v>
      </c>
      <c r="E117" s="38">
        <v>124.95000000000002</v>
      </c>
      <c r="F117" s="38">
        <v>123.60000000000001</v>
      </c>
      <c r="G117" s="38">
        <v>121.10000000000002</v>
      </c>
      <c r="H117" s="38">
        <v>128.80000000000001</v>
      </c>
      <c r="I117" s="38">
        <v>131.29999999999998</v>
      </c>
      <c r="J117" s="38">
        <v>132.65</v>
      </c>
      <c r="K117" s="31">
        <v>129.94999999999999</v>
      </c>
      <c r="L117" s="31">
        <v>126.1</v>
      </c>
      <c r="M117" s="31">
        <v>25.89321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1298.1500000000001</v>
      </c>
      <c r="D118" s="38">
        <v>1304.7166666666667</v>
      </c>
      <c r="E118" s="38">
        <v>1288.4333333333334</v>
      </c>
      <c r="F118" s="38">
        <v>1278.7166666666667</v>
      </c>
      <c r="G118" s="38">
        <v>1262.4333333333334</v>
      </c>
      <c r="H118" s="38">
        <v>1314.4333333333334</v>
      </c>
      <c r="I118" s="38">
        <v>1330.7166666666667</v>
      </c>
      <c r="J118" s="38">
        <v>1340.4333333333334</v>
      </c>
      <c r="K118" s="31">
        <v>1321</v>
      </c>
      <c r="L118" s="31">
        <v>1295</v>
      </c>
      <c r="M118" s="31">
        <v>1.2071099999999999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229.9</v>
      </c>
      <c r="D119" s="38">
        <v>231.4</v>
      </c>
      <c r="E119" s="38">
        <v>227.5</v>
      </c>
      <c r="F119" s="38">
        <v>225.1</v>
      </c>
      <c r="G119" s="38">
        <v>221.2</v>
      </c>
      <c r="H119" s="38">
        <v>233.8</v>
      </c>
      <c r="I119" s="38">
        <v>237.70000000000005</v>
      </c>
      <c r="J119" s="38">
        <v>240.10000000000002</v>
      </c>
      <c r="K119" s="31">
        <v>235.3</v>
      </c>
      <c r="L119" s="31">
        <v>229</v>
      </c>
      <c r="M119" s="31">
        <v>202.05328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637.29999999999995</v>
      </c>
      <c r="D120" s="38">
        <v>643.16666666666663</v>
      </c>
      <c r="E120" s="38">
        <v>627.38333333333321</v>
      </c>
      <c r="F120" s="38">
        <v>617.46666666666658</v>
      </c>
      <c r="G120" s="38">
        <v>601.68333333333317</v>
      </c>
      <c r="H120" s="38">
        <v>653.08333333333326</v>
      </c>
      <c r="I120" s="38">
        <v>668.86666666666679</v>
      </c>
      <c r="J120" s="38">
        <v>678.7833333333333</v>
      </c>
      <c r="K120" s="31">
        <v>658.95</v>
      </c>
      <c r="L120" s="31">
        <v>633.25</v>
      </c>
      <c r="M120" s="31">
        <v>35.173250000000003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4755.5</v>
      </c>
      <c r="D121" s="38">
        <v>4742.6500000000005</v>
      </c>
      <c r="E121" s="38">
        <v>4669.1000000000013</v>
      </c>
      <c r="F121" s="38">
        <v>4582.7000000000007</v>
      </c>
      <c r="G121" s="38">
        <v>4509.1500000000015</v>
      </c>
      <c r="H121" s="38">
        <v>4829.0500000000011</v>
      </c>
      <c r="I121" s="38">
        <v>4902.6000000000004</v>
      </c>
      <c r="J121" s="38">
        <v>4989.0000000000009</v>
      </c>
      <c r="K121" s="31">
        <v>4816.2</v>
      </c>
      <c r="L121" s="31">
        <v>4656.25</v>
      </c>
      <c r="M121" s="31">
        <v>4.3807900000000002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1807.3</v>
      </c>
      <c r="D122" s="38">
        <v>1802.5166666666667</v>
      </c>
      <c r="E122" s="38">
        <v>1790.0333333333333</v>
      </c>
      <c r="F122" s="38">
        <v>1772.7666666666667</v>
      </c>
      <c r="G122" s="38">
        <v>1760.2833333333333</v>
      </c>
      <c r="H122" s="38">
        <v>1819.7833333333333</v>
      </c>
      <c r="I122" s="38">
        <v>1832.2666666666664</v>
      </c>
      <c r="J122" s="38">
        <v>1849.5333333333333</v>
      </c>
      <c r="K122" s="31">
        <v>1815</v>
      </c>
      <c r="L122" s="31">
        <v>1785.25</v>
      </c>
      <c r="M122" s="31">
        <v>3.3079499999999999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2241.3000000000002</v>
      </c>
      <c r="D123" s="38">
        <v>2235.15</v>
      </c>
      <c r="E123" s="38">
        <v>2226.3000000000002</v>
      </c>
      <c r="F123" s="38">
        <v>2211.3000000000002</v>
      </c>
      <c r="G123" s="38">
        <v>2202.4500000000003</v>
      </c>
      <c r="H123" s="38">
        <v>2250.15</v>
      </c>
      <c r="I123" s="38">
        <v>2258.9999999999995</v>
      </c>
      <c r="J123" s="38">
        <v>2274</v>
      </c>
      <c r="K123" s="31">
        <v>2244</v>
      </c>
      <c r="L123" s="31">
        <v>2220.15</v>
      </c>
      <c r="M123" s="31">
        <v>0.72907999999999995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678.35</v>
      </c>
      <c r="D124" s="38">
        <v>680.13333333333333</v>
      </c>
      <c r="E124" s="38">
        <v>673.31666666666661</v>
      </c>
      <c r="F124" s="38">
        <v>668.2833333333333</v>
      </c>
      <c r="G124" s="38">
        <v>661.46666666666658</v>
      </c>
      <c r="H124" s="38">
        <v>685.16666666666663</v>
      </c>
      <c r="I124" s="38">
        <v>691.98333333333346</v>
      </c>
      <c r="J124" s="38">
        <v>697.01666666666665</v>
      </c>
      <c r="K124" s="31">
        <v>686.95</v>
      </c>
      <c r="L124" s="31">
        <v>675.1</v>
      </c>
      <c r="M124" s="31">
        <v>7.0795399999999997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935.15</v>
      </c>
      <c r="D125" s="38">
        <v>943.81666666666661</v>
      </c>
      <c r="E125" s="38">
        <v>924.63333333333321</v>
      </c>
      <c r="F125" s="38">
        <v>914.11666666666656</v>
      </c>
      <c r="G125" s="38">
        <v>894.93333333333317</v>
      </c>
      <c r="H125" s="38">
        <v>954.33333333333326</v>
      </c>
      <c r="I125" s="38">
        <v>973.51666666666665</v>
      </c>
      <c r="J125" s="38">
        <v>984.0333333333333</v>
      </c>
      <c r="K125" s="31">
        <v>963</v>
      </c>
      <c r="L125" s="31">
        <v>933.3</v>
      </c>
      <c r="M125" s="31">
        <v>3.2607200000000001</v>
      </c>
      <c r="N125" s="1"/>
      <c r="O125" s="1"/>
    </row>
    <row r="126" spans="1:15" ht="12.75" customHeight="1">
      <c r="A126" s="33">
        <v>116</v>
      </c>
      <c r="B126" s="58" t="s">
        <v>880</v>
      </c>
      <c r="C126" s="31">
        <v>4129.8500000000004</v>
      </c>
      <c r="D126" s="38">
        <v>4115.3166666666666</v>
      </c>
      <c r="E126" s="38">
        <v>4045.6333333333332</v>
      </c>
      <c r="F126" s="38">
        <v>3961.4166666666665</v>
      </c>
      <c r="G126" s="38">
        <v>3891.7333333333331</v>
      </c>
      <c r="H126" s="38">
        <v>4199.5333333333328</v>
      </c>
      <c r="I126" s="38">
        <v>4269.2166666666653</v>
      </c>
      <c r="J126" s="38">
        <v>4353.4333333333334</v>
      </c>
      <c r="K126" s="31">
        <v>4185</v>
      </c>
      <c r="L126" s="31">
        <v>4031.1</v>
      </c>
      <c r="M126" s="31">
        <v>0.50838000000000005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1265.6500000000001</v>
      </c>
      <c r="D127" s="38">
        <v>1274.7333333333333</v>
      </c>
      <c r="E127" s="38">
        <v>1251.0166666666667</v>
      </c>
      <c r="F127" s="38">
        <v>1236.3833333333332</v>
      </c>
      <c r="G127" s="38">
        <v>1212.6666666666665</v>
      </c>
      <c r="H127" s="38">
        <v>1289.3666666666668</v>
      </c>
      <c r="I127" s="38">
        <v>1313.0833333333335</v>
      </c>
      <c r="J127" s="38">
        <v>1327.7166666666669</v>
      </c>
      <c r="K127" s="31">
        <v>1298.45</v>
      </c>
      <c r="L127" s="31">
        <v>1260.0999999999999</v>
      </c>
      <c r="M127" s="31">
        <v>1.4632400000000001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3860.75</v>
      </c>
      <c r="D128" s="38">
        <v>3849.25</v>
      </c>
      <c r="E128" s="38">
        <v>3828.5</v>
      </c>
      <c r="F128" s="38">
        <v>3796.25</v>
      </c>
      <c r="G128" s="38">
        <v>3775.5</v>
      </c>
      <c r="H128" s="38">
        <v>3881.5</v>
      </c>
      <c r="I128" s="38">
        <v>3902.25</v>
      </c>
      <c r="J128" s="38">
        <v>3934.5</v>
      </c>
      <c r="K128" s="31">
        <v>3870</v>
      </c>
      <c r="L128" s="31">
        <v>3817</v>
      </c>
      <c r="M128" s="31">
        <v>0.17100000000000001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289.75</v>
      </c>
      <c r="D129" s="38">
        <v>291.48333333333335</v>
      </c>
      <c r="E129" s="38">
        <v>287.4666666666667</v>
      </c>
      <c r="F129" s="38">
        <v>285.18333333333334</v>
      </c>
      <c r="G129" s="38">
        <v>281.16666666666669</v>
      </c>
      <c r="H129" s="38">
        <v>293.76666666666671</v>
      </c>
      <c r="I129" s="38">
        <v>297.78333333333336</v>
      </c>
      <c r="J129" s="38">
        <v>300.06666666666672</v>
      </c>
      <c r="K129" s="31">
        <v>295.5</v>
      </c>
      <c r="L129" s="31">
        <v>289.2</v>
      </c>
      <c r="M129" s="31">
        <v>16.289860000000001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295.5</v>
      </c>
      <c r="D130" s="38">
        <v>294.13333333333333</v>
      </c>
      <c r="E130" s="38">
        <v>288.26666666666665</v>
      </c>
      <c r="F130" s="38">
        <v>281.0333333333333</v>
      </c>
      <c r="G130" s="38">
        <v>275.16666666666663</v>
      </c>
      <c r="H130" s="38">
        <v>301.36666666666667</v>
      </c>
      <c r="I130" s="38">
        <v>307.23333333333335</v>
      </c>
      <c r="J130" s="38">
        <v>314.4666666666667</v>
      </c>
      <c r="K130" s="31">
        <v>300</v>
      </c>
      <c r="L130" s="31">
        <v>286.89999999999998</v>
      </c>
      <c r="M130" s="31">
        <v>27.698419999999999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1892.35</v>
      </c>
      <c r="D131" s="38">
        <v>1898.1000000000001</v>
      </c>
      <c r="E131" s="38">
        <v>1874.2500000000002</v>
      </c>
      <c r="F131" s="38">
        <v>1856.15</v>
      </c>
      <c r="G131" s="38">
        <v>1832.3000000000002</v>
      </c>
      <c r="H131" s="38">
        <v>1916.2000000000003</v>
      </c>
      <c r="I131" s="38">
        <v>1940.0500000000002</v>
      </c>
      <c r="J131" s="38">
        <v>1958.1500000000003</v>
      </c>
      <c r="K131" s="31">
        <v>1921.95</v>
      </c>
      <c r="L131" s="31">
        <v>1880</v>
      </c>
      <c r="M131" s="31">
        <v>3.5327799999999998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1427.25</v>
      </c>
      <c r="D132" s="38">
        <v>1430.6833333333334</v>
      </c>
      <c r="E132" s="38">
        <v>1413.5666666666668</v>
      </c>
      <c r="F132" s="38">
        <v>1399.8833333333334</v>
      </c>
      <c r="G132" s="38">
        <v>1382.7666666666669</v>
      </c>
      <c r="H132" s="38">
        <v>1444.3666666666668</v>
      </c>
      <c r="I132" s="38">
        <v>1461.4833333333336</v>
      </c>
      <c r="J132" s="38">
        <v>1475.1666666666667</v>
      </c>
      <c r="K132" s="31">
        <v>1447.8</v>
      </c>
      <c r="L132" s="31">
        <v>1417</v>
      </c>
      <c r="M132" s="31">
        <v>3.6667999999999998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577.70000000000005</v>
      </c>
      <c r="D133" s="38">
        <v>579.9666666666667</v>
      </c>
      <c r="E133" s="38">
        <v>574.23333333333335</v>
      </c>
      <c r="F133" s="38">
        <v>570.76666666666665</v>
      </c>
      <c r="G133" s="38">
        <v>565.0333333333333</v>
      </c>
      <c r="H133" s="38">
        <v>583.43333333333339</v>
      </c>
      <c r="I133" s="38">
        <v>589.16666666666674</v>
      </c>
      <c r="J133" s="38">
        <v>592.63333333333344</v>
      </c>
      <c r="K133" s="31">
        <v>585.70000000000005</v>
      </c>
      <c r="L133" s="31">
        <v>576.5</v>
      </c>
      <c r="M133" s="31">
        <v>7.9350699999999996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2058</v>
      </c>
      <c r="D134" s="38">
        <v>2067.0499999999997</v>
      </c>
      <c r="E134" s="38">
        <v>2040.0999999999995</v>
      </c>
      <c r="F134" s="38">
        <v>2022.1999999999998</v>
      </c>
      <c r="G134" s="38">
        <v>1995.2499999999995</v>
      </c>
      <c r="H134" s="38">
        <v>2084.9499999999994</v>
      </c>
      <c r="I134" s="38">
        <v>2111.8999999999992</v>
      </c>
      <c r="J134" s="38">
        <v>2129.7999999999993</v>
      </c>
      <c r="K134" s="31">
        <v>2094</v>
      </c>
      <c r="L134" s="31">
        <v>2049.15</v>
      </c>
      <c r="M134" s="31">
        <v>2.9013499999999999</v>
      </c>
      <c r="N134" s="1"/>
      <c r="O134" s="1"/>
    </row>
    <row r="135" spans="1:15" ht="12.75" customHeight="1">
      <c r="A135" s="33">
        <v>125</v>
      </c>
      <c r="B135" s="58" t="s">
        <v>881</v>
      </c>
      <c r="C135" s="31">
        <v>2095.4499999999998</v>
      </c>
      <c r="D135" s="38">
        <v>2128.5</v>
      </c>
      <c r="E135" s="38">
        <v>2007</v>
      </c>
      <c r="F135" s="38">
        <v>1918.55</v>
      </c>
      <c r="G135" s="38">
        <v>1797.05</v>
      </c>
      <c r="H135" s="38">
        <v>2216.9499999999998</v>
      </c>
      <c r="I135" s="38">
        <v>2338.4499999999998</v>
      </c>
      <c r="J135" s="38">
        <v>2426.9</v>
      </c>
      <c r="K135" s="31">
        <v>2250</v>
      </c>
      <c r="L135" s="31">
        <v>2040.05</v>
      </c>
      <c r="M135" s="31">
        <v>21.45382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905.65</v>
      </c>
      <c r="D136" s="38">
        <v>903.56666666666661</v>
      </c>
      <c r="E136" s="38">
        <v>897.13333333333321</v>
      </c>
      <c r="F136" s="38">
        <v>888.61666666666656</v>
      </c>
      <c r="G136" s="38">
        <v>882.18333333333317</v>
      </c>
      <c r="H136" s="38">
        <v>912.08333333333326</v>
      </c>
      <c r="I136" s="38">
        <v>918.51666666666665</v>
      </c>
      <c r="J136" s="38">
        <v>927.0333333333333</v>
      </c>
      <c r="K136" s="31">
        <v>910</v>
      </c>
      <c r="L136" s="31">
        <v>895.05</v>
      </c>
      <c r="M136" s="31">
        <v>0.50890000000000002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597.54999999999995</v>
      </c>
      <c r="D137" s="38">
        <v>602.23333333333323</v>
      </c>
      <c r="E137" s="38">
        <v>589.46666666666647</v>
      </c>
      <c r="F137" s="38">
        <v>581.38333333333321</v>
      </c>
      <c r="G137" s="38">
        <v>568.61666666666645</v>
      </c>
      <c r="H137" s="38">
        <v>610.31666666666649</v>
      </c>
      <c r="I137" s="38">
        <v>623.08333333333314</v>
      </c>
      <c r="J137" s="38">
        <v>631.16666666666652</v>
      </c>
      <c r="K137" s="31">
        <v>615</v>
      </c>
      <c r="L137" s="31">
        <v>594.15</v>
      </c>
      <c r="M137" s="31">
        <v>8.5915900000000001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1925.5</v>
      </c>
      <c r="D138" s="38">
        <v>1926.2333333333333</v>
      </c>
      <c r="E138" s="38">
        <v>1899.4666666666667</v>
      </c>
      <c r="F138" s="38">
        <v>1873.4333333333334</v>
      </c>
      <c r="G138" s="38">
        <v>1846.6666666666667</v>
      </c>
      <c r="H138" s="38">
        <v>1952.2666666666667</v>
      </c>
      <c r="I138" s="38">
        <v>1979.0333333333335</v>
      </c>
      <c r="J138" s="38">
        <v>2005.0666666666666</v>
      </c>
      <c r="K138" s="31">
        <v>1953</v>
      </c>
      <c r="L138" s="31">
        <v>1900.2</v>
      </c>
      <c r="M138" s="31">
        <v>5.2129099999999999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399.25</v>
      </c>
      <c r="D139" s="38">
        <v>399.75</v>
      </c>
      <c r="E139" s="38">
        <v>394.6</v>
      </c>
      <c r="F139" s="38">
        <v>389.95000000000005</v>
      </c>
      <c r="G139" s="38">
        <v>384.80000000000007</v>
      </c>
      <c r="H139" s="38">
        <v>404.4</v>
      </c>
      <c r="I139" s="38">
        <v>409.54999999999995</v>
      </c>
      <c r="J139" s="38">
        <v>414.19999999999993</v>
      </c>
      <c r="K139" s="31">
        <v>404.9</v>
      </c>
      <c r="L139" s="31">
        <v>395.1</v>
      </c>
      <c r="M139" s="31">
        <v>27.355810000000002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179.55</v>
      </c>
      <c r="D140" s="38">
        <v>183.75</v>
      </c>
      <c r="E140" s="38">
        <v>174.15</v>
      </c>
      <c r="F140" s="38">
        <v>168.75</v>
      </c>
      <c r="G140" s="38">
        <v>159.15</v>
      </c>
      <c r="H140" s="38">
        <v>189.15</v>
      </c>
      <c r="I140" s="38">
        <v>198.75000000000003</v>
      </c>
      <c r="J140" s="38">
        <v>204.15</v>
      </c>
      <c r="K140" s="31">
        <v>193.35</v>
      </c>
      <c r="L140" s="31">
        <v>178.35</v>
      </c>
      <c r="M140" s="31">
        <v>465.74903999999998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194.1</v>
      </c>
      <c r="D141" s="38">
        <v>194.45000000000002</v>
      </c>
      <c r="E141" s="38">
        <v>190.90000000000003</v>
      </c>
      <c r="F141" s="38">
        <v>187.70000000000002</v>
      </c>
      <c r="G141" s="38">
        <v>184.15000000000003</v>
      </c>
      <c r="H141" s="38">
        <v>197.65000000000003</v>
      </c>
      <c r="I141" s="38">
        <v>201.20000000000005</v>
      </c>
      <c r="J141" s="38">
        <v>204.40000000000003</v>
      </c>
      <c r="K141" s="31">
        <v>198</v>
      </c>
      <c r="L141" s="31">
        <v>191.25</v>
      </c>
      <c r="M141" s="31">
        <v>30.661719999999999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3620.9</v>
      </c>
      <c r="D142" s="38">
        <v>3635.2000000000003</v>
      </c>
      <c r="E142" s="38">
        <v>3595.7500000000005</v>
      </c>
      <c r="F142" s="38">
        <v>3570.6000000000004</v>
      </c>
      <c r="G142" s="38">
        <v>3531.1500000000005</v>
      </c>
      <c r="H142" s="38">
        <v>3660.3500000000004</v>
      </c>
      <c r="I142" s="38">
        <v>3699.8</v>
      </c>
      <c r="J142" s="38">
        <v>3724.9500000000003</v>
      </c>
      <c r="K142" s="31">
        <v>3674.65</v>
      </c>
      <c r="L142" s="31">
        <v>3610.05</v>
      </c>
      <c r="M142" s="31">
        <v>2.2712500000000002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4297.6499999999996</v>
      </c>
      <c r="D143" s="38">
        <v>4315.583333333333</v>
      </c>
      <c r="E143" s="38">
        <v>4242.1666666666661</v>
      </c>
      <c r="F143" s="38">
        <v>4186.6833333333334</v>
      </c>
      <c r="G143" s="38">
        <v>4113.2666666666664</v>
      </c>
      <c r="H143" s="38">
        <v>4371.0666666666657</v>
      </c>
      <c r="I143" s="38">
        <v>4444.4833333333318</v>
      </c>
      <c r="J143" s="38">
        <v>4499.9666666666653</v>
      </c>
      <c r="K143" s="31">
        <v>4389</v>
      </c>
      <c r="L143" s="31">
        <v>4260.1000000000004</v>
      </c>
      <c r="M143" s="31">
        <v>2.1016499999999998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492.05</v>
      </c>
      <c r="D144" s="38">
        <v>493.45</v>
      </c>
      <c r="E144" s="38">
        <v>488</v>
      </c>
      <c r="F144" s="38">
        <v>483.95</v>
      </c>
      <c r="G144" s="38">
        <v>478.5</v>
      </c>
      <c r="H144" s="38">
        <v>497.5</v>
      </c>
      <c r="I144" s="38">
        <v>502.94999999999993</v>
      </c>
      <c r="J144" s="38">
        <v>507</v>
      </c>
      <c r="K144" s="31">
        <v>498.9</v>
      </c>
      <c r="L144" s="31">
        <v>489.4</v>
      </c>
      <c r="M144" s="31">
        <v>36.657260000000001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2355.15</v>
      </c>
      <c r="D145" s="38">
        <v>2367.2833333333333</v>
      </c>
      <c r="E145" s="38">
        <v>2335.7166666666667</v>
      </c>
      <c r="F145" s="38">
        <v>2316.2833333333333</v>
      </c>
      <c r="G145" s="38">
        <v>2284.7166666666667</v>
      </c>
      <c r="H145" s="38">
        <v>2386.7166666666667</v>
      </c>
      <c r="I145" s="38">
        <v>2418.2833333333333</v>
      </c>
      <c r="J145" s="38">
        <v>2437.7166666666667</v>
      </c>
      <c r="K145" s="31">
        <v>2398.85</v>
      </c>
      <c r="L145" s="31">
        <v>2347.85</v>
      </c>
      <c r="M145" s="31">
        <v>0.81142999999999998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5142.45</v>
      </c>
      <c r="D146" s="38">
        <v>5160.1666666666661</v>
      </c>
      <c r="E146" s="38">
        <v>5117.1833333333325</v>
      </c>
      <c r="F146" s="38">
        <v>5091.9166666666661</v>
      </c>
      <c r="G146" s="38">
        <v>5048.9333333333325</v>
      </c>
      <c r="H146" s="38">
        <v>5185.4333333333325</v>
      </c>
      <c r="I146" s="38">
        <v>5228.4166666666661</v>
      </c>
      <c r="J146" s="38">
        <v>5253.6833333333325</v>
      </c>
      <c r="K146" s="31">
        <v>5203.1499999999996</v>
      </c>
      <c r="L146" s="31">
        <v>5134.8999999999996</v>
      </c>
      <c r="M146" s="31">
        <v>4.0698299999999996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454.8</v>
      </c>
      <c r="D147" s="38">
        <v>457.05</v>
      </c>
      <c r="E147" s="38">
        <v>450.1</v>
      </c>
      <c r="F147" s="38">
        <v>445.40000000000003</v>
      </c>
      <c r="G147" s="38">
        <v>438.45000000000005</v>
      </c>
      <c r="H147" s="38">
        <v>461.75</v>
      </c>
      <c r="I147" s="38">
        <v>468.69999999999993</v>
      </c>
      <c r="J147" s="38">
        <v>473.4</v>
      </c>
      <c r="K147" s="31">
        <v>464</v>
      </c>
      <c r="L147" s="31">
        <v>452.35</v>
      </c>
      <c r="M147" s="31">
        <v>2.4583599999999999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44</v>
      </c>
      <c r="D148" s="38">
        <v>44.15</v>
      </c>
      <c r="E148" s="38">
        <v>43.65</v>
      </c>
      <c r="F148" s="38">
        <v>43.3</v>
      </c>
      <c r="G148" s="38">
        <v>42.8</v>
      </c>
      <c r="H148" s="38">
        <v>44.5</v>
      </c>
      <c r="I148" s="38">
        <v>45</v>
      </c>
      <c r="J148" s="38">
        <v>45.35</v>
      </c>
      <c r="K148" s="31">
        <v>44.65</v>
      </c>
      <c r="L148" s="31">
        <v>43.8</v>
      </c>
      <c r="M148" s="31">
        <v>255.17018999999999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1698.05</v>
      </c>
      <c r="D149" s="38">
        <v>1712.95</v>
      </c>
      <c r="E149" s="38">
        <v>1672.1000000000001</v>
      </c>
      <c r="F149" s="38">
        <v>1646.15</v>
      </c>
      <c r="G149" s="38">
        <v>1605.3000000000002</v>
      </c>
      <c r="H149" s="38">
        <v>1738.9</v>
      </c>
      <c r="I149" s="38">
        <v>1779.75</v>
      </c>
      <c r="J149" s="38">
        <v>1805.7</v>
      </c>
      <c r="K149" s="31">
        <v>1753.8</v>
      </c>
      <c r="L149" s="31">
        <v>1687</v>
      </c>
      <c r="M149" s="31">
        <v>0.64332999999999996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3257.15</v>
      </c>
      <c r="D150" s="38">
        <v>3269.0499999999997</v>
      </c>
      <c r="E150" s="38">
        <v>3233.0999999999995</v>
      </c>
      <c r="F150" s="38">
        <v>3209.0499999999997</v>
      </c>
      <c r="G150" s="38">
        <v>3173.0999999999995</v>
      </c>
      <c r="H150" s="38">
        <v>3293.0999999999995</v>
      </c>
      <c r="I150" s="38">
        <v>3329.0499999999993</v>
      </c>
      <c r="J150" s="38">
        <v>3353.0999999999995</v>
      </c>
      <c r="K150" s="31">
        <v>3305</v>
      </c>
      <c r="L150" s="31">
        <v>3245</v>
      </c>
      <c r="M150" s="31">
        <v>10.50165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210.3</v>
      </c>
      <c r="D151" s="38">
        <v>211.83333333333334</v>
      </c>
      <c r="E151" s="38">
        <v>206.81666666666669</v>
      </c>
      <c r="F151" s="38">
        <v>203.33333333333334</v>
      </c>
      <c r="G151" s="38">
        <v>198.31666666666669</v>
      </c>
      <c r="H151" s="38">
        <v>215.31666666666669</v>
      </c>
      <c r="I151" s="38">
        <v>220.33333333333334</v>
      </c>
      <c r="J151" s="38">
        <v>223.81666666666669</v>
      </c>
      <c r="K151" s="31">
        <v>216.85</v>
      </c>
      <c r="L151" s="31">
        <v>208.35</v>
      </c>
      <c r="M151" s="31">
        <v>7.1353299999999997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566.9</v>
      </c>
      <c r="D152" s="38">
        <v>573.21666666666658</v>
      </c>
      <c r="E152" s="38">
        <v>554.73333333333312</v>
      </c>
      <c r="F152" s="38">
        <v>542.56666666666649</v>
      </c>
      <c r="G152" s="38">
        <v>524.08333333333303</v>
      </c>
      <c r="H152" s="38">
        <v>585.38333333333321</v>
      </c>
      <c r="I152" s="38">
        <v>603.86666666666656</v>
      </c>
      <c r="J152" s="38">
        <v>616.0333333333333</v>
      </c>
      <c r="K152" s="31">
        <v>591.70000000000005</v>
      </c>
      <c r="L152" s="31">
        <v>561.04999999999995</v>
      </c>
      <c r="M152" s="31">
        <v>7.3521299999999998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414.85</v>
      </c>
      <c r="D153" s="38">
        <v>418.7166666666667</v>
      </c>
      <c r="E153" s="38">
        <v>409.13333333333338</v>
      </c>
      <c r="F153" s="38">
        <v>403.41666666666669</v>
      </c>
      <c r="G153" s="38">
        <v>393.83333333333337</v>
      </c>
      <c r="H153" s="38">
        <v>424.43333333333339</v>
      </c>
      <c r="I153" s="38">
        <v>434.01666666666665</v>
      </c>
      <c r="J153" s="38">
        <v>439.73333333333341</v>
      </c>
      <c r="K153" s="31">
        <v>428.3</v>
      </c>
      <c r="L153" s="31">
        <v>413</v>
      </c>
      <c r="M153" s="31">
        <v>3.8691399999999998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1674.5</v>
      </c>
      <c r="D154" s="38">
        <v>1675.1666666666667</v>
      </c>
      <c r="E154" s="38">
        <v>1650.3333333333335</v>
      </c>
      <c r="F154" s="38">
        <v>1626.1666666666667</v>
      </c>
      <c r="G154" s="38">
        <v>1601.3333333333335</v>
      </c>
      <c r="H154" s="38">
        <v>1699.3333333333335</v>
      </c>
      <c r="I154" s="38">
        <v>1724.166666666667</v>
      </c>
      <c r="J154" s="38">
        <v>1748.3333333333335</v>
      </c>
      <c r="K154" s="31">
        <v>1700</v>
      </c>
      <c r="L154" s="31">
        <v>1651</v>
      </c>
      <c r="M154" s="31">
        <v>0.73763000000000001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122.9</v>
      </c>
      <c r="D155" s="38">
        <v>123.59999999999998</v>
      </c>
      <c r="E155" s="38">
        <v>120.39999999999996</v>
      </c>
      <c r="F155" s="38">
        <v>117.89999999999998</v>
      </c>
      <c r="G155" s="38">
        <v>114.69999999999996</v>
      </c>
      <c r="H155" s="38">
        <v>126.09999999999997</v>
      </c>
      <c r="I155" s="38">
        <v>129.29999999999998</v>
      </c>
      <c r="J155" s="38">
        <v>131.79999999999995</v>
      </c>
      <c r="K155" s="31">
        <v>126.8</v>
      </c>
      <c r="L155" s="31">
        <v>121.1</v>
      </c>
      <c r="M155" s="31">
        <v>102.21714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217.45</v>
      </c>
      <c r="D156" s="38">
        <v>218.44999999999996</v>
      </c>
      <c r="E156" s="38">
        <v>215.29999999999993</v>
      </c>
      <c r="F156" s="38">
        <v>213.14999999999998</v>
      </c>
      <c r="G156" s="38">
        <v>209.99999999999994</v>
      </c>
      <c r="H156" s="38">
        <v>220.59999999999991</v>
      </c>
      <c r="I156" s="38">
        <v>223.74999999999994</v>
      </c>
      <c r="J156" s="38">
        <v>225.89999999999989</v>
      </c>
      <c r="K156" s="31">
        <v>221.6</v>
      </c>
      <c r="L156" s="31">
        <v>216.3</v>
      </c>
      <c r="M156" s="31">
        <v>5.8462300000000003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93.2</v>
      </c>
      <c r="D157" s="38">
        <v>94.383333333333326</v>
      </c>
      <c r="E157" s="38">
        <v>91.666666666666657</v>
      </c>
      <c r="F157" s="38">
        <v>90.133333333333326</v>
      </c>
      <c r="G157" s="38">
        <v>87.416666666666657</v>
      </c>
      <c r="H157" s="38">
        <v>95.916666666666657</v>
      </c>
      <c r="I157" s="38">
        <v>98.633333333333326</v>
      </c>
      <c r="J157" s="38">
        <v>100.16666666666666</v>
      </c>
      <c r="K157" s="31">
        <v>97.1</v>
      </c>
      <c r="L157" s="31">
        <v>92.85</v>
      </c>
      <c r="M157" s="31">
        <v>58.945</v>
      </c>
      <c r="N157" s="1"/>
      <c r="O157" s="1"/>
    </row>
    <row r="158" spans="1:15" ht="12.75" customHeight="1">
      <c r="A158" s="33">
        <v>148</v>
      </c>
      <c r="B158" s="58" t="s">
        <v>882</v>
      </c>
      <c r="C158" s="31">
        <v>700.35</v>
      </c>
      <c r="D158" s="38">
        <v>701.6</v>
      </c>
      <c r="E158" s="38">
        <v>694.25</v>
      </c>
      <c r="F158" s="38">
        <v>688.15</v>
      </c>
      <c r="G158" s="38">
        <v>680.8</v>
      </c>
      <c r="H158" s="38">
        <v>707.7</v>
      </c>
      <c r="I158" s="38">
        <v>715.05000000000018</v>
      </c>
      <c r="J158" s="38">
        <v>721.15000000000009</v>
      </c>
      <c r="K158" s="31">
        <v>708.95</v>
      </c>
      <c r="L158" s="31">
        <v>695.5</v>
      </c>
      <c r="M158" s="31">
        <v>1.4372199999999999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2317.15</v>
      </c>
      <c r="D159" s="38">
        <v>2313.8333333333335</v>
      </c>
      <c r="E159" s="38">
        <v>2293.166666666667</v>
      </c>
      <c r="F159" s="38">
        <v>2269.1833333333334</v>
      </c>
      <c r="G159" s="38">
        <v>2248.5166666666669</v>
      </c>
      <c r="H159" s="38">
        <v>2337.8166666666671</v>
      </c>
      <c r="I159" s="38">
        <v>2358.483333333334</v>
      </c>
      <c r="J159" s="38">
        <v>2382.4666666666672</v>
      </c>
      <c r="K159" s="31">
        <v>2334.5</v>
      </c>
      <c r="L159" s="31">
        <v>2289.85</v>
      </c>
      <c r="M159" s="31">
        <v>2.12304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251.7</v>
      </c>
      <c r="D160" s="38">
        <v>252.76666666666665</v>
      </c>
      <c r="E160" s="38">
        <v>249.08333333333331</v>
      </c>
      <c r="F160" s="38">
        <v>246.46666666666667</v>
      </c>
      <c r="G160" s="38">
        <v>242.78333333333333</v>
      </c>
      <c r="H160" s="38">
        <v>255.3833333333333</v>
      </c>
      <c r="I160" s="38">
        <v>259.06666666666661</v>
      </c>
      <c r="J160" s="38">
        <v>261.68333333333328</v>
      </c>
      <c r="K160" s="31">
        <v>256.45</v>
      </c>
      <c r="L160" s="31">
        <v>250.15</v>
      </c>
      <c r="M160" s="31">
        <v>40.716970000000003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324.3</v>
      </c>
      <c r="D161" s="38">
        <v>326.34999999999997</v>
      </c>
      <c r="E161" s="38">
        <v>318.99999999999994</v>
      </c>
      <c r="F161" s="38">
        <v>313.7</v>
      </c>
      <c r="G161" s="38">
        <v>306.34999999999997</v>
      </c>
      <c r="H161" s="38">
        <v>331.64999999999992</v>
      </c>
      <c r="I161" s="38">
        <v>338.99999999999994</v>
      </c>
      <c r="J161" s="38">
        <v>344.2999999999999</v>
      </c>
      <c r="K161" s="31">
        <v>333.7</v>
      </c>
      <c r="L161" s="31">
        <v>321.05</v>
      </c>
      <c r="M161" s="31">
        <v>2.3820199999999998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126.75</v>
      </c>
      <c r="D162" s="38">
        <v>129.44999999999999</v>
      </c>
      <c r="E162" s="38">
        <v>123.74999999999997</v>
      </c>
      <c r="F162" s="38">
        <v>120.74999999999999</v>
      </c>
      <c r="G162" s="38">
        <v>115.04999999999997</v>
      </c>
      <c r="H162" s="38">
        <v>132.44999999999999</v>
      </c>
      <c r="I162" s="38">
        <v>138.15000000000003</v>
      </c>
      <c r="J162" s="38">
        <v>141.14999999999998</v>
      </c>
      <c r="K162" s="31">
        <v>135.15</v>
      </c>
      <c r="L162" s="31">
        <v>126.45</v>
      </c>
      <c r="M162" s="31">
        <v>727.29803000000004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489.35</v>
      </c>
      <c r="D163" s="38">
        <v>490.61666666666662</v>
      </c>
      <c r="E163" s="38">
        <v>470.48333333333323</v>
      </c>
      <c r="F163" s="38">
        <v>451.61666666666662</v>
      </c>
      <c r="G163" s="38">
        <v>431.48333333333323</v>
      </c>
      <c r="H163" s="38">
        <v>509.48333333333323</v>
      </c>
      <c r="I163" s="38">
        <v>529.61666666666656</v>
      </c>
      <c r="J163" s="38">
        <v>548.48333333333323</v>
      </c>
      <c r="K163" s="31">
        <v>510.75</v>
      </c>
      <c r="L163" s="31">
        <v>471.75</v>
      </c>
      <c r="M163" s="31">
        <v>67.582650000000001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4629.7</v>
      </c>
      <c r="D164" s="38">
        <v>4647.2666666666664</v>
      </c>
      <c r="E164" s="38">
        <v>4604.4333333333325</v>
      </c>
      <c r="F164" s="38">
        <v>4579.1666666666661</v>
      </c>
      <c r="G164" s="38">
        <v>4536.3333333333321</v>
      </c>
      <c r="H164" s="38">
        <v>4672.5333333333328</v>
      </c>
      <c r="I164" s="38">
        <v>4715.3666666666668</v>
      </c>
      <c r="J164" s="38">
        <v>4740.6333333333332</v>
      </c>
      <c r="K164" s="31">
        <v>4690.1000000000004</v>
      </c>
      <c r="L164" s="31">
        <v>4622</v>
      </c>
      <c r="M164" s="31">
        <v>0.22736000000000001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865</v>
      </c>
      <c r="D165" s="38">
        <v>866.2166666666667</v>
      </c>
      <c r="E165" s="38">
        <v>819.68333333333339</v>
      </c>
      <c r="F165" s="38">
        <v>774.36666666666667</v>
      </c>
      <c r="G165" s="38">
        <v>727.83333333333337</v>
      </c>
      <c r="H165" s="38">
        <v>911.53333333333342</v>
      </c>
      <c r="I165" s="38">
        <v>958.06666666666672</v>
      </c>
      <c r="J165" s="38">
        <v>1003.3833333333334</v>
      </c>
      <c r="K165" s="31">
        <v>912.75</v>
      </c>
      <c r="L165" s="31">
        <v>820.9</v>
      </c>
      <c r="M165" s="31">
        <v>19.186689999999999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174.6</v>
      </c>
      <c r="D166" s="38">
        <v>174.38333333333333</v>
      </c>
      <c r="E166" s="38">
        <v>172.81666666666666</v>
      </c>
      <c r="F166" s="38">
        <v>171.03333333333333</v>
      </c>
      <c r="G166" s="38">
        <v>169.46666666666667</v>
      </c>
      <c r="H166" s="38">
        <v>176.16666666666666</v>
      </c>
      <c r="I166" s="38">
        <v>177.73333333333332</v>
      </c>
      <c r="J166" s="38">
        <v>179.51666666666665</v>
      </c>
      <c r="K166" s="31">
        <v>175.95</v>
      </c>
      <c r="L166" s="31">
        <v>172.6</v>
      </c>
      <c r="M166" s="31">
        <v>7.2271400000000003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127.3</v>
      </c>
      <c r="D167" s="38">
        <v>127.51666666666665</v>
      </c>
      <c r="E167" s="38">
        <v>125.68333333333331</v>
      </c>
      <c r="F167" s="38">
        <v>124.06666666666666</v>
      </c>
      <c r="G167" s="38">
        <v>122.23333333333332</v>
      </c>
      <c r="H167" s="38">
        <v>129.1333333333333</v>
      </c>
      <c r="I167" s="38">
        <v>130.96666666666667</v>
      </c>
      <c r="J167" s="38">
        <v>132.58333333333329</v>
      </c>
      <c r="K167" s="31">
        <v>129.35</v>
      </c>
      <c r="L167" s="31">
        <v>125.9</v>
      </c>
      <c r="M167" s="31">
        <v>20.507000000000001</v>
      </c>
      <c r="N167" s="1"/>
      <c r="O167" s="1"/>
    </row>
    <row r="168" spans="1:15" ht="12.75" customHeight="1">
      <c r="A168" s="33">
        <v>158</v>
      </c>
      <c r="B168" s="58" t="s">
        <v>883</v>
      </c>
      <c r="C168" s="31">
        <v>646.79999999999995</v>
      </c>
      <c r="D168" s="38">
        <v>647.26666666666654</v>
      </c>
      <c r="E168" s="38">
        <v>636.6333333333331</v>
      </c>
      <c r="F168" s="38">
        <v>626.46666666666658</v>
      </c>
      <c r="G168" s="38">
        <v>615.83333333333314</v>
      </c>
      <c r="H168" s="38">
        <v>657.43333333333305</v>
      </c>
      <c r="I168" s="38">
        <v>668.06666666666649</v>
      </c>
      <c r="J168" s="38">
        <v>678.23333333333301</v>
      </c>
      <c r="K168" s="31">
        <v>657.9</v>
      </c>
      <c r="L168" s="31">
        <v>637.1</v>
      </c>
      <c r="M168" s="31">
        <v>1.0715600000000001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330.35</v>
      </c>
      <c r="D169" s="38">
        <v>327.13333333333338</v>
      </c>
      <c r="E169" s="38">
        <v>321.26666666666677</v>
      </c>
      <c r="F169" s="38">
        <v>312.18333333333339</v>
      </c>
      <c r="G169" s="38">
        <v>306.31666666666678</v>
      </c>
      <c r="H169" s="38">
        <v>336.21666666666675</v>
      </c>
      <c r="I169" s="38">
        <v>342.08333333333343</v>
      </c>
      <c r="J169" s="38">
        <v>351.16666666666674</v>
      </c>
      <c r="K169" s="31">
        <v>333</v>
      </c>
      <c r="L169" s="31">
        <v>318.05</v>
      </c>
      <c r="M169" s="31">
        <v>37.780999999999999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142.94999999999999</v>
      </c>
      <c r="D170" s="38">
        <v>144.20000000000002</v>
      </c>
      <c r="E170" s="38">
        <v>140.90000000000003</v>
      </c>
      <c r="F170" s="38">
        <v>138.85000000000002</v>
      </c>
      <c r="G170" s="38">
        <v>135.55000000000004</v>
      </c>
      <c r="H170" s="38">
        <v>146.25000000000003</v>
      </c>
      <c r="I170" s="38">
        <v>149.55000000000004</v>
      </c>
      <c r="J170" s="38">
        <v>151.60000000000002</v>
      </c>
      <c r="K170" s="31">
        <v>147.5</v>
      </c>
      <c r="L170" s="31">
        <v>142.15</v>
      </c>
      <c r="M170" s="31">
        <v>59.819499999999998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1330.35</v>
      </c>
      <c r="D171" s="38">
        <v>1327.45</v>
      </c>
      <c r="E171" s="38">
        <v>1304.9000000000001</v>
      </c>
      <c r="F171" s="38">
        <v>1279.45</v>
      </c>
      <c r="G171" s="38">
        <v>1256.9000000000001</v>
      </c>
      <c r="H171" s="38">
        <v>1352.9</v>
      </c>
      <c r="I171" s="38">
        <v>1375.4499999999998</v>
      </c>
      <c r="J171" s="38">
        <v>1400.9</v>
      </c>
      <c r="K171" s="31">
        <v>1350</v>
      </c>
      <c r="L171" s="31">
        <v>1302</v>
      </c>
      <c r="M171" s="31">
        <v>1.22878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108.1</v>
      </c>
      <c r="D172" s="38">
        <v>109.05</v>
      </c>
      <c r="E172" s="38">
        <v>106.89999999999999</v>
      </c>
      <c r="F172" s="38">
        <v>105.69999999999999</v>
      </c>
      <c r="G172" s="38">
        <v>103.54999999999998</v>
      </c>
      <c r="H172" s="38">
        <v>110.25</v>
      </c>
      <c r="I172" s="38">
        <v>112.4</v>
      </c>
      <c r="J172" s="38">
        <v>113.60000000000001</v>
      </c>
      <c r="K172" s="31">
        <v>111.2</v>
      </c>
      <c r="L172" s="31">
        <v>107.85</v>
      </c>
      <c r="M172" s="31">
        <v>84.401629999999997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2580.25</v>
      </c>
      <c r="D173" s="38">
        <v>2587.2166666666667</v>
      </c>
      <c r="E173" s="38">
        <v>2557.7333333333336</v>
      </c>
      <c r="F173" s="38">
        <v>2535.2166666666667</v>
      </c>
      <c r="G173" s="38">
        <v>2505.7333333333336</v>
      </c>
      <c r="H173" s="38">
        <v>2609.7333333333336</v>
      </c>
      <c r="I173" s="38">
        <v>2639.2166666666662</v>
      </c>
      <c r="J173" s="38">
        <v>2661.7333333333336</v>
      </c>
      <c r="K173" s="31">
        <v>2616.6999999999998</v>
      </c>
      <c r="L173" s="31">
        <v>2564.6999999999998</v>
      </c>
      <c r="M173" s="31">
        <v>0.13605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3096.65</v>
      </c>
      <c r="D174" s="38">
        <v>3117.2999999999997</v>
      </c>
      <c r="E174" s="38">
        <v>3056.3499999999995</v>
      </c>
      <c r="F174" s="38">
        <v>3016.0499999999997</v>
      </c>
      <c r="G174" s="38">
        <v>2955.0999999999995</v>
      </c>
      <c r="H174" s="38">
        <v>3157.5999999999995</v>
      </c>
      <c r="I174" s="38">
        <v>3218.5499999999993</v>
      </c>
      <c r="J174" s="38">
        <v>3258.8499999999995</v>
      </c>
      <c r="K174" s="31">
        <v>3178.25</v>
      </c>
      <c r="L174" s="31">
        <v>3077</v>
      </c>
      <c r="M174" s="31">
        <v>7.7770000000000006E-2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184.25</v>
      </c>
      <c r="D175" s="38">
        <v>185.95000000000002</v>
      </c>
      <c r="E175" s="38">
        <v>181.35000000000002</v>
      </c>
      <c r="F175" s="38">
        <v>178.45000000000002</v>
      </c>
      <c r="G175" s="38">
        <v>173.85000000000002</v>
      </c>
      <c r="H175" s="38">
        <v>188.85000000000002</v>
      </c>
      <c r="I175" s="38">
        <v>193.45</v>
      </c>
      <c r="J175" s="38">
        <v>196.35000000000002</v>
      </c>
      <c r="K175" s="31">
        <v>190.55</v>
      </c>
      <c r="L175" s="31">
        <v>183.05</v>
      </c>
      <c r="M175" s="31">
        <v>5.8639400000000004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1105.8</v>
      </c>
      <c r="D176" s="38">
        <v>1100.6333333333334</v>
      </c>
      <c r="E176" s="38">
        <v>1091.2666666666669</v>
      </c>
      <c r="F176" s="38">
        <v>1076.7333333333333</v>
      </c>
      <c r="G176" s="38">
        <v>1067.3666666666668</v>
      </c>
      <c r="H176" s="38">
        <v>1115.166666666667</v>
      </c>
      <c r="I176" s="38">
        <v>1124.5333333333333</v>
      </c>
      <c r="J176" s="38">
        <v>1139.0666666666671</v>
      </c>
      <c r="K176" s="31">
        <v>1110</v>
      </c>
      <c r="L176" s="31">
        <v>1086.0999999999999</v>
      </c>
      <c r="M176" s="31">
        <v>6.1996500000000001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1401</v>
      </c>
      <c r="D177" s="38">
        <v>1400.7</v>
      </c>
      <c r="E177" s="38">
        <v>1395.3000000000002</v>
      </c>
      <c r="F177" s="38">
        <v>1389.6000000000001</v>
      </c>
      <c r="G177" s="38">
        <v>1384.2000000000003</v>
      </c>
      <c r="H177" s="38">
        <v>1406.4</v>
      </c>
      <c r="I177" s="38">
        <v>1411.8000000000002</v>
      </c>
      <c r="J177" s="38">
        <v>1417.5</v>
      </c>
      <c r="K177" s="31">
        <v>1406.1</v>
      </c>
      <c r="L177" s="31">
        <v>1395</v>
      </c>
      <c r="M177" s="31">
        <v>2.05403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683.25</v>
      </c>
      <c r="D178" s="38">
        <v>683.11666666666667</v>
      </c>
      <c r="E178" s="38">
        <v>677.43333333333339</v>
      </c>
      <c r="F178" s="38">
        <v>671.61666666666667</v>
      </c>
      <c r="G178" s="38">
        <v>665.93333333333339</v>
      </c>
      <c r="H178" s="38">
        <v>688.93333333333339</v>
      </c>
      <c r="I178" s="38">
        <v>694.61666666666656</v>
      </c>
      <c r="J178" s="38">
        <v>700.43333333333339</v>
      </c>
      <c r="K178" s="31">
        <v>688.8</v>
      </c>
      <c r="L178" s="31">
        <v>677.3</v>
      </c>
      <c r="M178" s="31">
        <v>10.41642</v>
      </c>
      <c r="N178" s="1"/>
      <c r="O178" s="1"/>
    </row>
    <row r="179" spans="1:15" ht="12.75" customHeight="1">
      <c r="A179" s="33">
        <v>169</v>
      </c>
      <c r="B179" s="58" t="s">
        <v>889</v>
      </c>
      <c r="C179" s="31">
        <v>691.85</v>
      </c>
      <c r="D179" s="38">
        <v>692.73333333333323</v>
      </c>
      <c r="E179" s="38">
        <v>680.46666666666647</v>
      </c>
      <c r="F179" s="38">
        <v>669.08333333333326</v>
      </c>
      <c r="G179" s="38">
        <v>656.81666666666649</v>
      </c>
      <c r="H179" s="38">
        <v>704.11666666666645</v>
      </c>
      <c r="I179" s="38">
        <v>716.3833333333331</v>
      </c>
      <c r="J179" s="38">
        <v>727.76666666666642</v>
      </c>
      <c r="K179" s="31">
        <v>705</v>
      </c>
      <c r="L179" s="31">
        <v>681.35</v>
      </c>
      <c r="M179" s="31">
        <v>3.5829599999999999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1481.6</v>
      </c>
      <c r="D180" s="38">
        <v>1486.5333333333335</v>
      </c>
      <c r="E180" s="38">
        <v>1474.0666666666671</v>
      </c>
      <c r="F180" s="38">
        <v>1466.5333333333335</v>
      </c>
      <c r="G180" s="38">
        <v>1454.0666666666671</v>
      </c>
      <c r="H180" s="38">
        <v>1494.0666666666671</v>
      </c>
      <c r="I180" s="38">
        <v>1506.5333333333338</v>
      </c>
      <c r="J180" s="38">
        <v>1514.0666666666671</v>
      </c>
      <c r="K180" s="31">
        <v>1499</v>
      </c>
      <c r="L180" s="31">
        <v>1479</v>
      </c>
      <c r="M180" s="31">
        <v>0.41996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44.2</v>
      </c>
      <c r="D181" s="38">
        <v>44.616666666666667</v>
      </c>
      <c r="E181" s="38">
        <v>43.583333333333336</v>
      </c>
      <c r="F181" s="38">
        <v>42.966666666666669</v>
      </c>
      <c r="G181" s="38">
        <v>41.933333333333337</v>
      </c>
      <c r="H181" s="38">
        <v>45.233333333333334</v>
      </c>
      <c r="I181" s="38">
        <v>46.266666666666666</v>
      </c>
      <c r="J181" s="38">
        <v>46.883333333333333</v>
      </c>
      <c r="K181" s="31">
        <v>45.65</v>
      </c>
      <c r="L181" s="31">
        <v>44</v>
      </c>
      <c r="M181" s="31">
        <v>91.546539999999993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1119.2</v>
      </c>
      <c r="D182" s="38">
        <v>1126.0999999999999</v>
      </c>
      <c r="E182" s="38">
        <v>1107.1999999999998</v>
      </c>
      <c r="F182" s="38">
        <v>1095.1999999999998</v>
      </c>
      <c r="G182" s="38">
        <v>1076.2999999999997</v>
      </c>
      <c r="H182" s="38">
        <v>1138.0999999999999</v>
      </c>
      <c r="I182" s="38">
        <v>1157</v>
      </c>
      <c r="J182" s="38">
        <v>1169</v>
      </c>
      <c r="K182" s="31">
        <v>1145</v>
      </c>
      <c r="L182" s="31">
        <v>1114.0999999999999</v>
      </c>
      <c r="M182" s="31">
        <v>1.13215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1633.65</v>
      </c>
      <c r="D183" s="38">
        <v>1636.8999999999999</v>
      </c>
      <c r="E183" s="38">
        <v>1616.7499999999998</v>
      </c>
      <c r="F183" s="38">
        <v>1599.85</v>
      </c>
      <c r="G183" s="38">
        <v>1579.6999999999998</v>
      </c>
      <c r="H183" s="38">
        <v>1653.7999999999997</v>
      </c>
      <c r="I183" s="38">
        <v>1673.9499999999998</v>
      </c>
      <c r="J183" s="38">
        <v>1690.8499999999997</v>
      </c>
      <c r="K183" s="31">
        <v>1657.05</v>
      </c>
      <c r="L183" s="31">
        <v>1620</v>
      </c>
      <c r="M183" s="31">
        <v>0.79454999999999998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457.25</v>
      </c>
      <c r="D184" s="38">
        <v>459.5</v>
      </c>
      <c r="E184" s="38">
        <v>454</v>
      </c>
      <c r="F184" s="38">
        <v>450.75</v>
      </c>
      <c r="G184" s="38">
        <v>445.25</v>
      </c>
      <c r="H184" s="38">
        <v>462.75</v>
      </c>
      <c r="I184" s="38">
        <v>468.25</v>
      </c>
      <c r="J184" s="38">
        <v>471.5</v>
      </c>
      <c r="K184" s="31">
        <v>465</v>
      </c>
      <c r="L184" s="31">
        <v>456.25</v>
      </c>
      <c r="M184" s="31">
        <v>0.46505999999999997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1053.5999999999999</v>
      </c>
      <c r="D185" s="38">
        <v>1059.3833333333332</v>
      </c>
      <c r="E185" s="38">
        <v>1044.2166666666665</v>
      </c>
      <c r="F185" s="38">
        <v>1034.8333333333333</v>
      </c>
      <c r="G185" s="38">
        <v>1019.6666666666665</v>
      </c>
      <c r="H185" s="38">
        <v>1068.7666666666664</v>
      </c>
      <c r="I185" s="38">
        <v>1083.9333333333334</v>
      </c>
      <c r="J185" s="38">
        <v>1093.3166666666664</v>
      </c>
      <c r="K185" s="31">
        <v>1074.55</v>
      </c>
      <c r="L185" s="31">
        <v>1050</v>
      </c>
      <c r="M185" s="31">
        <v>4.4783299999999997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489.65</v>
      </c>
      <c r="D186" s="38">
        <v>492.15000000000003</v>
      </c>
      <c r="E186" s="38">
        <v>484.30000000000007</v>
      </c>
      <c r="F186" s="38">
        <v>478.95000000000005</v>
      </c>
      <c r="G186" s="38">
        <v>471.10000000000008</v>
      </c>
      <c r="H186" s="38">
        <v>497.50000000000006</v>
      </c>
      <c r="I186" s="38">
        <v>505.35000000000008</v>
      </c>
      <c r="J186" s="38">
        <v>510.70000000000005</v>
      </c>
      <c r="K186" s="31">
        <v>500</v>
      </c>
      <c r="L186" s="31">
        <v>486.8</v>
      </c>
      <c r="M186" s="31">
        <v>0.82189999999999996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1621.4</v>
      </c>
      <c r="D187" s="38">
        <v>1618.3666666666668</v>
      </c>
      <c r="E187" s="38">
        <v>1598.2333333333336</v>
      </c>
      <c r="F187" s="38">
        <v>1575.0666666666668</v>
      </c>
      <c r="G187" s="38">
        <v>1554.9333333333336</v>
      </c>
      <c r="H187" s="38">
        <v>1641.5333333333335</v>
      </c>
      <c r="I187" s="38">
        <v>1661.6666666666667</v>
      </c>
      <c r="J187" s="38">
        <v>1684.8333333333335</v>
      </c>
      <c r="K187" s="31">
        <v>1638.5</v>
      </c>
      <c r="L187" s="31">
        <v>1595.2</v>
      </c>
      <c r="M187" s="31">
        <v>9.2088199999999993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302.35000000000002</v>
      </c>
      <c r="D188" s="38">
        <v>305.18333333333334</v>
      </c>
      <c r="E188" s="38">
        <v>297.66666666666669</v>
      </c>
      <c r="F188" s="38">
        <v>292.98333333333335</v>
      </c>
      <c r="G188" s="38">
        <v>285.4666666666667</v>
      </c>
      <c r="H188" s="38">
        <v>309.86666666666667</v>
      </c>
      <c r="I188" s="38">
        <v>317.38333333333333</v>
      </c>
      <c r="J188" s="38">
        <v>322.06666666666666</v>
      </c>
      <c r="K188" s="31">
        <v>312.7</v>
      </c>
      <c r="L188" s="31">
        <v>300.5</v>
      </c>
      <c r="M188" s="31">
        <v>28.405360000000002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408.25</v>
      </c>
      <c r="D189" s="38">
        <v>410.7166666666667</v>
      </c>
      <c r="E189" s="38">
        <v>403.43333333333339</v>
      </c>
      <c r="F189" s="38">
        <v>398.61666666666667</v>
      </c>
      <c r="G189" s="38">
        <v>391.33333333333337</v>
      </c>
      <c r="H189" s="38">
        <v>415.53333333333342</v>
      </c>
      <c r="I189" s="38">
        <v>422.81666666666672</v>
      </c>
      <c r="J189" s="38">
        <v>427.63333333333344</v>
      </c>
      <c r="K189" s="31">
        <v>418</v>
      </c>
      <c r="L189" s="31">
        <v>405.9</v>
      </c>
      <c r="M189" s="31">
        <v>7.7402600000000001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1759.8</v>
      </c>
      <c r="D190" s="38">
        <v>1765.7333333333333</v>
      </c>
      <c r="E190" s="38">
        <v>1747.5666666666666</v>
      </c>
      <c r="F190" s="38">
        <v>1735.3333333333333</v>
      </c>
      <c r="G190" s="38">
        <v>1717.1666666666665</v>
      </c>
      <c r="H190" s="38">
        <v>1777.9666666666667</v>
      </c>
      <c r="I190" s="38">
        <v>1796.1333333333332</v>
      </c>
      <c r="J190" s="38">
        <v>1808.3666666666668</v>
      </c>
      <c r="K190" s="31">
        <v>1783.9</v>
      </c>
      <c r="L190" s="31">
        <v>1753.5</v>
      </c>
      <c r="M190" s="31">
        <v>3.3423099999999999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763.15</v>
      </c>
      <c r="D191" s="38">
        <v>763.7166666666667</v>
      </c>
      <c r="E191" s="38">
        <v>753.43333333333339</v>
      </c>
      <c r="F191" s="38">
        <v>743.7166666666667</v>
      </c>
      <c r="G191" s="38">
        <v>733.43333333333339</v>
      </c>
      <c r="H191" s="38">
        <v>773.43333333333339</v>
      </c>
      <c r="I191" s="38">
        <v>783.7166666666667</v>
      </c>
      <c r="J191" s="38">
        <v>793.43333333333339</v>
      </c>
      <c r="K191" s="31">
        <v>774</v>
      </c>
      <c r="L191" s="31">
        <v>754</v>
      </c>
      <c r="M191" s="31">
        <v>1.7040999999999999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355.9</v>
      </c>
      <c r="D192" s="38">
        <v>357.06666666666666</v>
      </c>
      <c r="E192" s="38">
        <v>352.13333333333333</v>
      </c>
      <c r="F192" s="38">
        <v>348.36666666666667</v>
      </c>
      <c r="G192" s="38">
        <v>343.43333333333334</v>
      </c>
      <c r="H192" s="38">
        <v>360.83333333333331</v>
      </c>
      <c r="I192" s="38">
        <v>365.76666666666659</v>
      </c>
      <c r="J192" s="38">
        <v>369.5333333333333</v>
      </c>
      <c r="K192" s="31">
        <v>362</v>
      </c>
      <c r="L192" s="31">
        <v>353.3</v>
      </c>
      <c r="M192" s="31">
        <v>5.0580800000000004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2178.25</v>
      </c>
      <c r="D193" s="38">
        <v>2199.0833333333335</v>
      </c>
      <c r="E193" s="38">
        <v>2145.166666666667</v>
      </c>
      <c r="F193" s="38">
        <v>2112.0833333333335</v>
      </c>
      <c r="G193" s="38">
        <v>2058.166666666667</v>
      </c>
      <c r="H193" s="38">
        <v>2232.166666666667</v>
      </c>
      <c r="I193" s="38">
        <v>2286.0833333333339</v>
      </c>
      <c r="J193" s="38">
        <v>2319.166666666667</v>
      </c>
      <c r="K193" s="31">
        <v>2253</v>
      </c>
      <c r="L193" s="31">
        <v>2166</v>
      </c>
      <c r="M193" s="31">
        <v>0.39129999999999998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676.2</v>
      </c>
      <c r="D194" s="38">
        <v>676.91666666666663</v>
      </c>
      <c r="E194" s="38">
        <v>671.7833333333333</v>
      </c>
      <c r="F194" s="38">
        <v>667.36666666666667</v>
      </c>
      <c r="G194" s="38">
        <v>662.23333333333335</v>
      </c>
      <c r="H194" s="38">
        <v>681.33333333333326</v>
      </c>
      <c r="I194" s="38">
        <v>686.4666666666667</v>
      </c>
      <c r="J194" s="38">
        <v>690.88333333333321</v>
      </c>
      <c r="K194" s="31">
        <v>682.05</v>
      </c>
      <c r="L194" s="31">
        <v>672.5</v>
      </c>
      <c r="M194" s="31">
        <v>0.46593000000000001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238.8</v>
      </c>
      <c r="D195" s="38">
        <v>238.70000000000002</v>
      </c>
      <c r="E195" s="38">
        <v>236.65000000000003</v>
      </c>
      <c r="F195" s="38">
        <v>234.50000000000003</v>
      </c>
      <c r="G195" s="38">
        <v>232.45000000000005</v>
      </c>
      <c r="H195" s="38">
        <v>240.85000000000002</v>
      </c>
      <c r="I195" s="38">
        <v>242.90000000000003</v>
      </c>
      <c r="J195" s="38">
        <v>245.05</v>
      </c>
      <c r="K195" s="31">
        <v>240.75</v>
      </c>
      <c r="L195" s="31">
        <v>236.55</v>
      </c>
      <c r="M195" s="31">
        <v>1.77715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2728.75</v>
      </c>
      <c r="D196" s="38">
        <v>2721.2166666666667</v>
      </c>
      <c r="E196" s="38">
        <v>2687.5833333333335</v>
      </c>
      <c r="F196" s="38">
        <v>2646.416666666667</v>
      </c>
      <c r="G196" s="38">
        <v>2612.7833333333338</v>
      </c>
      <c r="H196" s="38">
        <v>2762.3833333333332</v>
      </c>
      <c r="I196" s="38">
        <v>2796.0166666666664</v>
      </c>
      <c r="J196" s="38">
        <v>2837.1833333333329</v>
      </c>
      <c r="K196" s="31">
        <v>2754.85</v>
      </c>
      <c r="L196" s="31">
        <v>2680.05</v>
      </c>
      <c r="M196" s="31">
        <v>1.79535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463.05</v>
      </c>
      <c r="D197" s="38">
        <v>465.75</v>
      </c>
      <c r="E197" s="38">
        <v>458.6</v>
      </c>
      <c r="F197" s="38">
        <v>454.15000000000003</v>
      </c>
      <c r="G197" s="38">
        <v>447.00000000000006</v>
      </c>
      <c r="H197" s="38">
        <v>470.2</v>
      </c>
      <c r="I197" s="38">
        <v>477.34999999999997</v>
      </c>
      <c r="J197" s="38">
        <v>481.79999999999995</v>
      </c>
      <c r="K197" s="31">
        <v>472.9</v>
      </c>
      <c r="L197" s="31">
        <v>461.3</v>
      </c>
      <c r="M197" s="31">
        <v>16.629639999999998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586.4</v>
      </c>
      <c r="D198" s="38">
        <v>592.31666666666661</v>
      </c>
      <c r="E198" s="38">
        <v>579.08333333333326</v>
      </c>
      <c r="F198" s="38">
        <v>571.76666666666665</v>
      </c>
      <c r="G198" s="38">
        <v>558.5333333333333</v>
      </c>
      <c r="H198" s="38">
        <v>599.63333333333321</v>
      </c>
      <c r="I198" s="38">
        <v>612.86666666666656</v>
      </c>
      <c r="J198" s="38">
        <v>620.18333333333317</v>
      </c>
      <c r="K198" s="31">
        <v>605.54999999999995</v>
      </c>
      <c r="L198" s="31">
        <v>585</v>
      </c>
      <c r="M198" s="31">
        <v>9.7514900000000004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119.55</v>
      </c>
      <c r="D199" s="38">
        <v>120.43333333333334</v>
      </c>
      <c r="E199" s="38">
        <v>118.06666666666668</v>
      </c>
      <c r="F199" s="38">
        <v>116.58333333333334</v>
      </c>
      <c r="G199" s="38">
        <v>114.21666666666668</v>
      </c>
      <c r="H199" s="38">
        <v>121.91666666666667</v>
      </c>
      <c r="I199" s="38">
        <v>124.28333333333335</v>
      </c>
      <c r="J199" s="38">
        <v>125.76666666666667</v>
      </c>
      <c r="K199" s="31">
        <v>122.8</v>
      </c>
      <c r="L199" s="31">
        <v>118.95</v>
      </c>
      <c r="M199" s="31">
        <v>9.3183799999999994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168.25</v>
      </c>
      <c r="D200" s="38">
        <v>168.71666666666667</v>
      </c>
      <c r="E200" s="38">
        <v>165.78333333333333</v>
      </c>
      <c r="F200" s="38">
        <v>163.31666666666666</v>
      </c>
      <c r="G200" s="38">
        <v>160.38333333333333</v>
      </c>
      <c r="H200" s="38">
        <v>171.18333333333334</v>
      </c>
      <c r="I200" s="38">
        <v>174.11666666666667</v>
      </c>
      <c r="J200" s="38">
        <v>176.58333333333334</v>
      </c>
      <c r="K200" s="31">
        <v>171.65</v>
      </c>
      <c r="L200" s="31">
        <v>166.25</v>
      </c>
      <c r="M200" s="31">
        <v>31.660920000000001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292.3</v>
      </c>
      <c r="D201" s="38">
        <v>293.34999999999997</v>
      </c>
      <c r="E201" s="38">
        <v>288.69999999999993</v>
      </c>
      <c r="F201" s="38">
        <v>285.09999999999997</v>
      </c>
      <c r="G201" s="38">
        <v>280.44999999999993</v>
      </c>
      <c r="H201" s="38">
        <v>296.94999999999993</v>
      </c>
      <c r="I201" s="38">
        <v>301.59999999999991</v>
      </c>
      <c r="J201" s="38">
        <v>305.19999999999993</v>
      </c>
      <c r="K201" s="31">
        <v>298</v>
      </c>
      <c r="L201" s="31">
        <v>289.75</v>
      </c>
      <c r="M201" s="31">
        <v>4.9270300000000002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1537.7</v>
      </c>
      <c r="D202" s="38">
        <v>1550.8500000000001</v>
      </c>
      <c r="E202" s="38">
        <v>1513.9000000000003</v>
      </c>
      <c r="F202" s="38">
        <v>1490.1000000000001</v>
      </c>
      <c r="G202" s="38">
        <v>1453.1500000000003</v>
      </c>
      <c r="H202" s="38">
        <v>1574.6500000000003</v>
      </c>
      <c r="I202" s="38">
        <v>1611.6000000000001</v>
      </c>
      <c r="J202" s="38">
        <v>1635.4000000000003</v>
      </c>
      <c r="K202" s="31">
        <v>1587.8</v>
      </c>
      <c r="L202" s="31">
        <v>1527.05</v>
      </c>
      <c r="M202" s="31">
        <v>1.0682400000000001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962.55</v>
      </c>
      <c r="D203" s="38">
        <v>970.13333333333333</v>
      </c>
      <c r="E203" s="38">
        <v>949.41666666666663</v>
      </c>
      <c r="F203" s="38">
        <v>936.2833333333333</v>
      </c>
      <c r="G203" s="38">
        <v>915.56666666666661</v>
      </c>
      <c r="H203" s="38">
        <v>983.26666666666665</v>
      </c>
      <c r="I203" s="38">
        <v>1003.9833333333333</v>
      </c>
      <c r="J203" s="38">
        <v>1017.1166666666667</v>
      </c>
      <c r="K203" s="31">
        <v>990.85</v>
      </c>
      <c r="L203" s="31">
        <v>957</v>
      </c>
      <c r="M203" s="31">
        <v>4.0362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1272.3</v>
      </c>
      <c r="D204" s="38">
        <v>1278.6833333333334</v>
      </c>
      <c r="E204" s="38">
        <v>1260.6166666666668</v>
      </c>
      <c r="F204" s="38">
        <v>1248.9333333333334</v>
      </c>
      <c r="G204" s="38">
        <v>1230.8666666666668</v>
      </c>
      <c r="H204" s="38">
        <v>1290.3666666666668</v>
      </c>
      <c r="I204" s="38">
        <v>1308.4333333333334</v>
      </c>
      <c r="J204" s="38">
        <v>1320.1166666666668</v>
      </c>
      <c r="K204" s="31">
        <v>1296.75</v>
      </c>
      <c r="L204" s="31">
        <v>1267</v>
      </c>
      <c r="M204" s="31">
        <v>15.16583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1108.8</v>
      </c>
      <c r="D205" s="38">
        <v>1106.75</v>
      </c>
      <c r="E205" s="38">
        <v>1089.0999999999999</v>
      </c>
      <c r="F205" s="38">
        <v>1069.3999999999999</v>
      </c>
      <c r="G205" s="38">
        <v>1051.7499999999998</v>
      </c>
      <c r="H205" s="38">
        <v>1126.45</v>
      </c>
      <c r="I205" s="38">
        <v>1144.1000000000001</v>
      </c>
      <c r="J205" s="38">
        <v>1163.8000000000002</v>
      </c>
      <c r="K205" s="31">
        <v>1124.4000000000001</v>
      </c>
      <c r="L205" s="31">
        <v>1087.05</v>
      </c>
      <c r="M205" s="31">
        <v>122.94226999999999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2329.5</v>
      </c>
      <c r="D206" s="38">
        <v>2341.5333333333333</v>
      </c>
      <c r="E206" s="38">
        <v>2311.0666666666666</v>
      </c>
      <c r="F206" s="38">
        <v>2292.6333333333332</v>
      </c>
      <c r="G206" s="38">
        <v>2262.1666666666665</v>
      </c>
      <c r="H206" s="38">
        <v>2359.9666666666667</v>
      </c>
      <c r="I206" s="38">
        <v>2390.4333333333329</v>
      </c>
      <c r="J206" s="38">
        <v>2408.8666666666668</v>
      </c>
      <c r="K206" s="31">
        <v>2372</v>
      </c>
      <c r="L206" s="31">
        <v>2323.1</v>
      </c>
      <c r="M206" s="31">
        <v>5.05185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1641.1</v>
      </c>
      <c r="D207" s="38">
        <v>1645.5333333333335</v>
      </c>
      <c r="E207" s="38">
        <v>1633.616666666667</v>
      </c>
      <c r="F207" s="38">
        <v>1626.1333333333334</v>
      </c>
      <c r="G207" s="38">
        <v>1614.2166666666669</v>
      </c>
      <c r="H207" s="38">
        <v>1653.0166666666671</v>
      </c>
      <c r="I207" s="38">
        <v>1664.9333333333336</v>
      </c>
      <c r="J207" s="38">
        <v>1672.4166666666672</v>
      </c>
      <c r="K207" s="31">
        <v>1657.45</v>
      </c>
      <c r="L207" s="31">
        <v>1638.05</v>
      </c>
      <c r="M207" s="31">
        <v>209.56773000000001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680.6</v>
      </c>
      <c r="D208" s="38">
        <v>682.48333333333335</v>
      </c>
      <c r="E208" s="38">
        <v>674.11666666666667</v>
      </c>
      <c r="F208" s="38">
        <v>667.63333333333333</v>
      </c>
      <c r="G208" s="38">
        <v>659.26666666666665</v>
      </c>
      <c r="H208" s="38">
        <v>688.9666666666667</v>
      </c>
      <c r="I208" s="38">
        <v>697.33333333333348</v>
      </c>
      <c r="J208" s="38">
        <v>703.81666666666672</v>
      </c>
      <c r="K208" s="31">
        <v>690.85</v>
      </c>
      <c r="L208" s="31">
        <v>676</v>
      </c>
      <c r="M208" s="31">
        <v>39.970599999999997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3073.1</v>
      </c>
      <c r="D209" s="38">
        <v>3086.5166666666664</v>
      </c>
      <c r="E209" s="38">
        <v>3042.083333333333</v>
      </c>
      <c r="F209" s="38">
        <v>3011.0666666666666</v>
      </c>
      <c r="G209" s="38">
        <v>2966.6333333333332</v>
      </c>
      <c r="H209" s="38">
        <v>3117.5333333333328</v>
      </c>
      <c r="I209" s="38">
        <v>3161.9666666666662</v>
      </c>
      <c r="J209" s="38">
        <v>3192.9833333333327</v>
      </c>
      <c r="K209" s="31">
        <v>3130.95</v>
      </c>
      <c r="L209" s="31">
        <v>3055.5</v>
      </c>
      <c r="M209" s="31">
        <v>6.6521499999999998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63.95</v>
      </c>
      <c r="D210" s="38">
        <v>64.333333333333329</v>
      </c>
      <c r="E210" s="38">
        <v>63.316666666666663</v>
      </c>
      <c r="F210" s="38">
        <v>62.683333333333337</v>
      </c>
      <c r="G210" s="38">
        <v>61.666666666666671</v>
      </c>
      <c r="H210" s="38">
        <v>64.966666666666654</v>
      </c>
      <c r="I210" s="38">
        <v>65.983333333333334</v>
      </c>
      <c r="J210" s="38">
        <v>66.616666666666646</v>
      </c>
      <c r="K210" s="31">
        <v>65.349999999999994</v>
      </c>
      <c r="L210" s="31">
        <v>63.7</v>
      </c>
      <c r="M210" s="31">
        <v>33.567860000000003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303.85000000000002</v>
      </c>
      <c r="D211" s="38">
        <v>305.28333333333336</v>
      </c>
      <c r="E211" s="38">
        <v>300.56666666666672</v>
      </c>
      <c r="F211" s="38">
        <v>297.28333333333336</v>
      </c>
      <c r="G211" s="38">
        <v>292.56666666666672</v>
      </c>
      <c r="H211" s="38">
        <v>308.56666666666672</v>
      </c>
      <c r="I211" s="38">
        <v>313.2833333333333</v>
      </c>
      <c r="J211" s="38">
        <v>316.56666666666672</v>
      </c>
      <c r="K211" s="31">
        <v>310</v>
      </c>
      <c r="L211" s="31">
        <v>302</v>
      </c>
      <c r="M211" s="31">
        <v>1.9602200000000001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435.2</v>
      </c>
      <c r="D212" s="38">
        <v>434.9666666666667</v>
      </c>
      <c r="E212" s="38">
        <v>430.43333333333339</v>
      </c>
      <c r="F212" s="38">
        <v>425.66666666666669</v>
      </c>
      <c r="G212" s="38">
        <v>421.13333333333338</v>
      </c>
      <c r="H212" s="38">
        <v>439.73333333333341</v>
      </c>
      <c r="I212" s="38">
        <v>444.26666666666671</v>
      </c>
      <c r="J212" s="38">
        <v>449.03333333333342</v>
      </c>
      <c r="K212" s="31">
        <v>439.5</v>
      </c>
      <c r="L212" s="31">
        <v>430.2</v>
      </c>
      <c r="M212" s="31">
        <v>115.90791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1056.75</v>
      </c>
      <c r="D213" s="38">
        <v>1056.9666666666667</v>
      </c>
      <c r="E213" s="38">
        <v>1050.9333333333334</v>
      </c>
      <c r="F213" s="38">
        <v>1045.1166666666668</v>
      </c>
      <c r="G213" s="38">
        <v>1039.0833333333335</v>
      </c>
      <c r="H213" s="38">
        <v>1062.7833333333333</v>
      </c>
      <c r="I213" s="38">
        <v>1068.8166666666666</v>
      </c>
      <c r="J213" s="38">
        <v>1074.6333333333332</v>
      </c>
      <c r="K213" s="31">
        <v>1063</v>
      </c>
      <c r="L213" s="31">
        <v>1051.1500000000001</v>
      </c>
      <c r="M213" s="31">
        <v>0.14818000000000001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3854</v>
      </c>
      <c r="D214" s="38">
        <v>3857.5499999999997</v>
      </c>
      <c r="E214" s="38">
        <v>3816.4499999999994</v>
      </c>
      <c r="F214" s="38">
        <v>3778.8999999999996</v>
      </c>
      <c r="G214" s="38">
        <v>3737.7999999999993</v>
      </c>
      <c r="H214" s="38">
        <v>3895.0999999999995</v>
      </c>
      <c r="I214" s="38">
        <v>3936.2</v>
      </c>
      <c r="J214" s="38">
        <v>3973.7499999999995</v>
      </c>
      <c r="K214" s="31">
        <v>3898.65</v>
      </c>
      <c r="L214" s="31">
        <v>3820</v>
      </c>
      <c r="M214" s="31">
        <v>13.18519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117.25</v>
      </c>
      <c r="D215" s="38">
        <v>118.33333333333333</v>
      </c>
      <c r="E215" s="38">
        <v>114.76666666666665</v>
      </c>
      <c r="F215" s="38">
        <v>112.28333333333332</v>
      </c>
      <c r="G215" s="38">
        <v>108.71666666666664</v>
      </c>
      <c r="H215" s="38">
        <v>120.81666666666666</v>
      </c>
      <c r="I215" s="38">
        <v>124.38333333333335</v>
      </c>
      <c r="J215" s="38">
        <v>126.86666666666667</v>
      </c>
      <c r="K215" s="31">
        <v>121.9</v>
      </c>
      <c r="L215" s="31">
        <v>115.85</v>
      </c>
      <c r="M215" s="31">
        <v>68.279039999999995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286.8</v>
      </c>
      <c r="D216" s="38">
        <v>288.5</v>
      </c>
      <c r="E216" s="38">
        <v>283.3</v>
      </c>
      <c r="F216" s="38">
        <v>279.8</v>
      </c>
      <c r="G216" s="38">
        <v>274.60000000000002</v>
      </c>
      <c r="H216" s="38">
        <v>292</v>
      </c>
      <c r="I216" s="38">
        <v>297.20000000000005</v>
      </c>
      <c r="J216" s="38">
        <v>300.7</v>
      </c>
      <c r="K216" s="31">
        <v>293.7</v>
      </c>
      <c r="L216" s="31">
        <v>285</v>
      </c>
      <c r="M216" s="31">
        <v>43.015689999999999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2654.7</v>
      </c>
      <c r="D217" s="38">
        <v>2664.45</v>
      </c>
      <c r="E217" s="38">
        <v>2641.45</v>
      </c>
      <c r="F217" s="38">
        <v>2628.2</v>
      </c>
      <c r="G217" s="38">
        <v>2605.1999999999998</v>
      </c>
      <c r="H217" s="38">
        <v>2677.7</v>
      </c>
      <c r="I217" s="38">
        <v>2700.7</v>
      </c>
      <c r="J217" s="38">
        <v>2713.95</v>
      </c>
      <c r="K217" s="31">
        <v>2687.45</v>
      </c>
      <c r="L217" s="31">
        <v>2651.2</v>
      </c>
      <c r="M217" s="31">
        <v>14.950670000000001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330.7</v>
      </c>
      <c r="D218" s="38">
        <v>330.88333333333338</v>
      </c>
      <c r="E218" s="38">
        <v>327.76666666666677</v>
      </c>
      <c r="F218" s="38">
        <v>324.83333333333337</v>
      </c>
      <c r="G218" s="38">
        <v>321.71666666666675</v>
      </c>
      <c r="H218" s="38">
        <v>333.81666666666678</v>
      </c>
      <c r="I218" s="38">
        <v>336.93333333333345</v>
      </c>
      <c r="J218" s="38">
        <v>339.86666666666679</v>
      </c>
      <c r="K218" s="31">
        <v>334</v>
      </c>
      <c r="L218" s="31">
        <v>327.95</v>
      </c>
      <c r="M218" s="31">
        <v>10.905099999999999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4152.45</v>
      </c>
      <c r="D219" s="38">
        <v>4175.7499999999991</v>
      </c>
      <c r="E219" s="38">
        <v>4101.8499999999985</v>
      </c>
      <c r="F219" s="38">
        <v>4051.2499999999991</v>
      </c>
      <c r="G219" s="38">
        <v>3977.3499999999985</v>
      </c>
      <c r="H219" s="38">
        <v>4226.3499999999985</v>
      </c>
      <c r="I219" s="38">
        <v>4300.2499999999982</v>
      </c>
      <c r="J219" s="38">
        <v>4350.8499999999985</v>
      </c>
      <c r="K219" s="31">
        <v>4249.6499999999996</v>
      </c>
      <c r="L219" s="31">
        <v>4125.1499999999996</v>
      </c>
      <c r="M219" s="31">
        <v>0.15079999999999999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647.15</v>
      </c>
      <c r="D220" s="38">
        <v>651.4</v>
      </c>
      <c r="E220" s="38">
        <v>639.75</v>
      </c>
      <c r="F220" s="38">
        <v>632.35</v>
      </c>
      <c r="G220" s="38">
        <v>620.70000000000005</v>
      </c>
      <c r="H220" s="38">
        <v>658.8</v>
      </c>
      <c r="I220" s="38">
        <v>670.44999999999982</v>
      </c>
      <c r="J220" s="38">
        <v>677.84999999999991</v>
      </c>
      <c r="K220" s="31">
        <v>663.05</v>
      </c>
      <c r="L220" s="31">
        <v>644</v>
      </c>
      <c r="M220" s="31">
        <v>0.49475000000000002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796.45</v>
      </c>
      <c r="D221" s="38">
        <v>798.13333333333333</v>
      </c>
      <c r="E221" s="38">
        <v>788.31666666666661</v>
      </c>
      <c r="F221" s="38">
        <v>780.18333333333328</v>
      </c>
      <c r="G221" s="38">
        <v>770.36666666666656</v>
      </c>
      <c r="H221" s="38">
        <v>806.26666666666665</v>
      </c>
      <c r="I221" s="38">
        <v>816.08333333333348</v>
      </c>
      <c r="J221" s="38">
        <v>824.2166666666667</v>
      </c>
      <c r="K221" s="31">
        <v>807.95</v>
      </c>
      <c r="L221" s="31">
        <v>790</v>
      </c>
      <c r="M221" s="31">
        <v>1.0958600000000001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43218.15</v>
      </c>
      <c r="D222" s="38">
        <v>43415.049999999996</v>
      </c>
      <c r="E222" s="38">
        <v>42830.099999999991</v>
      </c>
      <c r="F222" s="38">
        <v>42442.049999999996</v>
      </c>
      <c r="G222" s="38">
        <v>41857.099999999991</v>
      </c>
      <c r="H222" s="38">
        <v>43803.099999999991</v>
      </c>
      <c r="I222" s="38">
        <v>44388.049999999988</v>
      </c>
      <c r="J222" s="38">
        <v>44776.099999999991</v>
      </c>
      <c r="K222" s="31">
        <v>44000</v>
      </c>
      <c r="L222" s="31">
        <v>43027</v>
      </c>
      <c r="M222" s="31">
        <v>2.4369999999999999E-2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58.8</v>
      </c>
      <c r="D223" s="38">
        <v>59.233333333333327</v>
      </c>
      <c r="E223" s="38">
        <v>58.116666666666653</v>
      </c>
      <c r="F223" s="38">
        <v>57.433333333333323</v>
      </c>
      <c r="G223" s="38">
        <v>56.316666666666649</v>
      </c>
      <c r="H223" s="38">
        <v>59.916666666666657</v>
      </c>
      <c r="I223" s="38">
        <v>61.033333333333331</v>
      </c>
      <c r="J223" s="38">
        <v>61.716666666666661</v>
      </c>
      <c r="K223" s="31">
        <v>60.35</v>
      </c>
      <c r="L223" s="31">
        <v>58.55</v>
      </c>
      <c r="M223" s="31">
        <v>61.718820000000001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955.7</v>
      </c>
      <c r="D224" s="38">
        <v>952.38333333333333</v>
      </c>
      <c r="E224" s="38">
        <v>945.51666666666665</v>
      </c>
      <c r="F224" s="38">
        <v>935.33333333333337</v>
      </c>
      <c r="G224" s="38">
        <v>928.4666666666667</v>
      </c>
      <c r="H224" s="38">
        <v>962.56666666666661</v>
      </c>
      <c r="I224" s="38">
        <v>969.43333333333317</v>
      </c>
      <c r="J224" s="38">
        <v>979.61666666666656</v>
      </c>
      <c r="K224" s="31">
        <v>959.25</v>
      </c>
      <c r="L224" s="31">
        <v>942.2</v>
      </c>
      <c r="M224" s="31">
        <v>232.22286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1356.45</v>
      </c>
      <c r="D225" s="38">
        <v>1363.9666666666665</v>
      </c>
      <c r="E225" s="38">
        <v>1344.9333333333329</v>
      </c>
      <c r="F225" s="38">
        <v>1333.4166666666665</v>
      </c>
      <c r="G225" s="38">
        <v>1314.383333333333</v>
      </c>
      <c r="H225" s="38">
        <v>1375.4833333333329</v>
      </c>
      <c r="I225" s="38">
        <v>1394.5166666666662</v>
      </c>
      <c r="J225" s="38">
        <v>1406.0333333333328</v>
      </c>
      <c r="K225" s="31">
        <v>1383</v>
      </c>
      <c r="L225" s="31">
        <v>1352.45</v>
      </c>
      <c r="M225" s="31">
        <v>3.7578299999999998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598.20000000000005</v>
      </c>
      <c r="D226" s="38">
        <v>603.26666666666677</v>
      </c>
      <c r="E226" s="38">
        <v>590.93333333333351</v>
      </c>
      <c r="F226" s="38">
        <v>583.66666666666674</v>
      </c>
      <c r="G226" s="38">
        <v>571.33333333333348</v>
      </c>
      <c r="H226" s="38">
        <v>610.53333333333353</v>
      </c>
      <c r="I226" s="38">
        <v>622.86666666666679</v>
      </c>
      <c r="J226" s="38">
        <v>630.13333333333355</v>
      </c>
      <c r="K226" s="31">
        <v>615.6</v>
      </c>
      <c r="L226" s="31">
        <v>596</v>
      </c>
      <c r="M226" s="31">
        <v>33.760330000000003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608.79999999999995</v>
      </c>
      <c r="D227" s="38">
        <v>610.11666666666667</v>
      </c>
      <c r="E227" s="38">
        <v>605.23333333333335</v>
      </c>
      <c r="F227" s="38">
        <v>601.66666666666663</v>
      </c>
      <c r="G227" s="38">
        <v>596.7833333333333</v>
      </c>
      <c r="H227" s="38">
        <v>613.68333333333339</v>
      </c>
      <c r="I227" s="38">
        <v>618.56666666666683</v>
      </c>
      <c r="J227" s="38">
        <v>622.13333333333344</v>
      </c>
      <c r="K227" s="31">
        <v>615</v>
      </c>
      <c r="L227" s="31">
        <v>606.54999999999995</v>
      </c>
      <c r="M227" s="31">
        <v>4.2045199999999996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57.15</v>
      </c>
      <c r="D228" s="38">
        <v>57.783333333333331</v>
      </c>
      <c r="E228" s="38">
        <v>56.166666666666664</v>
      </c>
      <c r="F228" s="38">
        <v>55.18333333333333</v>
      </c>
      <c r="G228" s="38">
        <v>53.566666666666663</v>
      </c>
      <c r="H228" s="38">
        <v>58.766666666666666</v>
      </c>
      <c r="I228" s="38">
        <v>60.38333333333334</v>
      </c>
      <c r="J228" s="38">
        <v>61.366666666666667</v>
      </c>
      <c r="K228" s="31">
        <v>59.4</v>
      </c>
      <c r="L228" s="31">
        <v>56.8</v>
      </c>
      <c r="M228" s="31">
        <v>94.477980000000002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81.349999999999994</v>
      </c>
      <c r="D229" s="38">
        <v>82.033333333333331</v>
      </c>
      <c r="E229" s="38">
        <v>80.416666666666657</v>
      </c>
      <c r="F229" s="38">
        <v>79.48333333333332</v>
      </c>
      <c r="G229" s="38">
        <v>77.866666666666646</v>
      </c>
      <c r="H229" s="38">
        <v>82.966666666666669</v>
      </c>
      <c r="I229" s="38">
        <v>84.583333333333343</v>
      </c>
      <c r="J229" s="38">
        <v>85.51666666666668</v>
      </c>
      <c r="K229" s="31">
        <v>83.65</v>
      </c>
      <c r="L229" s="31">
        <v>81.099999999999994</v>
      </c>
      <c r="M229" s="31">
        <v>318.08814999999998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112.6</v>
      </c>
      <c r="D230" s="38">
        <v>113.38333333333333</v>
      </c>
      <c r="E230" s="38">
        <v>111.26666666666665</v>
      </c>
      <c r="F230" s="38">
        <v>109.93333333333332</v>
      </c>
      <c r="G230" s="38">
        <v>107.81666666666665</v>
      </c>
      <c r="H230" s="38">
        <v>114.71666666666665</v>
      </c>
      <c r="I230" s="38">
        <v>116.83333333333333</v>
      </c>
      <c r="J230" s="38">
        <v>118.16666666666666</v>
      </c>
      <c r="K230" s="31">
        <v>115.5</v>
      </c>
      <c r="L230" s="31">
        <v>112.05</v>
      </c>
      <c r="M230" s="31">
        <v>72.974919999999997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833.05</v>
      </c>
      <c r="D231" s="38">
        <v>835.81666666666661</v>
      </c>
      <c r="E231" s="38">
        <v>826.93333333333317</v>
      </c>
      <c r="F231" s="38">
        <v>820.81666666666661</v>
      </c>
      <c r="G231" s="38">
        <v>811.93333333333317</v>
      </c>
      <c r="H231" s="38">
        <v>841.93333333333317</v>
      </c>
      <c r="I231" s="38">
        <v>850.81666666666661</v>
      </c>
      <c r="J231" s="38">
        <v>856.93333333333317</v>
      </c>
      <c r="K231" s="31">
        <v>844.7</v>
      </c>
      <c r="L231" s="31">
        <v>829.7</v>
      </c>
      <c r="M231" s="31">
        <v>0.34565000000000001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536.54999999999995</v>
      </c>
      <c r="D232" s="38">
        <v>537.68333333333328</v>
      </c>
      <c r="E232" s="38">
        <v>529.86666666666656</v>
      </c>
      <c r="F232" s="38">
        <v>523.18333333333328</v>
      </c>
      <c r="G232" s="38">
        <v>515.36666666666656</v>
      </c>
      <c r="H232" s="38">
        <v>544.36666666666656</v>
      </c>
      <c r="I232" s="38">
        <v>552.18333333333339</v>
      </c>
      <c r="J232" s="38">
        <v>558.86666666666656</v>
      </c>
      <c r="K232" s="31">
        <v>545.5</v>
      </c>
      <c r="L232" s="31">
        <v>531</v>
      </c>
      <c r="M232" s="31">
        <v>5.1455700000000002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205.8</v>
      </c>
      <c r="D233" s="38">
        <v>206.96666666666667</v>
      </c>
      <c r="E233" s="38">
        <v>202.93333333333334</v>
      </c>
      <c r="F233" s="38">
        <v>200.06666666666666</v>
      </c>
      <c r="G233" s="38">
        <v>196.03333333333333</v>
      </c>
      <c r="H233" s="38">
        <v>209.83333333333334</v>
      </c>
      <c r="I233" s="38">
        <v>213.8666666666667</v>
      </c>
      <c r="J233" s="38">
        <v>216.73333333333335</v>
      </c>
      <c r="K233" s="31">
        <v>211</v>
      </c>
      <c r="L233" s="31">
        <v>204.1</v>
      </c>
      <c r="M233" s="31">
        <v>17.984819999999999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119.9</v>
      </c>
      <c r="D234" s="38">
        <v>121.13333333333333</v>
      </c>
      <c r="E234" s="38">
        <v>117.86666666666665</v>
      </c>
      <c r="F234" s="38">
        <v>115.83333333333331</v>
      </c>
      <c r="G234" s="38">
        <v>112.56666666666663</v>
      </c>
      <c r="H234" s="38">
        <v>123.16666666666666</v>
      </c>
      <c r="I234" s="38">
        <v>126.43333333333334</v>
      </c>
      <c r="J234" s="38">
        <v>128.46666666666667</v>
      </c>
      <c r="K234" s="31">
        <v>124.4</v>
      </c>
      <c r="L234" s="31">
        <v>119.1</v>
      </c>
      <c r="M234" s="31">
        <v>69.976849999999999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61.65</v>
      </c>
      <c r="D235" s="38">
        <v>62.133333333333333</v>
      </c>
      <c r="E235" s="38">
        <v>60.766666666666666</v>
      </c>
      <c r="F235" s="38">
        <v>59.883333333333333</v>
      </c>
      <c r="G235" s="38">
        <v>58.516666666666666</v>
      </c>
      <c r="H235" s="38">
        <v>63.016666666666666</v>
      </c>
      <c r="I235" s="38">
        <v>64.383333333333326</v>
      </c>
      <c r="J235" s="38">
        <v>65.266666666666666</v>
      </c>
      <c r="K235" s="31">
        <v>63.5</v>
      </c>
      <c r="L235" s="31">
        <v>61.25</v>
      </c>
      <c r="M235" s="31">
        <v>49.543640000000003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2748.6</v>
      </c>
      <c r="D236" s="38">
        <v>2765.9500000000003</v>
      </c>
      <c r="E236" s="38">
        <v>2714.7500000000005</v>
      </c>
      <c r="F236" s="38">
        <v>2680.9</v>
      </c>
      <c r="G236" s="38">
        <v>2629.7000000000003</v>
      </c>
      <c r="H236" s="38">
        <v>2799.8000000000006</v>
      </c>
      <c r="I236" s="38">
        <v>2851.0000000000005</v>
      </c>
      <c r="J236" s="38">
        <v>2884.8500000000008</v>
      </c>
      <c r="K236" s="31">
        <v>2817.15</v>
      </c>
      <c r="L236" s="31">
        <v>2732.1</v>
      </c>
      <c r="M236" s="31">
        <v>1.2621599999999999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321.85000000000002</v>
      </c>
      <c r="D237" s="38">
        <v>322.03333333333336</v>
      </c>
      <c r="E237" s="38">
        <v>317.06666666666672</v>
      </c>
      <c r="F237" s="38">
        <v>312.28333333333336</v>
      </c>
      <c r="G237" s="38">
        <v>307.31666666666672</v>
      </c>
      <c r="H237" s="38">
        <v>326.81666666666672</v>
      </c>
      <c r="I237" s="38">
        <v>331.7833333333333</v>
      </c>
      <c r="J237" s="38">
        <v>336.56666666666672</v>
      </c>
      <c r="K237" s="31">
        <v>327</v>
      </c>
      <c r="L237" s="31">
        <v>317.25</v>
      </c>
      <c r="M237" s="31">
        <v>20.289629999999999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121.6</v>
      </c>
      <c r="D238" s="38">
        <v>122.13333333333333</v>
      </c>
      <c r="E238" s="38">
        <v>119.96666666666665</v>
      </c>
      <c r="F238" s="38">
        <v>118.33333333333333</v>
      </c>
      <c r="G238" s="38">
        <v>116.16666666666666</v>
      </c>
      <c r="H238" s="38">
        <v>123.76666666666665</v>
      </c>
      <c r="I238" s="38">
        <v>125.93333333333334</v>
      </c>
      <c r="J238" s="38">
        <v>127.56666666666665</v>
      </c>
      <c r="K238" s="31">
        <v>124.3</v>
      </c>
      <c r="L238" s="31">
        <v>120.5</v>
      </c>
      <c r="M238" s="31">
        <v>63.954900000000002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387.45</v>
      </c>
      <c r="D239" s="38">
        <v>389.91666666666669</v>
      </c>
      <c r="E239" s="38">
        <v>383.83333333333337</v>
      </c>
      <c r="F239" s="38">
        <v>380.2166666666667</v>
      </c>
      <c r="G239" s="38">
        <v>374.13333333333338</v>
      </c>
      <c r="H239" s="38">
        <v>393.53333333333336</v>
      </c>
      <c r="I239" s="38">
        <v>399.61666666666673</v>
      </c>
      <c r="J239" s="38">
        <v>403.23333333333335</v>
      </c>
      <c r="K239" s="31">
        <v>396</v>
      </c>
      <c r="L239" s="31">
        <v>386.3</v>
      </c>
      <c r="M239" s="31">
        <v>39.484690000000001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96.2</v>
      </c>
      <c r="D240" s="38">
        <v>96.966666666666654</v>
      </c>
      <c r="E240" s="38">
        <v>95.233333333333306</v>
      </c>
      <c r="F240" s="38">
        <v>94.266666666666652</v>
      </c>
      <c r="G240" s="38">
        <v>92.533333333333303</v>
      </c>
      <c r="H240" s="38">
        <v>97.933333333333309</v>
      </c>
      <c r="I240" s="38">
        <v>99.666666666666657</v>
      </c>
      <c r="J240" s="38">
        <v>100.63333333333331</v>
      </c>
      <c r="K240" s="31">
        <v>98.7</v>
      </c>
      <c r="L240" s="31">
        <v>96</v>
      </c>
      <c r="M240" s="31">
        <v>114.91737000000001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25.9</v>
      </c>
      <c r="D241" s="38">
        <v>26.233333333333334</v>
      </c>
      <c r="E241" s="38">
        <v>25.216666666666669</v>
      </c>
      <c r="F241" s="38">
        <v>24.533333333333335</v>
      </c>
      <c r="G241" s="38">
        <v>23.516666666666669</v>
      </c>
      <c r="H241" s="38">
        <v>26.916666666666668</v>
      </c>
      <c r="I241" s="38">
        <v>27.933333333333334</v>
      </c>
      <c r="J241" s="38">
        <v>28.616666666666667</v>
      </c>
      <c r="K241" s="31">
        <v>27.25</v>
      </c>
      <c r="L241" s="31">
        <v>25.55</v>
      </c>
      <c r="M241" s="31">
        <v>124.09108999999999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617.75</v>
      </c>
      <c r="D242" s="38">
        <v>619.61666666666667</v>
      </c>
      <c r="E242" s="38">
        <v>612.63333333333333</v>
      </c>
      <c r="F242" s="38">
        <v>607.51666666666665</v>
      </c>
      <c r="G242" s="38">
        <v>600.5333333333333</v>
      </c>
      <c r="H242" s="38">
        <v>624.73333333333335</v>
      </c>
      <c r="I242" s="38">
        <v>631.7166666666667</v>
      </c>
      <c r="J242" s="38">
        <v>636.83333333333337</v>
      </c>
      <c r="K242" s="31">
        <v>626.6</v>
      </c>
      <c r="L242" s="31">
        <v>614.5</v>
      </c>
      <c r="M242" s="31">
        <v>9.6683400000000006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32.549999999999997</v>
      </c>
      <c r="D243" s="38">
        <v>32.683333333333337</v>
      </c>
      <c r="E243" s="38">
        <v>32.266666666666673</v>
      </c>
      <c r="F243" s="38">
        <v>31.983333333333334</v>
      </c>
      <c r="G243" s="38">
        <v>31.56666666666667</v>
      </c>
      <c r="H243" s="38">
        <v>32.966666666666676</v>
      </c>
      <c r="I243" s="38">
        <v>33.383333333333333</v>
      </c>
      <c r="J243" s="38">
        <v>33.666666666666679</v>
      </c>
      <c r="K243" s="31">
        <v>33.1</v>
      </c>
      <c r="L243" s="31">
        <v>32.4</v>
      </c>
      <c r="M243" s="31">
        <v>127.69558000000001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1427.75</v>
      </c>
      <c r="D244" s="38">
        <v>1431.9166666666667</v>
      </c>
      <c r="E244" s="38">
        <v>1415.8333333333335</v>
      </c>
      <c r="F244" s="38">
        <v>1403.9166666666667</v>
      </c>
      <c r="G244" s="38">
        <v>1387.8333333333335</v>
      </c>
      <c r="H244" s="38">
        <v>1443.8333333333335</v>
      </c>
      <c r="I244" s="38">
        <v>1459.916666666667</v>
      </c>
      <c r="J244" s="38">
        <v>1471.8333333333335</v>
      </c>
      <c r="K244" s="31">
        <v>1448</v>
      </c>
      <c r="L244" s="31">
        <v>1420</v>
      </c>
      <c r="M244" s="31">
        <v>0.31674999999999998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483</v>
      </c>
      <c r="D245" s="38">
        <v>486.18333333333334</v>
      </c>
      <c r="E245" s="38">
        <v>477.9666666666667</v>
      </c>
      <c r="F245" s="38">
        <v>472.93333333333334</v>
      </c>
      <c r="G245" s="38">
        <v>464.7166666666667</v>
      </c>
      <c r="H245" s="38">
        <v>491.2166666666667</v>
      </c>
      <c r="I245" s="38">
        <v>499.43333333333328</v>
      </c>
      <c r="J245" s="38">
        <v>504.4666666666667</v>
      </c>
      <c r="K245" s="31">
        <v>494.4</v>
      </c>
      <c r="L245" s="31">
        <v>481.15</v>
      </c>
      <c r="M245" s="31">
        <v>8.1601999999999997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162.6</v>
      </c>
      <c r="D246" s="38">
        <v>163.30000000000001</v>
      </c>
      <c r="E246" s="38">
        <v>160.10000000000002</v>
      </c>
      <c r="F246" s="38">
        <v>157.60000000000002</v>
      </c>
      <c r="G246" s="38">
        <v>154.40000000000003</v>
      </c>
      <c r="H246" s="38">
        <v>165.8</v>
      </c>
      <c r="I246" s="38">
        <v>169</v>
      </c>
      <c r="J246" s="38">
        <v>171.5</v>
      </c>
      <c r="K246" s="31">
        <v>166.5</v>
      </c>
      <c r="L246" s="31">
        <v>160.80000000000001</v>
      </c>
      <c r="M246" s="31">
        <v>64.2042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1376.3</v>
      </c>
      <c r="D247" s="38">
        <v>1378.0666666666668</v>
      </c>
      <c r="E247" s="38">
        <v>1364.6333333333337</v>
      </c>
      <c r="F247" s="38">
        <v>1352.9666666666669</v>
      </c>
      <c r="G247" s="38">
        <v>1339.5333333333338</v>
      </c>
      <c r="H247" s="38">
        <v>1389.7333333333336</v>
      </c>
      <c r="I247" s="38">
        <v>1403.1666666666665</v>
      </c>
      <c r="J247" s="38">
        <v>1414.8333333333335</v>
      </c>
      <c r="K247" s="31">
        <v>1391.5</v>
      </c>
      <c r="L247" s="31">
        <v>1366.4</v>
      </c>
      <c r="M247" s="31">
        <v>51.748959999999997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14.95</v>
      </c>
      <c r="D248" s="38">
        <v>15.033333333333333</v>
      </c>
      <c r="E248" s="38">
        <v>14.666666666666666</v>
      </c>
      <c r="F248" s="38">
        <v>14.383333333333333</v>
      </c>
      <c r="G248" s="38">
        <v>14.016666666666666</v>
      </c>
      <c r="H248" s="38">
        <v>15.316666666666666</v>
      </c>
      <c r="I248" s="38">
        <v>15.683333333333334</v>
      </c>
      <c r="J248" s="38">
        <v>15.966666666666667</v>
      </c>
      <c r="K248" s="31">
        <v>15.4</v>
      </c>
      <c r="L248" s="31">
        <v>14.75</v>
      </c>
      <c r="M248" s="31">
        <v>70.156300000000002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4625.5</v>
      </c>
      <c r="D249" s="38">
        <v>4578.8666666666668</v>
      </c>
      <c r="E249" s="38">
        <v>4511.7333333333336</v>
      </c>
      <c r="F249" s="38">
        <v>4397.9666666666672</v>
      </c>
      <c r="G249" s="38">
        <v>4330.8333333333339</v>
      </c>
      <c r="H249" s="38">
        <v>4692.6333333333332</v>
      </c>
      <c r="I249" s="38">
        <v>4759.7666666666664</v>
      </c>
      <c r="J249" s="38">
        <v>4873.5333333333328</v>
      </c>
      <c r="K249" s="31">
        <v>4646</v>
      </c>
      <c r="L249" s="31">
        <v>4465.1000000000004</v>
      </c>
      <c r="M249" s="31">
        <v>5.5050600000000003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1365.1</v>
      </c>
      <c r="D250" s="38">
        <v>1357.5833333333333</v>
      </c>
      <c r="E250" s="38">
        <v>1338.3666666666666</v>
      </c>
      <c r="F250" s="38">
        <v>1311.6333333333332</v>
      </c>
      <c r="G250" s="38">
        <v>1292.4166666666665</v>
      </c>
      <c r="H250" s="38">
        <v>1384.3166666666666</v>
      </c>
      <c r="I250" s="38">
        <v>1403.5333333333333</v>
      </c>
      <c r="J250" s="38">
        <v>1430.2666666666667</v>
      </c>
      <c r="K250" s="31">
        <v>1376.8</v>
      </c>
      <c r="L250" s="31">
        <v>1330.85</v>
      </c>
      <c r="M250" s="31">
        <v>99.776439999999994</v>
      </c>
      <c r="N250" s="1"/>
      <c r="O250" s="1"/>
    </row>
    <row r="251" spans="1:15" ht="12.75" customHeight="1">
      <c r="A251" s="33">
        <v>241</v>
      </c>
      <c r="B251" s="58" t="s">
        <v>884</v>
      </c>
      <c r="C251" s="31">
        <v>2857.85</v>
      </c>
      <c r="D251" s="38">
        <v>2864.7166666666672</v>
      </c>
      <c r="E251" s="38">
        <v>2836.4333333333343</v>
      </c>
      <c r="F251" s="38">
        <v>2815.0166666666673</v>
      </c>
      <c r="G251" s="38">
        <v>2786.7333333333345</v>
      </c>
      <c r="H251" s="38">
        <v>2886.1333333333341</v>
      </c>
      <c r="I251" s="38">
        <v>2914.416666666667</v>
      </c>
      <c r="J251" s="38">
        <v>2935.8333333333339</v>
      </c>
      <c r="K251" s="31">
        <v>2893</v>
      </c>
      <c r="L251" s="31">
        <v>2843.3</v>
      </c>
      <c r="M251" s="31">
        <v>0.13267999999999999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605.9</v>
      </c>
      <c r="D252" s="38">
        <v>607.73333333333335</v>
      </c>
      <c r="E252" s="38">
        <v>597.4666666666667</v>
      </c>
      <c r="F252" s="38">
        <v>589.0333333333333</v>
      </c>
      <c r="G252" s="38">
        <v>578.76666666666665</v>
      </c>
      <c r="H252" s="38">
        <v>616.16666666666674</v>
      </c>
      <c r="I252" s="38">
        <v>626.43333333333339</v>
      </c>
      <c r="J252" s="38">
        <v>634.86666666666679</v>
      </c>
      <c r="K252" s="31">
        <v>618</v>
      </c>
      <c r="L252" s="31">
        <v>599.29999999999995</v>
      </c>
      <c r="M252" s="31">
        <v>10.44242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2686.4</v>
      </c>
      <c r="D253" s="38">
        <v>2697.0833333333335</v>
      </c>
      <c r="E253" s="38">
        <v>2654.166666666667</v>
      </c>
      <c r="F253" s="38">
        <v>2621.9333333333334</v>
      </c>
      <c r="G253" s="38">
        <v>2579.0166666666669</v>
      </c>
      <c r="H253" s="38">
        <v>2729.3166666666671</v>
      </c>
      <c r="I253" s="38">
        <v>2772.233333333334</v>
      </c>
      <c r="J253" s="38">
        <v>2804.4666666666672</v>
      </c>
      <c r="K253" s="31">
        <v>2740</v>
      </c>
      <c r="L253" s="31">
        <v>2664.85</v>
      </c>
      <c r="M253" s="31">
        <v>4.5785799999999997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769.25</v>
      </c>
      <c r="D254" s="38">
        <v>767.16666666666663</v>
      </c>
      <c r="E254" s="38">
        <v>762.33333333333326</v>
      </c>
      <c r="F254" s="38">
        <v>755.41666666666663</v>
      </c>
      <c r="G254" s="38">
        <v>750.58333333333326</v>
      </c>
      <c r="H254" s="38">
        <v>774.08333333333326</v>
      </c>
      <c r="I254" s="38">
        <v>778.91666666666652</v>
      </c>
      <c r="J254" s="38">
        <v>785.83333333333326</v>
      </c>
      <c r="K254" s="31">
        <v>772</v>
      </c>
      <c r="L254" s="31">
        <v>760.25</v>
      </c>
      <c r="M254" s="31">
        <v>4.1792100000000003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25.4</v>
      </c>
      <c r="D255" s="38">
        <v>25.599999999999998</v>
      </c>
      <c r="E255" s="38">
        <v>25.099999999999994</v>
      </c>
      <c r="F255" s="38">
        <v>24.799999999999997</v>
      </c>
      <c r="G255" s="38">
        <v>24.299999999999994</v>
      </c>
      <c r="H255" s="38">
        <v>25.899999999999995</v>
      </c>
      <c r="I255" s="38">
        <v>26.400000000000002</v>
      </c>
      <c r="J255" s="38">
        <v>26.699999999999996</v>
      </c>
      <c r="K255" s="31">
        <v>26.1</v>
      </c>
      <c r="L255" s="31">
        <v>25.3</v>
      </c>
      <c r="M255" s="31">
        <v>98.229429999999994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472</v>
      </c>
      <c r="D256" s="38">
        <v>473.25</v>
      </c>
      <c r="E256" s="38">
        <v>469.75</v>
      </c>
      <c r="F256" s="38">
        <v>467.5</v>
      </c>
      <c r="G256" s="38">
        <v>464</v>
      </c>
      <c r="H256" s="38">
        <v>475.5</v>
      </c>
      <c r="I256" s="38">
        <v>479</v>
      </c>
      <c r="J256" s="38">
        <v>481.25</v>
      </c>
      <c r="K256" s="31">
        <v>476.75</v>
      </c>
      <c r="L256" s="31">
        <v>471</v>
      </c>
      <c r="M256" s="31">
        <v>79.097570000000005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106.8</v>
      </c>
      <c r="D257" s="38">
        <v>107.95</v>
      </c>
      <c r="E257" s="38">
        <v>105.25</v>
      </c>
      <c r="F257" s="38">
        <v>103.7</v>
      </c>
      <c r="G257" s="38">
        <v>101</v>
      </c>
      <c r="H257" s="38">
        <v>109.5</v>
      </c>
      <c r="I257" s="38">
        <v>112.20000000000002</v>
      </c>
      <c r="J257" s="38">
        <v>113.75</v>
      </c>
      <c r="K257" s="31">
        <v>110.65</v>
      </c>
      <c r="L257" s="31">
        <v>106.4</v>
      </c>
      <c r="M257" s="31">
        <v>4.6858300000000002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2522.15</v>
      </c>
      <c r="D258" s="38">
        <v>2577.1166666666668</v>
      </c>
      <c r="E258" s="38">
        <v>2417.6833333333334</v>
      </c>
      <c r="F258" s="38">
        <v>2313.2166666666667</v>
      </c>
      <c r="G258" s="38">
        <v>2153.7833333333333</v>
      </c>
      <c r="H258" s="38">
        <v>2681.5833333333335</v>
      </c>
      <c r="I258" s="38">
        <v>2841.0166666666669</v>
      </c>
      <c r="J258" s="38">
        <v>2945.4833333333336</v>
      </c>
      <c r="K258" s="31">
        <v>2736.55</v>
      </c>
      <c r="L258" s="31">
        <v>2472.65</v>
      </c>
      <c r="M258" s="31">
        <v>3.2852000000000001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3306.45</v>
      </c>
      <c r="D259" s="38">
        <v>3319.8333333333335</v>
      </c>
      <c r="E259" s="38">
        <v>3279.7666666666669</v>
      </c>
      <c r="F259" s="38">
        <v>3253.0833333333335</v>
      </c>
      <c r="G259" s="38">
        <v>3213.0166666666669</v>
      </c>
      <c r="H259" s="38">
        <v>3346.5166666666669</v>
      </c>
      <c r="I259" s="38">
        <v>3386.5833333333335</v>
      </c>
      <c r="J259" s="38">
        <v>3413.2666666666669</v>
      </c>
      <c r="K259" s="31">
        <v>3359.9</v>
      </c>
      <c r="L259" s="31">
        <v>3293.15</v>
      </c>
      <c r="M259" s="31">
        <v>0.81742999999999999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108.95</v>
      </c>
      <c r="D260" s="38">
        <v>110.23333333333333</v>
      </c>
      <c r="E260" s="38">
        <v>106.96666666666667</v>
      </c>
      <c r="F260" s="38">
        <v>104.98333333333333</v>
      </c>
      <c r="G260" s="38">
        <v>101.71666666666667</v>
      </c>
      <c r="H260" s="38">
        <v>112.21666666666667</v>
      </c>
      <c r="I260" s="38">
        <v>115.48333333333335</v>
      </c>
      <c r="J260" s="38">
        <v>117.46666666666667</v>
      </c>
      <c r="K260" s="31">
        <v>113.5</v>
      </c>
      <c r="L260" s="31">
        <v>108.25</v>
      </c>
      <c r="M260" s="31">
        <v>28.724699999999999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1316</v>
      </c>
      <c r="D261" s="38">
        <v>1327.2666666666667</v>
      </c>
      <c r="E261" s="38">
        <v>1278.7333333333333</v>
      </c>
      <c r="F261" s="38">
        <v>1241.4666666666667</v>
      </c>
      <c r="G261" s="38">
        <v>1192.9333333333334</v>
      </c>
      <c r="H261" s="38">
        <v>1364.5333333333333</v>
      </c>
      <c r="I261" s="38">
        <v>1413.0666666666666</v>
      </c>
      <c r="J261" s="38">
        <v>1450.3333333333333</v>
      </c>
      <c r="K261" s="31">
        <v>1375.8</v>
      </c>
      <c r="L261" s="31">
        <v>1290</v>
      </c>
      <c r="M261" s="31">
        <v>3.64893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360.7</v>
      </c>
      <c r="D262" s="38">
        <v>363.40000000000003</v>
      </c>
      <c r="E262" s="38">
        <v>352.80000000000007</v>
      </c>
      <c r="F262" s="38">
        <v>344.90000000000003</v>
      </c>
      <c r="G262" s="38">
        <v>334.30000000000007</v>
      </c>
      <c r="H262" s="38">
        <v>371.30000000000007</v>
      </c>
      <c r="I262" s="38">
        <v>381.90000000000009</v>
      </c>
      <c r="J262" s="38">
        <v>389.80000000000007</v>
      </c>
      <c r="K262" s="31">
        <v>374</v>
      </c>
      <c r="L262" s="31">
        <v>355.5</v>
      </c>
      <c r="M262" s="31">
        <v>5.5021300000000002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633.54999999999995</v>
      </c>
      <c r="D263" s="38">
        <v>630.81666666666661</v>
      </c>
      <c r="E263" s="38">
        <v>624.63333333333321</v>
      </c>
      <c r="F263" s="38">
        <v>615.71666666666658</v>
      </c>
      <c r="G263" s="38">
        <v>609.53333333333319</v>
      </c>
      <c r="H263" s="38">
        <v>639.73333333333323</v>
      </c>
      <c r="I263" s="38">
        <v>645.91666666666663</v>
      </c>
      <c r="J263" s="38">
        <v>654.83333333333326</v>
      </c>
      <c r="K263" s="31">
        <v>637</v>
      </c>
      <c r="L263" s="31">
        <v>621.9</v>
      </c>
      <c r="M263" s="31">
        <v>42.061230000000002</v>
      </c>
      <c r="N263" s="1"/>
      <c r="O263" s="1"/>
    </row>
    <row r="264" spans="1:15" ht="12.75" customHeight="1">
      <c r="A264" s="33">
        <v>254</v>
      </c>
      <c r="B264" s="58" t="s">
        <v>885</v>
      </c>
      <c r="C264" s="31">
        <v>314.25</v>
      </c>
      <c r="D264" s="38">
        <v>316.46666666666664</v>
      </c>
      <c r="E264" s="38">
        <v>309.7833333333333</v>
      </c>
      <c r="F264" s="38">
        <v>305.31666666666666</v>
      </c>
      <c r="G264" s="38">
        <v>298.63333333333333</v>
      </c>
      <c r="H264" s="38">
        <v>320.93333333333328</v>
      </c>
      <c r="I264" s="38">
        <v>327.61666666666656</v>
      </c>
      <c r="J264" s="38">
        <v>332.08333333333326</v>
      </c>
      <c r="K264" s="31">
        <v>323.14999999999998</v>
      </c>
      <c r="L264" s="31">
        <v>312</v>
      </c>
      <c r="M264" s="31">
        <v>0.45130999999999999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674.5</v>
      </c>
      <c r="D265" s="38">
        <v>677.25</v>
      </c>
      <c r="E265" s="38">
        <v>669.5</v>
      </c>
      <c r="F265" s="38">
        <v>664.5</v>
      </c>
      <c r="G265" s="38">
        <v>656.75</v>
      </c>
      <c r="H265" s="38">
        <v>682.25</v>
      </c>
      <c r="I265" s="38">
        <v>690</v>
      </c>
      <c r="J265" s="38">
        <v>695</v>
      </c>
      <c r="K265" s="31">
        <v>685</v>
      </c>
      <c r="L265" s="31">
        <v>672.25</v>
      </c>
      <c r="M265" s="31">
        <v>0.95723000000000003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310.7</v>
      </c>
      <c r="D266" s="38">
        <v>311.40000000000003</v>
      </c>
      <c r="E266" s="38">
        <v>308.35000000000008</v>
      </c>
      <c r="F266" s="38">
        <v>306.00000000000006</v>
      </c>
      <c r="G266" s="38">
        <v>302.9500000000001</v>
      </c>
      <c r="H266" s="38">
        <v>313.75000000000006</v>
      </c>
      <c r="I266" s="38">
        <v>316.8</v>
      </c>
      <c r="J266" s="38">
        <v>319.15000000000003</v>
      </c>
      <c r="K266" s="31">
        <v>314.45</v>
      </c>
      <c r="L266" s="31">
        <v>309.05</v>
      </c>
      <c r="M266" s="31">
        <v>3.1693799999999999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74.650000000000006</v>
      </c>
      <c r="D267" s="38">
        <v>74.716666666666683</v>
      </c>
      <c r="E267" s="38">
        <v>73.983333333333363</v>
      </c>
      <c r="F267" s="38">
        <v>73.316666666666677</v>
      </c>
      <c r="G267" s="38">
        <v>72.583333333333357</v>
      </c>
      <c r="H267" s="38">
        <v>75.383333333333368</v>
      </c>
      <c r="I267" s="38">
        <v>76.116666666666688</v>
      </c>
      <c r="J267" s="38">
        <v>76.783333333333374</v>
      </c>
      <c r="K267" s="31">
        <v>75.45</v>
      </c>
      <c r="L267" s="31">
        <v>74.05</v>
      </c>
      <c r="M267" s="31">
        <v>17.869440000000001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298.89999999999998</v>
      </c>
      <c r="D268" s="38">
        <v>302.14999999999998</v>
      </c>
      <c r="E268" s="38">
        <v>290.14999999999998</v>
      </c>
      <c r="F268" s="38">
        <v>281.39999999999998</v>
      </c>
      <c r="G268" s="38">
        <v>269.39999999999998</v>
      </c>
      <c r="H268" s="38">
        <v>310.89999999999998</v>
      </c>
      <c r="I268" s="38">
        <v>322.89999999999998</v>
      </c>
      <c r="J268" s="38">
        <v>331.65</v>
      </c>
      <c r="K268" s="31">
        <v>314.14999999999998</v>
      </c>
      <c r="L268" s="31">
        <v>293.39999999999998</v>
      </c>
      <c r="M268" s="31">
        <v>35.947020000000002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802.15</v>
      </c>
      <c r="D269" s="38">
        <v>804.38333333333321</v>
      </c>
      <c r="E269" s="38">
        <v>794.56666666666638</v>
      </c>
      <c r="F269" s="38">
        <v>786.98333333333312</v>
      </c>
      <c r="G269" s="38">
        <v>777.16666666666629</v>
      </c>
      <c r="H269" s="38">
        <v>811.96666666666647</v>
      </c>
      <c r="I269" s="38">
        <v>821.7833333333333</v>
      </c>
      <c r="J269" s="38">
        <v>829.36666666666656</v>
      </c>
      <c r="K269" s="31">
        <v>814.2</v>
      </c>
      <c r="L269" s="31">
        <v>796.8</v>
      </c>
      <c r="M269" s="31">
        <v>30.499610000000001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471.15</v>
      </c>
      <c r="D270" s="38">
        <v>474.76666666666665</v>
      </c>
      <c r="E270" s="38">
        <v>462.7833333333333</v>
      </c>
      <c r="F270" s="38">
        <v>454.41666666666663</v>
      </c>
      <c r="G270" s="38">
        <v>442.43333333333328</v>
      </c>
      <c r="H270" s="38">
        <v>483.13333333333333</v>
      </c>
      <c r="I270" s="38">
        <v>495.11666666666667</v>
      </c>
      <c r="J270" s="38">
        <v>503.48333333333335</v>
      </c>
      <c r="K270" s="31">
        <v>486.75</v>
      </c>
      <c r="L270" s="31">
        <v>466.4</v>
      </c>
      <c r="M270" s="31">
        <v>23.475519999999999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409.3</v>
      </c>
      <c r="D271" s="38">
        <v>411.76666666666665</v>
      </c>
      <c r="E271" s="38">
        <v>405.5333333333333</v>
      </c>
      <c r="F271" s="38">
        <v>401.76666666666665</v>
      </c>
      <c r="G271" s="38">
        <v>395.5333333333333</v>
      </c>
      <c r="H271" s="38">
        <v>415.5333333333333</v>
      </c>
      <c r="I271" s="38">
        <v>421.76666666666665</v>
      </c>
      <c r="J271" s="38">
        <v>425.5333333333333</v>
      </c>
      <c r="K271" s="31">
        <v>418</v>
      </c>
      <c r="L271" s="31">
        <v>408</v>
      </c>
      <c r="M271" s="31">
        <v>2.6545299999999998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387.65</v>
      </c>
      <c r="D272" s="38">
        <v>389.2</v>
      </c>
      <c r="E272" s="38">
        <v>383.45</v>
      </c>
      <c r="F272" s="38">
        <v>379.25</v>
      </c>
      <c r="G272" s="38">
        <v>373.5</v>
      </c>
      <c r="H272" s="38">
        <v>393.4</v>
      </c>
      <c r="I272" s="38">
        <v>399.15</v>
      </c>
      <c r="J272" s="38">
        <v>403.34999999999997</v>
      </c>
      <c r="K272" s="31">
        <v>394.95</v>
      </c>
      <c r="L272" s="31">
        <v>385</v>
      </c>
      <c r="M272" s="31">
        <v>0.53522999999999998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774.45</v>
      </c>
      <c r="D273" s="38">
        <v>774.75</v>
      </c>
      <c r="E273" s="38">
        <v>765.7</v>
      </c>
      <c r="F273" s="38">
        <v>756.95</v>
      </c>
      <c r="G273" s="38">
        <v>747.90000000000009</v>
      </c>
      <c r="H273" s="38">
        <v>783.5</v>
      </c>
      <c r="I273" s="38">
        <v>792.55</v>
      </c>
      <c r="J273" s="38">
        <v>801.3</v>
      </c>
      <c r="K273" s="31">
        <v>783.8</v>
      </c>
      <c r="L273" s="31">
        <v>766</v>
      </c>
      <c r="M273" s="31">
        <v>2.2498499999999999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231.85</v>
      </c>
      <c r="D274" s="38">
        <v>232.56666666666663</v>
      </c>
      <c r="E274" s="38">
        <v>227.43333333333328</v>
      </c>
      <c r="F274" s="38">
        <v>223.01666666666665</v>
      </c>
      <c r="G274" s="38">
        <v>217.8833333333333</v>
      </c>
      <c r="H274" s="38">
        <v>236.98333333333326</v>
      </c>
      <c r="I274" s="38">
        <v>242.11666666666665</v>
      </c>
      <c r="J274" s="38">
        <v>246.53333333333325</v>
      </c>
      <c r="K274" s="31">
        <v>237.7</v>
      </c>
      <c r="L274" s="31">
        <v>228.15</v>
      </c>
      <c r="M274" s="31">
        <v>5.87643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644.04999999999995</v>
      </c>
      <c r="D275" s="38">
        <v>647.35</v>
      </c>
      <c r="E275" s="38">
        <v>636.35</v>
      </c>
      <c r="F275" s="38">
        <v>628.65</v>
      </c>
      <c r="G275" s="38">
        <v>617.65</v>
      </c>
      <c r="H275" s="38">
        <v>655.05000000000007</v>
      </c>
      <c r="I275" s="38">
        <v>666.05000000000007</v>
      </c>
      <c r="J275" s="38">
        <v>673.75000000000011</v>
      </c>
      <c r="K275" s="31">
        <v>658.35</v>
      </c>
      <c r="L275" s="31">
        <v>639.65</v>
      </c>
      <c r="M275" s="31">
        <v>1.5750900000000001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1295.2</v>
      </c>
      <c r="D276" s="38">
        <v>1311.7333333333333</v>
      </c>
      <c r="E276" s="38">
        <v>1273.4666666666667</v>
      </c>
      <c r="F276" s="38">
        <v>1251.7333333333333</v>
      </c>
      <c r="G276" s="38">
        <v>1213.4666666666667</v>
      </c>
      <c r="H276" s="38">
        <v>1333.4666666666667</v>
      </c>
      <c r="I276" s="38">
        <v>1371.7333333333336</v>
      </c>
      <c r="J276" s="38">
        <v>1393.4666666666667</v>
      </c>
      <c r="K276" s="31">
        <v>1350</v>
      </c>
      <c r="L276" s="31">
        <v>1290</v>
      </c>
      <c r="M276" s="31">
        <v>9.6418800000000005</v>
      </c>
      <c r="N276" s="1"/>
      <c r="O276" s="1"/>
    </row>
    <row r="277" spans="1:15" ht="12.75" customHeight="1">
      <c r="A277" s="33">
        <v>267</v>
      </c>
      <c r="B277" s="58" t="s">
        <v>872</v>
      </c>
      <c r="C277" s="31">
        <v>559.85</v>
      </c>
      <c r="D277" s="38">
        <v>559.96666666666658</v>
      </c>
      <c r="E277" s="38">
        <v>552.93333333333317</v>
      </c>
      <c r="F277" s="38">
        <v>546.01666666666654</v>
      </c>
      <c r="G277" s="38">
        <v>538.98333333333312</v>
      </c>
      <c r="H277" s="38">
        <v>566.88333333333321</v>
      </c>
      <c r="I277" s="38">
        <v>573.91666666666674</v>
      </c>
      <c r="J277" s="38">
        <v>580.83333333333326</v>
      </c>
      <c r="K277" s="31">
        <v>567</v>
      </c>
      <c r="L277" s="31">
        <v>553.04999999999995</v>
      </c>
      <c r="M277" s="31">
        <v>2.1053999999999999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173.35</v>
      </c>
      <c r="D278" s="38">
        <v>175.51666666666665</v>
      </c>
      <c r="E278" s="38">
        <v>168.33333333333331</v>
      </c>
      <c r="F278" s="38">
        <v>163.31666666666666</v>
      </c>
      <c r="G278" s="38">
        <v>156.13333333333333</v>
      </c>
      <c r="H278" s="38">
        <v>180.5333333333333</v>
      </c>
      <c r="I278" s="38">
        <v>187.71666666666664</v>
      </c>
      <c r="J278" s="38">
        <v>192.73333333333329</v>
      </c>
      <c r="K278" s="31">
        <v>182.7</v>
      </c>
      <c r="L278" s="31">
        <v>170.5</v>
      </c>
      <c r="M278" s="31">
        <v>148.80565999999999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305</v>
      </c>
      <c r="D279" s="38">
        <v>303.76666666666665</v>
      </c>
      <c r="E279" s="38">
        <v>301.73333333333329</v>
      </c>
      <c r="F279" s="38">
        <v>298.46666666666664</v>
      </c>
      <c r="G279" s="38">
        <v>296.43333333333328</v>
      </c>
      <c r="H279" s="38">
        <v>307.0333333333333</v>
      </c>
      <c r="I279" s="38">
        <v>309.06666666666661</v>
      </c>
      <c r="J279" s="38">
        <v>312.33333333333331</v>
      </c>
      <c r="K279" s="31">
        <v>305.8</v>
      </c>
      <c r="L279" s="31">
        <v>300.5</v>
      </c>
      <c r="M279" s="31">
        <v>5.0004400000000002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121.95</v>
      </c>
      <c r="D280" s="38">
        <v>123.09999999999998</v>
      </c>
      <c r="E280" s="38">
        <v>119.44999999999996</v>
      </c>
      <c r="F280" s="38">
        <v>116.94999999999997</v>
      </c>
      <c r="G280" s="38">
        <v>113.29999999999995</v>
      </c>
      <c r="H280" s="38">
        <v>125.59999999999997</v>
      </c>
      <c r="I280" s="38">
        <v>129.24999999999997</v>
      </c>
      <c r="J280" s="38">
        <v>131.74999999999997</v>
      </c>
      <c r="K280" s="31">
        <v>126.75</v>
      </c>
      <c r="L280" s="31">
        <v>120.6</v>
      </c>
      <c r="M280" s="31">
        <v>20.379529999999999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601.65</v>
      </c>
      <c r="D281" s="38">
        <v>597.88333333333333</v>
      </c>
      <c r="E281" s="38">
        <v>588.76666666666665</v>
      </c>
      <c r="F281" s="38">
        <v>575.88333333333333</v>
      </c>
      <c r="G281" s="38">
        <v>566.76666666666665</v>
      </c>
      <c r="H281" s="38">
        <v>610.76666666666665</v>
      </c>
      <c r="I281" s="38">
        <v>619.88333333333321</v>
      </c>
      <c r="J281" s="38">
        <v>632.76666666666665</v>
      </c>
      <c r="K281" s="31">
        <v>607</v>
      </c>
      <c r="L281" s="31">
        <v>585</v>
      </c>
      <c r="M281" s="31">
        <v>5.6863099999999998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2433.65</v>
      </c>
      <c r="D282" s="38">
        <v>2438.2833333333333</v>
      </c>
      <c r="E282" s="38">
        <v>2413.6166666666668</v>
      </c>
      <c r="F282" s="38">
        <v>2393.5833333333335</v>
      </c>
      <c r="G282" s="38">
        <v>2368.916666666667</v>
      </c>
      <c r="H282" s="38">
        <v>2458.3166666666666</v>
      </c>
      <c r="I282" s="38">
        <v>2482.9833333333336</v>
      </c>
      <c r="J282" s="38">
        <v>2503.0166666666664</v>
      </c>
      <c r="K282" s="31">
        <v>2462.9499999999998</v>
      </c>
      <c r="L282" s="31">
        <v>2418.25</v>
      </c>
      <c r="M282" s="31">
        <v>1.30802</v>
      </c>
      <c r="N282" s="1"/>
      <c r="O282" s="1"/>
    </row>
    <row r="283" spans="1:15" ht="12.75" customHeight="1">
      <c r="A283" s="33">
        <v>273</v>
      </c>
      <c r="B283" s="58" t="s">
        <v>886</v>
      </c>
      <c r="C283" s="31">
        <v>2626.85</v>
      </c>
      <c r="D283" s="38">
        <v>2643.9666666666667</v>
      </c>
      <c r="E283" s="38">
        <v>2577.9333333333334</v>
      </c>
      <c r="F283" s="38">
        <v>2529.0166666666669</v>
      </c>
      <c r="G283" s="38">
        <v>2462.9833333333336</v>
      </c>
      <c r="H283" s="38">
        <v>2692.8833333333332</v>
      </c>
      <c r="I283" s="38">
        <v>2758.916666666667</v>
      </c>
      <c r="J283" s="38">
        <v>2807.833333333333</v>
      </c>
      <c r="K283" s="31">
        <v>2710</v>
      </c>
      <c r="L283" s="31">
        <v>2595.0500000000002</v>
      </c>
      <c r="M283" s="31">
        <v>7.6609999999999998E-2</v>
      </c>
      <c r="N283" s="1"/>
      <c r="O283" s="1"/>
    </row>
    <row r="284" spans="1:15" ht="12.75" customHeight="1">
      <c r="A284" s="33">
        <v>274</v>
      </c>
      <c r="B284" s="58" t="s">
        <v>892</v>
      </c>
      <c r="C284" s="31">
        <v>608.20000000000005</v>
      </c>
      <c r="D284" s="38">
        <v>604.63333333333333</v>
      </c>
      <c r="E284" s="38">
        <v>597.76666666666665</v>
      </c>
      <c r="F284" s="38">
        <v>587.33333333333337</v>
      </c>
      <c r="G284" s="38">
        <v>580.4666666666667</v>
      </c>
      <c r="H284" s="38">
        <v>615.06666666666661</v>
      </c>
      <c r="I284" s="38">
        <v>621.93333333333317</v>
      </c>
      <c r="J284" s="38">
        <v>632.36666666666656</v>
      </c>
      <c r="K284" s="31">
        <v>611.5</v>
      </c>
      <c r="L284" s="31">
        <v>594.20000000000005</v>
      </c>
      <c r="M284" s="31">
        <v>0.30757000000000001</v>
      </c>
      <c r="N284" s="1"/>
      <c r="O284" s="1"/>
    </row>
    <row r="285" spans="1:15" ht="12.75" customHeight="1">
      <c r="A285" s="33">
        <v>275</v>
      </c>
      <c r="B285" s="58" t="s">
        <v>887</v>
      </c>
      <c r="C285" s="31">
        <v>379.85</v>
      </c>
      <c r="D285" s="38">
        <v>379.84999999999997</v>
      </c>
      <c r="E285" s="38">
        <v>370.04999999999995</v>
      </c>
      <c r="F285" s="38">
        <v>360.25</v>
      </c>
      <c r="G285" s="38">
        <v>350.45</v>
      </c>
      <c r="H285" s="38">
        <v>389.64999999999992</v>
      </c>
      <c r="I285" s="38">
        <v>399.45</v>
      </c>
      <c r="J285" s="38">
        <v>409.24999999999989</v>
      </c>
      <c r="K285" s="31">
        <v>389.65</v>
      </c>
      <c r="L285" s="31">
        <v>370.05</v>
      </c>
      <c r="M285" s="31">
        <v>5.4038500000000003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249.05</v>
      </c>
      <c r="D286" s="38">
        <v>249.43333333333331</v>
      </c>
      <c r="E286" s="38">
        <v>247.61666666666662</v>
      </c>
      <c r="F286" s="38">
        <v>246.18333333333331</v>
      </c>
      <c r="G286" s="38">
        <v>244.36666666666662</v>
      </c>
      <c r="H286" s="38">
        <v>250.86666666666662</v>
      </c>
      <c r="I286" s="38">
        <v>252.68333333333328</v>
      </c>
      <c r="J286" s="38">
        <v>254.11666666666662</v>
      </c>
      <c r="K286" s="31">
        <v>251.25</v>
      </c>
      <c r="L286" s="31">
        <v>248</v>
      </c>
      <c r="M286" s="31">
        <v>5.1282800000000002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1869.7</v>
      </c>
      <c r="D287" s="38">
        <v>1879.25</v>
      </c>
      <c r="E287" s="38">
        <v>1856.9</v>
      </c>
      <c r="F287" s="38">
        <v>1844.1000000000001</v>
      </c>
      <c r="G287" s="38">
        <v>1821.7500000000002</v>
      </c>
      <c r="H287" s="38">
        <v>1892.05</v>
      </c>
      <c r="I287" s="38">
        <v>1914.3999999999999</v>
      </c>
      <c r="J287" s="38">
        <v>1927.1999999999998</v>
      </c>
      <c r="K287" s="31">
        <v>1901.6</v>
      </c>
      <c r="L287" s="31">
        <v>1866.45</v>
      </c>
      <c r="M287" s="31">
        <v>52.653700000000001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1047.55</v>
      </c>
      <c r="D288" s="38">
        <v>1058.1833333333334</v>
      </c>
      <c r="E288" s="38">
        <v>1034.3666666666668</v>
      </c>
      <c r="F288" s="38">
        <v>1021.1833333333334</v>
      </c>
      <c r="G288" s="38">
        <v>997.36666666666679</v>
      </c>
      <c r="H288" s="38">
        <v>1071.3666666666668</v>
      </c>
      <c r="I288" s="38">
        <v>1095.1833333333334</v>
      </c>
      <c r="J288" s="38">
        <v>1108.3666666666668</v>
      </c>
      <c r="K288" s="31">
        <v>1082</v>
      </c>
      <c r="L288" s="31">
        <v>1045</v>
      </c>
      <c r="M288" s="31">
        <v>6.5549400000000002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352.4</v>
      </c>
      <c r="D289" s="38">
        <v>347.11666666666662</v>
      </c>
      <c r="E289" s="38">
        <v>340.73333333333323</v>
      </c>
      <c r="F289" s="38">
        <v>329.06666666666661</v>
      </c>
      <c r="G289" s="38">
        <v>322.68333333333322</v>
      </c>
      <c r="H289" s="38">
        <v>358.78333333333325</v>
      </c>
      <c r="I289" s="38">
        <v>365.16666666666657</v>
      </c>
      <c r="J289" s="38">
        <v>376.83333333333326</v>
      </c>
      <c r="K289" s="31">
        <v>353.5</v>
      </c>
      <c r="L289" s="31">
        <v>335.45</v>
      </c>
      <c r="M289" s="31">
        <v>9.9629399999999997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1843.25</v>
      </c>
      <c r="D290" s="38">
        <v>1852.6666666666667</v>
      </c>
      <c r="E290" s="38">
        <v>1800.5833333333335</v>
      </c>
      <c r="F290" s="38">
        <v>1757.9166666666667</v>
      </c>
      <c r="G290" s="38">
        <v>1705.8333333333335</v>
      </c>
      <c r="H290" s="38">
        <v>1895.3333333333335</v>
      </c>
      <c r="I290" s="38">
        <v>1947.416666666667</v>
      </c>
      <c r="J290" s="38">
        <v>1990.0833333333335</v>
      </c>
      <c r="K290" s="31">
        <v>1904.75</v>
      </c>
      <c r="L290" s="31">
        <v>1810</v>
      </c>
      <c r="M290" s="31">
        <v>0.86472000000000004</v>
      </c>
      <c r="N290" s="1"/>
      <c r="O290" s="1"/>
    </row>
    <row r="291" spans="1:15" ht="12.75" customHeight="1">
      <c r="A291" s="33">
        <v>281</v>
      </c>
      <c r="B291" s="58" t="s">
        <v>888</v>
      </c>
      <c r="C291" s="31">
        <v>2031.45</v>
      </c>
      <c r="D291" s="38">
        <v>2044.2666666666664</v>
      </c>
      <c r="E291" s="38">
        <v>2000.5333333333328</v>
      </c>
      <c r="F291" s="38">
        <v>1969.6166666666663</v>
      </c>
      <c r="G291" s="38">
        <v>1925.8833333333328</v>
      </c>
      <c r="H291" s="38">
        <v>2075.1833333333329</v>
      </c>
      <c r="I291" s="38">
        <v>2118.9166666666665</v>
      </c>
      <c r="J291" s="38">
        <v>2149.833333333333</v>
      </c>
      <c r="K291" s="31">
        <v>2088</v>
      </c>
      <c r="L291" s="31">
        <v>2013.35</v>
      </c>
      <c r="M291" s="31">
        <v>0.22423000000000001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132.80000000000001</v>
      </c>
      <c r="D292" s="38">
        <v>133.45000000000002</v>
      </c>
      <c r="E292" s="38">
        <v>130.95000000000005</v>
      </c>
      <c r="F292" s="38">
        <v>129.10000000000002</v>
      </c>
      <c r="G292" s="38">
        <v>126.60000000000005</v>
      </c>
      <c r="H292" s="38">
        <v>135.30000000000004</v>
      </c>
      <c r="I292" s="38">
        <v>137.79999999999998</v>
      </c>
      <c r="J292" s="38">
        <v>139.65000000000003</v>
      </c>
      <c r="K292" s="31">
        <v>135.94999999999999</v>
      </c>
      <c r="L292" s="31">
        <v>131.6</v>
      </c>
      <c r="M292" s="31">
        <v>67.009770000000003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3884.7</v>
      </c>
      <c r="D293" s="38">
        <v>3883.35</v>
      </c>
      <c r="E293" s="38">
        <v>3823.0499999999997</v>
      </c>
      <c r="F293" s="38">
        <v>3761.3999999999996</v>
      </c>
      <c r="G293" s="38">
        <v>3701.0999999999995</v>
      </c>
      <c r="H293" s="38">
        <v>3945</v>
      </c>
      <c r="I293" s="38">
        <v>4005.3</v>
      </c>
      <c r="J293" s="38">
        <v>4066.9500000000003</v>
      </c>
      <c r="K293" s="31">
        <v>3943.65</v>
      </c>
      <c r="L293" s="31">
        <v>3821.7</v>
      </c>
      <c r="M293" s="31">
        <v>2.3863099999999999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13505.15</v>
      </c>
      <c r="D294" s="38">
        <v>13552.166666666666</v>
      </c>
      <c r="E294" s="38">
        <v>13424.333333333332</v>
      </c>
      <c r="F294" s="38">
        <v>13343.516666666666</v>
      </c>
      <c r="G294" s="38">
        <v>13215.683333333332</v>
      </c>
      <c r="H294" s="38">
        <v>13632.983333333332</v>
      </c>
      <c r="I294" s="38">
        <v>13760.816666666664</v>
      </c>
      <c r="J294" s="38">
        <v>13841.633333333331</v>
      </c>
      <c r="K294" s="31">
        <v>13680</v>
      </c>
      <c r="L294" s="31">
        <v>13471.35</v>
      </c>
      <c r="M294" s="31">
        <v>3.569E-2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2450.15</v>
      </c>
      <c r="D295" s="38">
        <v>2460.4333333333334</v>
      </c>
      <c r="E295" s="38">
        <v>2435.9666666666667</v>
      </c>
      <c r="F295" s="38">
        <v>2421.7833333333333</v>
      </c>
      <c r="G295" s="38">
        <v>2397.3166666666666</v>
      </c>
      <c r="H295" s="38">
        <v>2474.6166666666668</v>
      </c>
      <c r="I295" s="38">
        <v>2499.0833333333339</v>
      </c>
      <c r="J295" s="38">
        <v>2513.2666666666669</v>
      </c>
      <c r="K295" s="31">
        <v>2484.9</v>
      </c>
      <c r="L295" s="31">
        <v>2446.25</v>
      </c>
      <c r="M295" s="31">
        <v>11.41663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358.55</v>
      </c>
      <c r="D296" s="38">
        <v>362.15000000000003</v>
      </c>
      <c r="E296" s="38">
        <v>352.60000000000008</v>
      </c>
      <c r="F296" s="38">
        <v>346.65000000000003</v>
      </c>
      <c r="G296" s="38">
        <v>337.10000000000008</v>
      </c>
      <c r="H296" s="38">
        <v>368.10000000000008</v>
      </c>
      <c r="I296" s="38">
        <v>377.65000000000003</v>
      </c>
      <c r="J296" s="38">
        <v>383.60000000000008</v>
      </c>
      <c r="K296" s="31">
        <v>371.7</v>
      </c>
      <c r="L296" s="31">
        <v>356.2</v>
      </c>
      <c r="M296" s="31">
        <v>4.7074299999999996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347.1</v>
      </c>
      <c r="D297" s="38">
        <v>348.8</v>
      </c>
      <c r="E297" s="38">
        <v>341.95000000000005</v>
      </c>
      <c r="F297" s="38">
        <v>336.8</v>
      </c>
      <c r="G297" s="38">
        <v>329.95000000000005</v>
      </c>
      <c r="H297" s="38">
        <v>353.95000000000005</v>
      </c>
      <c r="I297" s="38">
        <v>360.80000000000007</v>
      </c>
      <c r="J297" s="38">
        <v>365.95000000000005</v>
      </c>
      <c r="K297" s="31">
        <v>355.65</v>
      </c>
      <c r="L297" s="31">
        <v>343.65</v>
      </c>
      <c r="M297" s="31">
        <v>13.499359999999999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246.5</v>
      </c>
      <c r="D298" s="38">
        <v>248.15</v>
      </c>
      <c r="E298" s="38">
        <v>244.35000000000002</v>
      </c>
      <c r="F298" s="38">
        <v>242.20000000000002</v>
      </c>
      <c r="G298" s="38">
        <v>238.40000000000003</v>
      </c>
      <c r="H298" s="38">
        <v>250.3</v>
      </c>
      <c r="I298" s="38">
        <v>254.10000000000002</v>
      </c>
      <c r="J298" s="38">
        <v>256.25</v>
      </c>
      <c r="K298" s="31">
        <v>251.95</v>
      </c>
      <c r="L298" s="31">
        <v>246</v>
      </c>
      <c r="M298" s="31">
        <v>4.4995799999999999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91.2</v>
      </c>
      <c r="D299" s="38">
        <v>91.716666666666654</v>
      </c>
      <c r="E299" s="38">
        <v>90.333333333333314</v>
      </c>
      <c r="F299" s="38">
        <v>89.466666666666654</v>
      </c>
      <c r="G299" s="38">
        <v>88.083333333333314</v>
      </c>
      <c r="H299" s="38">
        <v>92.583333333333314</v>
      </c>
      <c r="I299" s="38">
        <v>93.966666666666669</v>
      </c>
      <c r="J299" s="38">
        <v>94.833333333333314</v>
      </c>
      <c r="K299" s="31">
        <v>93.1</v>
      </c>
      <c r="L299" s="31">
        <v>90.85</v>
      </c>
      <c r="M299" s="31">
        <v>30.891559999999998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386.95</v>
      </c>
      <c r="D300" s="38">
        <v>390.95</v>
      </c>
      <c r="E300" s="38">
        <v>381.2</v>
      </c>
      <c r="F300" s="38">
        <v>375.45</v>
      </c>
      <c r="G300" s="38">
        <v>365.7</v>
      </c>
      <c r="H300" s="38">
        <v>396.7</v>
      </c>
      <c r="I300" s="38">
        <v>406.45</v>
      </c>
      <c r="J300" s="38">
        <v>412.2</v>
      </c>
      <c r="K300" s="31">
        <v>400.7</v>
      </c>
      <c r="L300" s="31">
        <v>385.2</v>
      </c>
      <c r="M300" s="31">
        <v>24.793060000000001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615.70000000000005</v>
      </c>
      <c r="D301" s="38">
        <v>618.11666666666667</v>
      </c>
      <c r="E301" s="38">
        <v>611.83333333333337</v>
      </c>
      <c r="F301" s="38">
        <v>607.9666666666667</v>
      </c>
      <c r="G301" s="38">
        <v>601.68333333333339</v>
      </c>
      <c r="H301" s="38">
        <v>621.98333333333335</v>
      </c>
      <c r="I301" s="38">
        <v>628.26666666666665</v>
      </c>
      <c r="J301" s="38">
        <v>632.13333333333333</v>
      </c>
      <c r="K301" s="31">
        <v>624.4</v>
      </c>
      <c r="L301" s="31">
        <v>614.25</v>
      </c>
      <c r="M301" s="31">
        <v>8.0208499999999994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4381.7</v>
      </c>
      <c r="D302" s="38">
        <v>4410.9000000000005</v>
      </c>
      <c r="E302" s="38">
        <v>4344.8000000000011</v>
      </c>
      <c r="F302" s="38">
        <v>4307.9000000000005</v>
      </c>
      <c r="G302" s="38">
        <v>4241.8000000000011</v>
      </c>
      <c r="H302" s="38">
        <v>4447.8000000000011</v>
      </c>
      <c r="I302" s="38">
        <v>4513.9000000000015</v>
      </c>
      <c r="J302" s="38">
        <v>4550.8000000000011</v>
      </c>
      <c r="K302" s="31">
        <v>4477</v>
      </c>
      <c r="L302" s="31">
        <v>4374</v>
      </c>
      <c r="M302" s="31">
        <v>0.17873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4893.3</v>
      </c>
      <c r="D303" s="38">
        <v>4877.583333333333</v>
      </c>
      <c r="E303" s="38">
        <v>4811.2666666666664</v>
      </c>
      <c r="F303" s="38">
        <v>4729.2333333333336</v>
      </c>
      <c r="G303" s="38">
        <v>4662.916666666667</v>
      </c>
      <c r="H303" s="38">
        <v>4959.6166666666659</v>
      </c>
      <c r="I303" s="38">
        <v>5025.9333333333334</v>
      </c>
      <c r="J303" s="38">
        <v>5107.9666666666653</v>
      </c>
      <c r="K303" s="31">
        <v>4943.8999999999996</v>
      </c>
      <c r="L303" s="31">
        <v>4795.55</v>
      </c>
      <c r="M303" s="31">
        <v>8.3716000000000008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930.75</v>
      </c>
      <c r="D304" s="38">
        <v>931.58333333333337</v>
      </c>
      <c r="E304" s="38">
        <v>921.06666666666672</v>
      </c>
      <c r="F304" s="38">
        <v>911.38333333333333</v>
      </c>
      <c r="G304" s="38">
        <v>900.86666666666667</v>
      </c>
      <c r="H304" s="38">
        <v>941.26666666666677</v>
      </c>
      <c r="I304" s="38">
        <v>951.78333333333342</v>
      </c>
      <c r="J304" s="38">
        <v>961.46666666666681</v>
      </c>
      <c r="K304" s="31">
        <v>942.1</v>
      </c>
      <c r="L304" s="31">
        <v>921.9</v>
      </c>
      <c r="M304" s="31">
        <v>10.70687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1457</v>
      </c>
      <c r="D305" s="38">
        <v>1469.3999999999999</v>
      </c>
      <c r="E305" s="38">
        <v>1439.5999999999997</v>
      </c>
      <c r="F305" s="38">
        <v>1422.1999999999998</v>
      </c>
      <c r="G305" s="38">
        <v>1392.3999999999996</v>
      </c>
      <c r="H305" s="38">
        <v>1486.7999999999997</v>
      </c>
      <c r="I305" s="38">
        <v>1516.6</v>
      </c>
      <c r="J305" s="38">
        <v>1533.9999999999998</v>
      </c>
      <c r="K305" s="31">
        <v>1499.2</v>
      </c>
      <c r="L305" s="31">
        <v>1452</v>
      </c>
      <c r="M305" s="31">
        <v>0.32995000000000002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698</v>
      </c>
      <c r="D306" s="38">
        <v>698.65</v>
      </c>
      <c r="E306" s="38">
        <v>671.34999999999991</v>
      </c>
      <c r="F306" s="38">
        <v>644.69999999999993</v>
      </c>
      <c r="G306" s="38">
        <v>617.39999999999986</v>
      </c>
      <c r="H306" s="38">
        <v>725.3</v>
      </c>
      <c r="I306" s="38">
        <v>752.59999999999991</v>
      </c>
      <c r="J306" s="38">
        <v>779.25</v>
      </c>
      <c r="K306" s="31">
        <v>725.95</v>
      </c>
      <c r="L306" s="31">
        <v>672</v>
      </c>
      <c r="M306" s="31">
        <v>23.449670000000001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1084.6500000000001</v>
      </c>
      <c r="D307" s="38">
        <v>1096.9833333333333</v>
      </c>
      <c r="E307" s="38">
        <v>1069.6666666666667</v>
      </c>
      <c r="F307" s="38">
        <v>1054.6833333333334</v>
      </c>
      <c r="G307" s="38">
        <v>1027.3666666666668</v>
      </c>
      <c r="H307" s="38">
        <v>1111.9666666666667</v>
      </c>
      <c r="I307" s="38">
        <v>1139.2833333333333</v>
      </c>
      <c r="J307" s="38">
        <v>1154.2666666666667</v>
      </c>
      <c r="K307" s="31">
        <v>1124.3</v>
      </c>
      <c r="L307" s="31">
        <v>1082</v>
      </c>
      <c r="M307" s="31">
        <v>4.12765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320.39999999999998</v>
      </c>
      <c r="D308" s="38">
        <v>321.68333333333334</v>
      </c>
      <c r="E308" s="38">
        <v>314.9666666666667</v>
      </c>
      <c r="F308" s="38">
        <v>309.53333333333336</v>
      </c>
      <c r="G308" s="38">
        <v>302.81666666666672</v>
      </c>
      <c r="H308" s="38">
        <v>327.11666666666667</v>
      </c>
      <c r="I308" s="38">
        <v>333.83333333333326</v>
      </c>
      <c r="J308" s="38">
        <v>339.26666666666665</v>
      </c>
      <c r="K308" s="31">
        <v>328.4</v>
      </c>
      <c r="L308" s="31">
        <v>316.25</v>
      </c>
      <c r="M308" s="31">
        <v>33.330570000000002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1566.9</v>
      </c>
      <c r="D309" s="38">
        <v>1573.3833333333332</v>
      </c>
      <c r="E309" s="38">
        <v>1551.9666666666665</v>
      </c>
      <c r="F309" s="38">
        <v>1537.0333333333333</v>
      </c>
      <c r="G309" s="38">
        <v>1515.6166666666666</v>
      </c>
      <c r="H309" s="38">
        <v>1588.3166666666664</v>
      </c>
      <c r="I309" s="38">
        <v>1609.7333333333333</v>
      </c>
      <c r="J309" s="38">
        <v>1624.6666666666663</v>
      </c>
      <c r="K309" s="31">
        <v>1594.8</v>
      </c>
      <c r="L309" s="31">
        <v>1558.45</v>
      </c>
      <c r="M309" s="31">
        <v>18.594049999999999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319.55</v>
      </c>
      <c r="D310" s="38">
        <v>319.13333333333333</v>
      </c>
      <c r="E310" s="38">
        <v>312.01666666666665</v>
      </c>
      <c r="F310" s="38">
        <v>304.48333333333335</v>
      </c>
      <c r="G310" s="38">
        <v>297.36666666666667</v>
      </c>
      <c r="H310" s="38">
        <v>326.66666666666663</v>
      </c>
      <c r="I310" s="38">
        <v>333.7833333333333</v>
      </c>
      <c r="J310" s="38">
        <v>341.31666666666661</v>
      </c>
      <c r="K310" s="31">
        <v>326.25</v>
      </c>
      <c r="L310" s="31">
        <v>311.60000000000002</v>
      </c>
      <c r="M310" s="31">
        <v>24.45234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486.85</v>
      </c>
      <c r="D311" s="38">
        <v>488.51666666666671</v>
      </c>
      <c r="E311" s="38">
        <v>482.68333333333339</v>
      </c>
      <c r="F311" s="38">
        <v>478.51666666666671</v>
      </c>
      <c r="G311" s="38">
        <v>472.68333333333339</v>
      </c>
      <c r="H311" s="38">
        <v>492.68333333333339</v>
      </c>
      <c r="I311" s="38">
        <v>498.51666666666677</v>
      </c>
      <c r="J311" s="38">
        <v>502.68333333333339</v>
      </c>
      <c r="K311" s="31">
        <v>494.35</v>
      </c>
      <c r="L311" s="31">
        <v>484.35</v>
      </c>
      <c r="M311" s="31">
        <v>1.97438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376.35</v>
      </c>
      <c r="D312" s="38">
        <v>377.95</v>
      </c>
      <c r="E312" s="38">
        <v>373.2</v>
      </c>
      <c r="F312" s="38">
        <v>370.05</v>
      </c>
      <c r="G312" s="38">
        <v>365.3</v>
      </c>
      <c r="H312" s="38">
        <v>381.09999999999997</v>
      </c>
      <c r="I312" s="38">
        <v>385.84999999999997</v>
      </c>
      <c r="J312" s="38">
        <v>388.99999999999994</v>
      </c>
      <c r="K312" s="31">
        <v>382.7</v>
      </c>
      <c r="L312" s="31">
        <v>374.8</v>
      </c>
      <c r="M312" s="31">
        <v>0.80564000000000002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123.65</v>
      </c>
      <c r="D313" s="38">
        <v>125.78333333333335</v>
      </c>
      <c r="E313" s="38">
        <v>121.06666666666669</v>
      </c>
      <c r="F313" s="38">
        <v>118.48333333333335</v>
      </c>
      <c r="G313" s="38">
        <v>113.76666666666669</v>
      </c>
      <c r="H313" s="38">
        <v>128.36666666666667</v>
      </c>
      <c r="I313" s="38">
        <v>133.08333333333337</v>
      </c>
      <c r="J313" s="38">
        <v>135.66666666666669</v>
      </c>
      <c r="K313" s="31">
        <v>130.5</v>
      </c>
      <c r="L313" s="31">
        <v>123.2</v>
      </c>
      <c r="M313" s="31">
        <v>71.420839999999998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85.55</v>
      </c>
      <c r="D314" s="38">
        <v>86.033333333333346</v>
      </c>
      <c r="E314" s="38">
        <v>83.666666666666686</v>
      </c>
      <c r="F314" s="38">
        <v>81.783333333333346</v>
      </c>
      <c r="G314" s="38">
        <v>79.416666666666686</v>
      </c>
      <c r="H314" s="38">
        <v>87.916666666666686</v>
      </c>
      <c r="I314" s="38">
        <v>90.283333333333331</v>
      </c>
      <c r="J314" s="38">
        <v>92.166666666666686</v>
      </c>
      <c r="K314" s="31">
        <v>88.4</v>
      </c>
      <c r="L314" s="31">
        <v>84.15</v>
      </c>
      <c r="M314" s="31">
        <v>60.406970000000001</v>
      </c>
      <c r="N314" s="1"/>
      <c r="O314" s="1"/>
    </row>
    <row r="315" spans="1:15" ht="12.75" customHeight="1">
      <c r="A315" s="33">
        <v>305</v>
      </c>
      <c r="B315" s="58" t="s">
        <v>1129</v>
      </c>
      <c r="C315" s="31">
        <v>1820.3</v>
      </c>
      <c r="D315" s="38">
        <v>1833.5666666666666</v>
      </c>
      <c r="E315" s="38">
        <v>1771.7333333333331</v>
      </c>
      <c r="F315" s="38">
        <v>1723.1666666666665</v>
      </c>
      <c r="G315" s="38">
        <v>1661.333333333333</v>
      </c>
      <c r="H315" s="38">
        <v>1882.1333333333332</v>
      </c>
      <c r="I315" s="38">
        <v>1943.9666666666667</v>
      </c>
      <c r="J315" s="38">
        <v>1992.5333333333333</v>
      </c>
      <c r="K315" s="31">
        <v>1895.4</v>
      </c>
      <c r="L315" s="31">
        <v>1785</v>
      </c>
      <c r="M315" s="31">
        <v>4.8222800000000001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533.54999999999995</v>
      </c>
      <c r="D316" s="38">
        <v>537.29999999999995</v>
      </c>
      <c r="E316" s="38">
        <v>526.79999999999995</v>
      </c>
      <c r="F316" s="38">
        <v>520.04999999999995</v>
      </c>
      <c r="G316" s="38">
        <v>509.54999999999995</v>
      </c>
      <c r="H316" s="38">
        <v>544.04999999999995</v>
      </c>
      <c r="I316" s="38">
        <v>554.54999999999995</v>
      </c>
      <c r="J316" s="38">
        <v>561.29999999999995</v>
      </c>
      <c r="K316" s="31">
        <v>547.79999999999995</v>
      </c>
      <c r="L316" s="31">
        <v>530.54999999999995</v>
      </c>
      <c r="M316" s="31">
        <v>16.54917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9647.5499999999993</v>
      </c>
      <c r="D317" s="38">
        <v>9719.5</v>
      </c>
      <c r="E317" s="38">
        <v>9540.0499999999993</v>
      </c>
      <c r="F317" s="38">
        <v>9432.5499999999993</v>
      </c>
      <c r="G317" s="38">
        <v>9253.0999999999985</v>
      </c>
      <c r="H317" s="38">
        <v>9827</v>
      </c>
      <c r="I317" s="38">
        <v>10006.450000000001</v>
      </c>
      <c r="J317" s="38">
        <v>10113.950000000001</v>
      </c>
      <c r="K317" s="31">
        <v>9898.9500000000007</v>
      </c>
      <c r="L317" s="31">
        <v>9612</v>
      </c>
      <c r="M317" s="31">
        <v>5.19564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1968.65</v>
      </c>
      <c r="D318" s="38">
        <v>1975.25</v>
      </c>
      <c r="E318" s="38">
        <v>1935.5</v>
      </c>
      <c r="F318" s="38">
        <v>1902.35</v>
      </c>
      <c r="G318" s="38">
        <v>1862.6</v>
      </c>
      <c r="H318" s="38">
        <v>2008.4</v>
      </c>
      <c r="I318" s="38">
        <v>2048.15</v>
      </c>
      <c r="J318" s="38">
        <v>2081.3000000000002</v>
      </c>
      <c r="K318" s="31">
        <v>2015</v>
      </c>
      <c r="L318" s="31">
        <v>1942.1</v>
      </c>
      <c r="M318" s="31">
        <v>1.1195600000000001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823.55</v>
      </c>
      <c r="D319" s="38">
        <v>826.75</v>
      </c>
      <c r="E319" s="38">
        <v>814.5</v>
      </c>
      <c r="F319" s="38">
        <v>805.45</v>
      </c>
      <c r="G319" s="38">
        <v>793.2</v>
      </c>
      <c r="H319" s="38">
        <v>835.8</v>
      </c>
      <c r="I319" s="38">
        <v>848.05</v>
      </c>
      <c r="J319" s="38">
        <v>857.09999999999991</v>
      </c>
      <c r="K319" s="31">
        <v>839</v>
      </c>
      <c r="L319" s="31">
        <v>817.7</v>
      </c>
      <c r="M319" s="31">
        <v>6.84328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619.15</v>
      </c>
      <c r="D320" s="38">
        <v>618.7166666666667</v>
      </c>
      <c r="E320" s="38">
        <v>614.43333333333339</v>
      </c>
      <c r="F320" s="38">
        <v>609.7166666666667</v>
      </c>
      <c r="G320" s="38">
        <v>605.43333333333339</v>
      </c>
      <c r="H320" s="38">
        <v>623.43333333333339</v>
      </c>
      <c r="I320" s="38">
        <v>627.7166666666667</v>
      </c>
      <c r="J320" s="38">
        <v>632.43333333333339</v>
      </c>
      <c r="K320" s="31">
        <v>623</v>
      </c>
      <c r="L320" s="31">
        <v>614</v>
      </c>
      <c r="M320" s="31">
        <v>14.968629999999999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1722.05</v>
      </c>
      <c r="D321" s="38">
        <v>1722.1499999999999</v>
      </c>
      <c r="E321" s="38">
        <v>1677.5999999999997</v>
      </c>
      <c r="F321" s="38">
        <v>1633.1499999999999</v>
      </c>
      <c r="G321" s="38">
        <v>1588.5999999999997</v>
      </c>
      <c r="H321" s="38">
        <v>1766.5999999999997</v>
      </c>
      <c r="I321" s="38">
        <v>1811.1499999999999</v>
      </c>
      <c r="J321" s="38">
        <v>1855.5999999999997</v>
      </c>
      <c r="K321" s="31">
        <v>1766.7</v>
      </c>
      <c r="L321" s="31">
        <v>1677.7</v>
      </c>
      <c r="M321" s="31">
        <v>74.218149999999994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832.05</v>
      </c>
      <c r="D322" s="38">
        <v>837.11666666666667</v>
      </c>
      <c r="E322" s="38">
        <v>818.58333333333337</v>
      </c>
      <c r="F322" s="38">
        <v>805.11666666666667</v>
      </c>
      <c r="G322" s="38">
        <v>786.58333333333337</v>
      </c>
      <c r="H322" s="38">
        <v>850.58333333333337</v>
      </c>
      <c r="I322" s="38">
        <v>869.11666666666667</v>
      </c>
      <c r="J322" s="38">
        <v>882.58333333333337</v>
      </c>
      <c r="K322" s="31">
        <v>855.65</v>
      </c>
      <c r="L322" s="31">
        <v>823.65</v>
      </c>
      <c r="M322" s="31">
        <v>0.88463999999999998</v>
      </c>
      <c r="N322" s="1"/>
      <c r="O322" s="1"/>
    </row>
    <row r="323" spans="1:15" ht="12.75" customHeight="1">
      <c r="A323" s="33">
        <v>313</v>
      </c>
      <c r="B323" s="58" t="s">
        <v>890</v>
      </c>
      <c r="C323" s="31">
        <v>994.95</v>
      </c>
      <c r="D323" s="38">
        <v>1008.3166666666666</v>
      </c>
      <c r="E323" s="38">
        <v>973.63333333333321</v>
      </c>
      <c r="F323" s="38">
        <v>952.31666666666661</v>
      </c>
      <c r="G323" s="38">
        <v>917.63333333333321</v>
      </c>
      <c r="H323" s="38">
        <v>1029.6333333333332</v>
      </c>
      <c r="I323" s="38">
        <v>1064.3166666666666</v>
      </c>
      <c r="J323" s="38">
        <v>1085.6333333333332</v>
      </c>
      <c r="K323" s="31">
        <v>1043</v>
      </c>
      <c r="L323" s="31">
        <v>987</v>
      </c>
      <c r="M323" s="31">
        <v>1.2645599999999999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1061.6500000000001</v>
      </c>
      <c r="D324" s="38">
        <v>1053.7</v>
      </c>
      <c r="E324" s="38">
        <v>1027.4000000000001</v>
      </c>
      <c r="F324" s="38">
        <v>993.15000000000009</v>
      </c>
      <c r="G324" s="38">
        <v>966.85000000000014</v>
      </c>
      <c r="H324" s="38">
        <v>1087.95</v>
      </c>
      <c r="I324" s="38">
        <v>1114.2499999999998</v>
      </c>
      <c r="J324" s="38">
        <v>1148.5</v>
      </c>
      <c r="K324" s="31">
        <v>1080</v>
      </c>
      <c r="L324" s="31">
        <v>1019.45</v>
      </c>
      <c r="M324" s="31">
        <v>3.0114800000000002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1425.85</v>
      </c>
      <c r="D325" s="38">
        <v>1438.1166666666668</v>
      </c>
      <c r="E325" s="38">
        <v>1406.2833333333335</v>
      </c>
      <c r="F325" s="38">
        <v>1386.7166666666667</v>
      </c>
      <c r="G325" s="38">
        <v>1354.8833333333334</v>
      </c>
      <c r="H325" s="38">
        <v>1457.6833333333336</v>
      </c>
      <c r="I325" s="38">
        <v>1489.5166666666667</v>
      </c>
      <c r="J325" s="38">
        <v>1509.0833333333337</v>
      </c>
      <c r="K325" s="31">
        <v>1469.95</v>
      </c>
      <c r="L325" s="31">
        <v>1418.55</v>
      </c>
      <c r="M325" s="31">
        <v>2.9402200000000001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33</v>
      </c>
      <c r="D326" s="38">
        <v>32.983333333333327</v>
      </c>
      <c r="E326" s="38">
        <v>32.116666666666653</v>
      </c>
      <c r="F326" s="38">
        <v>31.233333333333327</v>
      </c>
      <c r="G326" s="38">
        <v>30.366666666666653</v>
      </c>
      <c r="H326" s="38">
        <v>33.866666666666653</v>
      </c>
      <c r="I326" s="38">
        <v>34.733333333333327</v>
      </c>
      <c r="J326" s="38">
        <v>35.616666666666653</v>
      </c>
      <c r="K326" s="31">
        <v>33.85</v>
      </c>
      <c r="L326" s="31">
        <v>32.1</v>
      </c>
      <c r="M326" s="31">
        <v>52.730130000000003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57.8</v>
      </c>
      <c r="D327" s="38">
        <v>58.233333333333327</v>
      </c>
      <c r="E327" s="38">
        <v>57.266666666666652</v>
      </c>
      <c r="F327" s="38">
        <v>56.733333333333327</v>
      </c>
      <c r="G327" s="38">
        <v>55.766666666666652</v>
      </c>
      <c r="H327" s="38">
        <v>58.766666666666652</v>
      </c>
      <c r="I327" s="38">
        <v>59.733333333333334</v>
      </c>
      <c r="J327" s="38">
        <v>60.266666666666652</v>
      </c>
      <c r="K327" s="31">
        <v>59.2</v>
      </c>
      <c r="L327" s="31">
        <v>57.7</v>
      </c>
      <c r="M327" s="31">
        <v>112.89146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755.3</v>
      </c>
      <c r="D328" s="38">
        <v>752.65</v>
      </c>
      <c r="E328" s="38">
        <v>745.4</v>
      </c>
      <c r="F328" s="38">
        <v>735.5</v>
      </c>
      <c r="G328" s="38">
        <v>728.25</v>
      </c>
      <c r="H328" s="38">
        <v>762.55</v>
      </c>
      <c r="I328" s="38">
        <v>769.8</v>
      </c>
      <c r="J328" s="38">
        <v>779.69999999999993</v>
      </c>
      <c r="K328" s="31">
        <v>759.9</v>
      </c>
      <c r="L328" s="31">
        <v>742.75</v>
      </c>
      <c r="M328" s="31">
        <v>1.3080499999999999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1922.2</v>
      </c>
      <c r="D329" s="38">
        <v>1926.25</v>
      </c>
      <c r="E329" s="38">
        <v>1897.7</v>
      </c>
      <c r="F329" s="38">
        <v>1873.2</v>
      </c>
      <c r="G329" s="38">
        <v>1844.65</v>
      </c>
      <c r="H329" s="38">
        <v>1950.75</v>
      </c>
      <c r="I329" s="38">
        <v>1979.3000000000002</v>
      </c>
      <c r="J329" s="38">
        <v>2003.8</v>
      </c>
      <c r="K329" s="31">
        <v>1954.8</v>
      </c>
      <c r="L329" s="31">
        <v>1901.75</v>
      </c>
      <c r="M329" s="31">
        <v>7.9577999999999998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101263.95</v>
      </c>
      <c r="D330" s="38">
        <v>101522.41666666667</v>
      </c>
      <c r="E330" s="38">
        <v>100744.83333333334</v>
      </c>
      <c r="F330" s="38">
        <v>100225.71666666667</v>
      </c>
      <c r="G330" s="38">
        <v>99448.133333333346</v>
      </c>
      <c r="H330" s="38">
        <v>102041.53333333334</v>
      </c>
      <c r="I330" s="38">
        <v>102819.11666666668</v>
      </c>
      <c r="J330" s="38">
        <v>103338.23333333334</v>
      </c>
      <c r="K330" s="31">
        <v>102300</v>
      </c>
      <c r="L330" s="31">
        <v>101003.3</v>
      </c>
      <c r="M330" s="31">
        <v>3.2559999999999999E-2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2099.1999999999998</v>
      </c>
      <c r="D331" s="38">
        <v>2101.9</v>
      </c>
      <c r="E331" s="38">
        <v>2046.25</v>
      </c>
      <c r="F331" s="38">
        <v>1993.2999999999997</v>
      </c>
      <c r="G331" s="38">
        <v>1937.6499999999996</v>
      </c>
      <c r="H331" s="38">
        <v>2154.8500000000004</v>
      </c>
      <c r="I331" s="38">
        <v>2210.5000000000009</v>
      </c>
      <c r="J331" s="38">
        <v>2263.4500000000007</v>
      </c>
      <c r="K331" s="31">
        <v>2157.5500000000002</v>
      </c>
      <c r="L331" s="31">
        <v>2048.9499999999998</v>
      </c>
      <c r="M331" s="31">
        <v>11.77472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1570.5</v>
      </c>
      <c r="D332" s="38">
        <v>1589.5999999999997</v>
      </c>
      <c r="E332" s="38">
        <v>1545.7499999999993</v>
      </c>
      <c r="F332" s="38">
        <v>1520.9999999999995</v>
      </c>
      <c r="G332" s="38">
        <v>1477.1499999999992</v>
      </c>
      <c r="H332" s="38">
        <v>1614.3499999999995</v>
      </c>
      <c r="I332" s="38">
        <v>1658.1999999999998</v>
      </c>
      <c r="J332" s="38">
        <v>1682.9499999999996</v>
      </c>
      <c r="K332" s="31">
        <v>1633.45</v>
      </c>
      <c r="L332" s="31">
        <v>1564.85</v>
      </c>
      <c r="M332" s="31">
        <v>5.1330900000000002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1277.8499999999999</v>
      </c>
      <c r="D333" s="38">
        <v>1281.6333333333332</v>
      </c>
      <c r="E333" s="38">
        <v>1266.2666666666664</v>
      </c>
      <c r="F333" s="38">
        <v>1254.6833333333332</v>
      </c>
      <c r="G333" s="38">
        <v>1239.3166666666664</v>
      </c>
      <c r="H333" s="38">
        <v>1293.2166666666665</v>
      </c>
      <c r="I333" s="38">
        <v>1308.5833333333333</v>
      </c>
      <c r="J333" s="38">
        <v>1320.1666666666665</v>
      </c>
      <c r="K333" s="31">
        <v>1297</v>
      </c>
      <c r="L333" s="31">
        <v>1270.05</v>
      </c>
      <c r="M333" s="31">
        <v>4.0655599999999996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1019.4</v>
      </c>
      <c r="D334" s="38">
        <v>1022.4833333333335</v>
      </c>
      <c r="E334" s="38">
        <v>1013.8166666666668</v>
      </c>
      <c r="F334" s="38">
        <v>1008.2333333333333</v>
      </c>
      <c r="G334" s="38">
        <v>999.56666666666672</v>
      </c>
      <c r="H334" s="38">
        <v>1028.0666666666671</v>
      </c>
      <c r="I334" s="38">
        <v>1036.7333333333336</v>
      </c>
      <c r="J334" s="38">
        <v>1042.3166666666671</v>
      </c>
      <c r="K334" s="31">
        <v>1031.1500000000001</v>
      </c>
      <c r="L334" s="31">
        <v>1016.9</v>
      </c>
      <c r="M334" s="31">
        <v>0.91386999999999996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681.4</v>
      </c>
      <c r="D335" s="38">
        <v>679.56666666666672</v>
      </c>
      <c r="E335" s="38">
        <v>674.13333333333344</v>
      </c>
      <c r="F335" s="38">
        <v>666.86666666666667</v>
      </c>
      <c r="G335" s="38">
        <v>661.43333333333339</v>
      </c>
      <c r="H335" s="38">
        <v>686.83333333333348</v>
      </c>
      <c r="I335" s="38">
        <v>692.26666666666665</v>
      </c>
      <c r="J335" s="38">
        <v>699.53333333333353</v>
      </c>
      <c r="K335" s="31">
        <v>685</v>
      </c>
      <c r="L335" s="31">
        <v>672.3</v>
      </c>
      <c r="M335" s="31">
        <v>4.2684100000000003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84.55</v>
      </c>
      <c r="D336" s="38">
        <v>84.86666666666666</v>
      </c>
      <c r="E336" s="38">
        <v>83.783333333333317</v>
      </c>
      <c r="F336" s="38">
        <v>83.016666666666652</v>
      </c>
      <c r="G336" s="38">
        <v>81.933333333333309</v>
      </c>
      <c r="H336" s="38">
        <v>85.633333333333326</v>
      </c>
      <c r="I336" s="38">
        <v>86.716666666666669</v>
      </c>
      <c r="J336" s="38">
        <v>87.483333333333334</v>
      </c>
      <c r="K336" s="31">
        <v>85.95</v>
      </c>
      <c r="L336" s="31">
        <v>84.1</v>
      </c>
      <c r="M336" s="31">
        <v>131.31493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4332.6499999999996</v>
      </c>
      <c r="D337" s="38">
        <v>4324</v>
      </c>
      <c r="E337" s="38">
        <v>4288.8500000000004</v>
      </c>
      <c r="F337" s="38">
        <v>4245.05</v>
      </c>
      <c r="G337" s="38">
        <v>4209.9000000000005</v>
      </c>
      <c r="H337" s="38">
        <v>4367.8</v>
      </c>
      <c r="I337" s="38">
        <v>4402.95</v>
      </c>
      <c r="J337" s="38">
        <v>4446.75</v>
      </c>
      <c r="K337" s="31">
        <v>4359.1499999999996</v>
      </c>
      <c r="L337" s="31">
        <v>4280.2</v>
      </c>
      <c r="M337" s="31">
        <v>1.32186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665.9</v>
      </c>
      <c r="D338" s="38">
        <v>675.61666666666667</v>
      </c>
      <c r="E338" s="38">
        <v>651.23333333333335</v>
      </c>
      <c r="F338" s="38">
        <v>636.56666666666672</v>
      </c>
      <c r="G338" s="38">
        <v>612.18333333333339</v>
      </c>
      <c r="H338" s="38">
        <v>690.2833333333333</v>
      </c>
      <c r="I338" s="38">
        <v>714.66666666666674</v>
      </c>
      <c r="J338" s="38">
        <v>729.33333333333326</v>
      </c>
      <c r="K338" s="31">
        <v>700</v>
      </c>
      <c r="L338" s="31">
        <v>660.95</v>
      </c>
      <c r="M338" s="31">
        <v>9.1042100000000001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40.700000000000003</v>
      </c>
      <c r="D339" s="38">
        <v>40.733333333333334</v>
      </c>
      <c r="E339" s="38">
        <v>40.166666666666671</v>
      </c>
      <c r="F339" s="38">
        <v>39.63333333333334</v>
      </c>
      <c r="G339" s="38">
        <v>39.066666666666677</v>
      </c>
      <c r="H339" s="38">
        <v>41.266666666666666</v>
      </c>
      <c r="I339" s="38">
        <v>41.833333333333329</v>
      </c>
      <c r="J339" s="38">
        <v>42.36666666666666</v>
      </c>
      <c r="K339" s="31">
        <v>41.3</v>
      </c>
      <c r="L339" s="31">
        <v>40.200000000000003</v>
      </c>
      <c r="M339" s="31">
        <v>78.300730000000001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131.4</v>
      </c>
      <c r="D340" s="38">
        <v>132.54999999999998</v>
      </c>
      <c r="E340" s="38">
        <v>129.09999999999997</v>
      </c>
      <c r="F340" s="38">
        <v>126.79999999999998</v>
      </c>
      <c r="G340" s="38">
        <v>123.34999999999997</v>
      </c>
      <c r="H340" s="38">
        <v>134.84999999999997</v>
      </c>
      <c r="I340" s="38">
        <v>138.29999999999995</v>
      </c>
      <c r="J340" s="38">
        <v>140.59999999999997</v>
      </c>
      <c r="K340" s="31">
        <v>136</v>
      </c>
      <c r="L340" s="31">
        <v>130.25</v>
      </c>
      <c r="M340" s="31">
        <v>50.18385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22820.75</v>
      </c>
      <c r="D341" s="38">
        <v>22906.383333333331</v>
      </c>
      <c r="E341" s="38">
        <v>22691.216666666664</v>
      </c>
      <c r="F341" s="38">
        <v>22561.683333333331</v>
      </c>
      <c r="G341" s="38">
        <v>22346.516666666663</v>
      </c>
      <c r="H341" s="38">
        <v>23035.916666666664</v>
      </c>
      <c r="I341" s="38">
        <v>23251.083333333336</v>
      </c>
      <c r="J341" s="38">
        <v>23380.616666666665</v>
      </c>
      <c r="K341" s="31">
        <v>23121.55</v>
      </c>
      <c r="L341" s="31">
        <v>22776.85</v>
      </c>
      <c r="M341" s="31">
        <v>0.43215999999999999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62.8</v>
      </c>
      <c r="D342" s="38">
        <v>63.04999999999999</v>
      </c>
      <c r="E342" s="38">
        <v>61.499999999999986</v>
      </c>
      <c r="F342" s="38">
        <v>60.199999999999996</v>
      </c>
      <c r="G342" s="38">
        <v>58.649999999999991</v>
      </c>
      <c r="H342" s="38">
        <v>64.34999999999998</v>
      </c>
      <c r="I342" s="38">
        <v>65.899999999999977</v>
      </c>
      <c r="J342" s="38">
        <v>67.199999999999974</v>
      </c>
      <c r="K342" s="31">
        <v>64.599999999999994</v>
      </c>
      <c r="L342" s="31">
        <v>61.75</v>
      </c>
      <c r="M342" s="31">
        <v>9.6909700000000001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46</v>
      </c>
      <c r="D343" s="38">
        <v>46.449999999999996</v>
      </c>
      <c r="E343" s="38">
        <v>45.349999999999994</v>
      </c>
      <c r="F343" s="38">
        <v>44.699999999999996</v>
      </c>
      <c r="G343" s="38">
        <v>43.599999999999994</v>
      </c>
      <c r="H343" s="38">
        <v>47.099999999999994</v>
      </c>
      <c r="I343" s="38">
        <v>48.2</v>
      </c>
      <c r="J343" s="38">
        <v>48.849999999999994</v>
      </c>
      <c r="K343" s="31">
        <v>47.55</v>
      </c>
      <c r="L343" s="31">
        <v>45.8</v>
      </c>
      <c r="M343" s="31">
        <v>202.0694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292.45</v>
      </c>
      <c r="D344" s="38">
        <v>294.23333333333335</v>
      </c>
      <c r="E344" s="38">
        <v>288.4666666666667</v>
      </c>
      <c r="F344" s="38">
        <v>284.48333333333335</v>
      </c>
      <c r="G344" s="38">
        <v>278.7166666666667</v>
      </c>
      <c r="H344" s="38">
        <v>298.2166666666667</v>
      </c>
      <c r="I344" s="38">
        <v>303.98333333333335</v>
      </c>
      <c r="J344" s="38">
        <v>307.9666666666667</v>
      </c>
      <c r="K344" s="31">
        <v>300</v>
      </c>
      <c r="L344" s="31">
        <v>290.25</v>
      </c>
      <c r="M344" s="31">
        <v>5.5662900000000004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116.05</v>
      </c>
      <c r="D345" s="38">
        <v>115.78333333333335</v>
      </c>
      <c r="E345" s="38">
        <v>114.66666666666669</v>
      </c>
      <c r="F345" s="38">
        <v>113.28333333333335</v>
      </c>
      <c r="G345" s="38">
        <v>112.16666666666669</v>
      </c>
      <c r="H345" s="38">
        <v>117.16666666666669</v>
      </c>
      <c r="I345" s="38">
        <v>118.28333333333333</v>
      </c>
      <c r="J345" s="38">
        <v>119.66666666666669</v>
      </c>
      <c r="K345" s="31">
        <v>116.9</v>
      </c>
      <c r="L345" s="31">
        <v>114.4</v>
      </c>
      <c r="M345" s="31">
        <v>40.132359999999998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111.45</v>
      </c>
      <c r="D346" s="38">
        <v>111.71666666666665</v>
      </c>
      <c r="E346" s="38">
        <v>109.93333333333331</v>
      </c>
      <c r="F346" s="38">
        <v>108.41666666666666</v>
      </c>
      <c r="G346" s="38">
        <v>106.63333333333331</v>
      </c>
      <c r="H346" s="38">
        <v>113.23333333333331</v>
      </c>
      <c r="I346" s="38">
        <v>115.01666666666664</v>
      </c>
      <c r="J346" s="38">
        <v>116.5333333333333</v>
      </c>
      <c r="K346" s="31">
        <v>113.5</v>
      </c>
      <c r="L346" s="31">
        <v>110.2</v>
      </c>
      <c r="M346" s="31">
        <v>152.17618999999999</v>
      </c>
      <c r="N346" s="1"/>
      <c r="O346" s="1"/>
    </row>
    <row r="347" spans="1:15" ht="12.75" customHeight="1">
      <c r="A347" s="33">
        <v>337</v>
      </c>
      <c r="B347" s="58" t="s">
        <v>891</v>
      </c>
      <c r="C347" s="31">
        <v>43.8</v>
      </c>
      <c r="D347" s="38">
        <v>43.883333333333333</v>
      </c>
      <c r="E347" s="38">
        <v>42.916666666666664</v>
      </c>
      <c r="F347" s="38">
        <v>42.033333333333331</v>
      </c>
      <c r="G347" s="38">
        <v>41.066666666666663</v>
      </c>
      <c r="H347" s="38">
        <v>44.766666666666666</v>
      </c>
      <c r="I347" s="38">
        <v>45.733333333333334</v>
      </c>
      <c r="J347" s="38">
        <v>46.616666666666667</v>
      </c>
      <c r="K347" s="31">
        <v>44.85</v>
      </c>
      <c r="L347" s="31">
        <v>43</v>
      </c>
      <c r="M347" s="31">
        <v>36.107280000000003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208.1</v>
      </c>
      <c r="D348" s="38">
        <v>208.76666666666665</v>
      </c>
      <c r="E348" s="38">
        <v>207.1333333333333</v>
      </c>
      <c r="F348" s="38">
        <v>206.16666666666666</v>
      </c>
      <c r="G348" s="38">
        <v>204.5333333333333</v>
      </c>
      <c r="H348" s="38">
        <v>209.73333333333329</v>
      </c>
      <c r="I348" s="38">
        <v>211.36666666666662</v>
      </c>
      <c r="J348" s="38">
        <v>212.33333333333329</v>
      </c>
      <c r="K348" s="31">
        <v>210.4</v>
      </c>
      <c r="L348" s="31">
        <v>207.8</v>
      </c>
      <c r="M348" s="31">
        <v>3.9313500000000001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187.9</v>
      </c>
      <c r="D349" s="38">
        <v>188.88333333333335</v>
      </c>
      <c r="E349" s="38">
        <v>185.9666666666667</v>
      </c>
      <c r="F349" s="38">
        <v>184.03333333333333</v>
      </c>
      <c r="G349" s="38">
        <v>181.11666666666667</v>
      </c>
      <c r="H349" s="38">
        <v>190.81666666666672</v>
      </c>
      <c r="I349" s="38">
        <v>193.73333333333341</v>
      </c>
      <c r="J349" s="38">
        <v>195.66666666666674</v>
      </c>
      <c r="K349" s="31">
        <v>191.8</v>
      </c>
      <c r="L349" s="31">
        <v>186.95</v>
      </c>
      <c r="M349" s="31">
        <v>106.12658999999999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355.05</v>
      </c>
      <c r="D350" s="38">
        <v>354.34999999999997</v>
      </c>
      <c r="E350" s="38">
        <v>350.69999999999993</v>
      </c>
      <c r="F350" s="38">
        <v>346.34999999999997</v>
      </c>
      <c r="G350" s="38">
        <v>342.69999999999993</v>
      </c>
      <c r="H350" s="38">
        <v>358.69999999999993</v>
      </c>
      <c r="I350" s="38">
        <v>362.34999999999991</v>
      </c>
      <c r="J350" s="38">
        <v>366.69999999999993</v>
      </c>
      <c r="K350" s="31">
        <v>358</v>
      </c>
      <c r="L350" s="31">
        <v>350</v>
      </c>
      <c r="M350" s="31">
        <v>4.4205500000000004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1028.55</v>
      </c>
      <c r="D351" s="38">
        <v>1037.5166666666667</v>
      </c>
      <c r="E351" s="38">
        <v>1016.0333333333333</v>
      </c>
      <c r="F351" s="38">
        <v>1003.5166666666667</v>
      </c>
      <c r="G351" s="38">
        <v>982.0333333333333</v>
      </c>
      <c r="H351" s="38">
        <v>1050.0333333333333</v>
      </c>
      <c r="I351" s="38">
        <v>1071.5166666666664</v>
      </c>
      <c r="J351" s="38">
        <v>1084.0333333333333</v>
      </c>
      <c r="K351" s="31">
        <v>1059</v>
      </c>
      <c r="L351" s="31">
        <v>1025</v>
      </c>
      <c r="M351" s="31">
        <v>6.50868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167.8</v>
      </c>
      <c r="D352" s="38">
        <v>168.1</v>
      </c>
      <c r="E352" s="38">
        <v>166.89999999999998</v>
      </c>
      <c r="F352" s="38">
        <v>165.99999999999997</v>
      </c>
      <c r="G352" s="38">
        <v>164.79999999999995</v>
      </c>
      <c r="H352" s="38">
        <v>169</v>
      </c>
      <c r="I352" s="38">
        <v>170.2</v>
      </c>
      <c r="J352" s="38">
        <v>171.10000000000002</v>
      </c>
      <c r="K352" s="31">
        <v>169.3</v>
      </c>
      <c r="L352" s="31">
        <v>167.2</v>
      </c>
      <c r="M352" s="31">
        <v>113.50009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255.7</v>
      </c>
      <c r="D353" s="38">
        <v>255.63333333333333</v>
      </c>
      <c r="E353" s="38">
        <v>253.81666666666666</v>
      </c>
      <c r="F353" s="38">
        <v>251.93333333333334</v>
      </c>
      <c r="G353" s="38">
        <v>250.11666666666667</v>
      </c>
      <c r="H353" s="38">
        <v>257.51666666666665</v>
      </c>
      <c r="I353" s="38">
        <v>259.33333333333326</v>
      </c>
      <c r="J353" s="38">
        <v>261.21666666666664</v>
      </c>
      <c r="K353" s="31">
        <v>257.45</v>
      </c>
      <c r="L353" s="31">
        <v>253.75</v>
      </c>
      <c r="M353" s="31">
        <v>6.9495100000000001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1362.6</v>
      </c>
      <c r="D354" s="38">
        <v>1375.5333333333335</v>
      </c>
      <c r="E354" s="38">
        <v>1286.0666666666671</v>
      </c>
      <c r="F354" s="38">
        <v>1209.5333333333335</v>
      </c>
      <c r="G354" s="38">
        <v>1120.0666666666671</v>
      </c>
      <c r="H354" s="38">
        <v>1452.0666666666671</v>
      </c>
      <c r="I354" s="38">
        <v>1541.5333333333338</v>
      </c>
      <c r="J354" s="38">
        <v>1618.0666666666671</v>
      </c>
      <c r="K354" s="31">
        <v>1465</v>
      </c>
      <c r="L354" s="31">
        <v>1299</v>
      </c>
      <c r="M354" s="31">
        <v>39.437469999999998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836.95</v>
      </c>
      <c r="D355" s="38">
        <v>844.85</v>
      </c>
      <c r="E355" s="38">
        <v>822.1</v>
      </c>
      <c r="F355" s="38">
        <v>807.25</v>
      </c>
      <c r="G355" s="38">
        <v>784.5</v>
      </c>
      <c r="H355" s="38">
        <v>859.7</v>
      </c>
      <c r="I355" s="38">
        <v>882.45</v>
      </c>
      <c r="J355" s="38">
        <v>897.30000000000007</v>
      </c>
      <c r="K355" s="31">
        <v>867.6</v>
      </c>
      <c r="L355" s="31">
        <v>830</v>
      </c>
      <c r="M355" s="31">
        <v>28.494910000000001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3843.9</v>
      </c>
      <c r="D356" s="38">
        <v>3851.7333333333336</v>
      </c>
      <c r="E356" s="38">
        <v>3792.4666666666672</v>
      </c>
      <c r="F356" s="38">
        <v>3741.0333333333338</v>
      </c>
      <c r="G356" s="38">
        <v>3681.7666666666673</v>
      </c>
      <c r="H356" s="38">
        <v>3903.166666666667</v>
      </c>
      <c r="I356" s="38">
        <v>3962.4333333333334</v>
      </c>
      <c r="J356" s="38">
        <v>4013.8666666666668</v>
      </c>
      <c r="K356" s="31">
        <v>3911</v>
      </c>
      <c r="L356" s="31">
        <v>3800.3</v>
      </c>
      <c r="M356" s="31">
        <v>0.75039999999999996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258.10000000000002</v>
      </c>
      <c r="D357" s="38">
        <v>258.5</v>
      </c>
      <c r="E357" s="38">
        <v>255.5</v>
      </c>
      <c r="F357" s="38">
        <v>252.9</v>
      </c>
      <c r="G357" s="38">
        <v>249.9</v>
      </c>
      <c r="H357" s="38">
        <v>261.10000000000002</v>
      </c>
      <c r="I357" s="38">
        <v>264.10000000000002</v>
      </c>
      <c r="J357" s="38">
        <v>266.7</v>
      </c>
      <c r="K357" s="31">
        <v>261.5</v>
      </c>
      <c r="L357" s="31">
        <v>255.9</v>
      </c>
      <c r="M357" s="31">
        <v>1.9867999999999999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36273.9</v>
      </c>
      <c r="D358" s="38">
        <v>36273.383333333339</v>
      </c>
      <c r="E358" s="38">
        <v>35866.56666666668</v>
      </c>
      <c r="F358" s="38">
        <v>35459.233333333344</v>
      </c>
      <c r="G358" s="38">
        <v>35052.416666666686</v>
      </c>
      <c r="H358" s="38">
        <v>36680.716666666674</v>
      </c>
      <c r="I358" s="38">
        <v>37087.53333333334</v>
      </c>
      <c r="J358" s="38">
        <v>37494.866666666669</v>
      </c>
      <c r="K358" s="31">
        <v>36680.199999999997</v>
      </c>
      <c r="L358" s="31">
        <v>35866.050000000003</v>
      </c>
      <c r="M358" s="31">
        <v>0.37053000000000003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1165.0999999999999</v>
      </c>
      <c r="D359" s="38">
        <v>1165.0999999999999</v>
      </c>
      <c r="E359" s="38">
        <v>1165.0999999999999</v>
      </c>
      <c r="F359" s="38">
        <v>1165.0999999999999</v>
      </c>
      <c r="G359" s="38">
        <v>1165.0999999999999</v>
      </c>
      <c r="H359" s="38">
        <v>1165.0999999999999</v>
      </c>
      <c r="I359" s="38">
        <v>1165.0999999999999</v>
      </c>
      <c r="J359" s="38">
        <v>1165.0999999999999</v>
      </c>
      <c r="K359" s="31">
        <v>1165.0999999999999</v>
      </c>
      <c r="L359" s="31">
        <v>1165.0999999999999</v>
      </c>
      <c r="M359" s="31">
        <v>20.727219999999999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762.85</v>
      </c>
      <c r="D360" s="38">
        <v>759.25</v>
      </c>
      <c r="E360" s="38">
        <v>738.6</v>
      </c>
      <c r="F360" s="38">
        <v>714.35</v>
      </c>
      <c r="G360" s="38">
        <v>693.7</v>
      </c>
      <c r="H360" s="38">
        <v>783.5</v>
      </c>
      <c r="I360" s="38">
        <v>804.15000000000009</v>
      </c>
      <c r="J360" s="38">
        <v>828.4</v>
      </c>
      <c r="K360" s="31">
        <v>779.9</v>
      </c>
      <c r="L360" s="31">
        <v>735</v>
      </c>
      <c r="M360" s="31">
        <v>31.697929999999999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154.5</v>
      </c>
      <c r="D361" s="38">
        <v>157.54999999999998</v>
      </c>
      <c r="E361" s="38">
        <v>150.64999999999998</v>
      </c>
      <c r="F361" s="38">
        <v>146.79999999999998</v>
      </c>
      <c r="G361" s="38">
        <v>139.89999999999998</v>
      </c>
      <c r="H361" s="38">
        <v>161.39999999999998</v>
      </c>
      <c r="I361" s="38">
        <v>168.3</v>
      </c>
      <c r="J361" s="38">
        <v>172.14999999999998</v>
      </c>
      <c r="K361" s="31">
        <v>164.45</v>
      </c>
      <c r="L361" s="31">
        <v>153.69999999999999</v>
      </c>
      <c r="M361" s="31">
        <v>54.045699999999997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4760.1000000000004</v>
      </c>
      <c r="D362" s="38">
        <v>4775.7166666666672</v>
      </c>
      <c r="E362" s="38">
        <v>4674.4333333333343</v>
      </c>
      <c r="F362" s="38">
        <v>4588.7666666666673</v>
      </c>
      <c r="G362" s="38">
        <v>4487.4833333333345</v>
      </c>
      <c r="H362" s="38">
        <v>4861.3833333333341</v>
      </c>
      <c r="I362" s="38">
        <v>4962.666666666667</v>
      </c>
      <c r="J362" s="38">
        <v>5048.3333333333339</v>
      </c>
      <c r="K362" s="31">
        <v>4877</v>
      </c>
      <c r="L362" s="31">
        <v>4690.05</v>
      </c>
      <c r="M362" s="31">
        <v>6.13523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224.5</v>
      </c>
      <c r="D363" s="38">
        <v>226.54999999999998</v>
      </c>
      <c r="E363" s="38">
        <v>221.84999999999997</v>
      </c>
      <c r="F363" s="38">
        <v>219.2</v>
      </c>
      <c r="G363" s="38">
        <v>214.49999999999997</v>
      </c>
      <c r="H363" s="38">
        <v>229.19999999999996</v>
      </c>
      <c r="I363" s="38">
        <v>233.89999999999995</v>
      </c>
      <c r="J363" s="38">
        <v>236.54999999999995</v>
      </c>
      <c r="K363" s="31">
        <v>231.25</v>
      </c>
      <c r="L363" s="31">
        <v>223.9</v>
      </c>
      <c r="M363" s="31">
        <v>21.58135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3786.1</v>
      </c>
      <c r="D364" s="38">
        <v>3802.0166666666664</v>
      </c>
      <c r="E364" s="38">
        <v>3764.083333333333</v>
      </c>
      <c r="F364" s="38">
        <v>3742.0666666666666</v>
      </c>
      <c r="G364" s="38">
        <v>3704.1333333333332</v>
      </c>
      <c r="H364" s="38">
        <v>3824.0333333333328</v>
      </c>
      <c r="I364" s="38">
        <v>3861.9666666666662</v>
      </c>
      <c r="J364" s="38">
        <v>3883.9833333333327</v>
      </c>
      <c r="K364" s="31">
        <v>3839.95</v>
      </c>
      <c r="L364" s="31">
        <v>3780</v>
      </c>
      <c r="M364" s="31">
        <v>0.10492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1677.9</v>
      </c>
      <c r="D365" s="38">
        <v>1651.8333333333333</v>
      </c>
      <c r="E365" s="38">
        <v>1600.6666666666665</v>
      </c>
      <c r="F365" s="38">
        <v>1523.4333333333332</v>
      </c>
      <c r="G365" s="38">
        <v>1472.2666666666664</v>
      </c>
      <c r="H365" s="38">
        <v>1729.0666666666666</v>
      </c>
      <c r="I365" s="38">
        <v>1780.2333333333331</v>
      </c>
      <c r="J365" s="38">
        <v>1857.4666666666667</v>
      </c>
      <c r="K365" s="31">
        <v>1703</v>
      </c>
      <c r="L365" s="31">
        <v>1574.6</v>
      </c>
      <c r="M365" s="31">
        <v>6.0257500000000004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3610.6</v>
      </c>
      <c r="D366" s="38">
        <v>3651.0166666666664</v>
      </c>
      <c r="E366" s="38">
        <v>3552.583333333333</v>
      </c>
      <c r="F366" s="38">
        <v>3494.5666666666666</v>
      </c>
      <c r="G366" s="38">
        <v>3396.1333333333332</v>
      </c>
      <c r="H366" s="38">
        <v>3709.0333333333328</v>
      </c>
      <c r="I366" s="38">
        <v>3807.4666666666662</v>
      </c>
      <c r="J366" s="38">
        <v>3865.4833333333327</v>
      </c>
      <c r="K366" s="31">
        <v>3749.45</v>
      </c>
      <c r="L366" s="31">
        <v>3593</v>
      </c>
      <c r="M366" s="31">
        <v>4.0118099999999997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2618.1999999999998</v>
      </c>
      <c r="D367" s="38">
        <v>2627.1666666666665</v>
      </c>
      <c r="E367" s="38">
        <v>2599.333333333333</v>
      </c>
      <c r="F367" s="38">
        <v>2580.4666666666667</v>
      </c>
      <c r="G367" s="38">
        <v>2552.6333333333332</v>
      </c>
      <c r="H367" s="38">
        <v>2646.0333333333328</v>
      </c>
      <c r="I367" s="38">
        <v>2673.8666666666659</v>
      </c>
      <c r="J367" s="38">
        <v>2692.7333333333327</v>
      </c>
      <c r="K367" s="31">
        <v>2655</v>
      </c>
      <c r="L367" s="31">
        <v>2608.3000000000002</v>
      </c>
      <c r="M367" s="31">
        <v>3.2580900000000002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973.8</v>
      </c>
      <c r="D368" s="38">
        <v>978.7166666666667</v>
      </c>
      <c r="E368" s="38">
        <v>957.58333333333337</v>
      </c>
      <c r="F368" s="38">
        <v>941.36666666666667</v>
      </c>
      <c r="G368" s="38">
        <v>920.23333333333335</v>
      </c>
      <c r="H368" s="38">
        <v>994.93333333333339</v>
      </c>
      <c r="I368" s="38">
        <v>1016.0666666666666</v>
      </c>
      <c r="J368" s="38">
        <v>1032.2833333333333</v>
      </c>
      <c r="K368" s="31">
        <v>999.85</v>
      </c>
      <c r="L368" s="31">
        <v>962.5</v>
      </c>
      <c r="M368" s="31">
        <v>42.687240000000003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91.85</v>
      </c>
      <c r="D369" s="38">
        <v>92.433333333333337</v>
      </c>
      <c r="E369" s="38">
        <v>90.666666666666671</v>
      </c>
      <c r="F369" s="38">
        <v>89.483333333333334</v>
      </c>
      <c r="G369" s="38">
        <v>87.716666666666669</v>
      </c>
      <c r="H369" s="38">
        <v>93.616666666666674</v>
      </c>
      <c r="I369" s="38">
        <v>95.383333333333326</v>
      </c>
      <c r="J369" s="38">
        <v>96.566666666666677</v>
      </c>
      <c r="K369" s="31">
        <v>94.2</v>
      </c>
      <c r="L369" s="31">
        <v>91.25</v>
      </c>
      <c r="M369" s="31">
        <v>36.634839999999997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618</v>
      </c>
      <c r="D370" s="38">
        <v>619.01666666666677</v>
      </c>
      <c r="E370" s="38">
        <v>608.08333333333348</v>
      </c>
      <c r="F370" s="38">
        <v>598.16666666666674</v>
      </c>
      <c r="G370" s="38">
        <v>587.23333333333346</v>
      </c>
      <c r="H370" s="38">
        <v>628.93333333333351</v>
      </c>
      <c r="I370" s="38">
        <v>639.86666666666667</v>
      </c>
      <c r="J370" s="38">
        <v>649.78333333333353</v>
      </c>
      <c r="K370" s="31">
        <v>629.95000000000005</v>
      </c>
      <c r="L370" s="31">
        <v>609.1</v>
      </c>
      <c r="M370" s="31">
        <v>8.0631900000000005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345.8</v>
      </c>
      <c r="D371" s="38">
        <v>347.73333333333335</v>
      </c>
      <c r="E371" s="38">
        <v>340.86666666666667</v>
      </c>
      <c r="F371" s="38">
        <v>335.93333333333334</v>
      </c>
      <c r="G371" s="38">
        <v>329.06666666666666</v>
      </c>
      <c r="H371" s="38">
        <v>352.66666666666669</v>
      </c>
      <c r="I371" s="38">
        <v>359.53333333333336</v>
      </c>
      <c r="J371" s="38">
        <v>364.4666666666667</v>
      </c>
      <c r="K371" s="31">
        <v>354.6</v>
      </c>
      <c r="L371" s="31">
        <v>342.8</v>
      </c>
      <c r="M371" s="31">
        <v>3.4510800000000001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1125.7</v>
      </c>
      <c r="D372" s="38">
        <v>1148.3333333333333</v>
      </c>
      <c r="E372" s="38">
        <v>1097.3666666666666</v>
      </c>
      <c r="F372" s="38">
        <v>1069.0333333333333</v>
      </c>
      <c r="G372" s="38">
        <v>1018.0666666666666</v>
      </c>
      <c r="H372" s="38">
        <v>1176.6666666666665</v>
      </c>
      <c r="I372" s="38">
        <v>1227.6333333333332</v>
      </c>
      <c r="J372" s="38">
        <v>1255.9666666666665</v>
      </c>
      <c r="K372" s="31">
        <v>1199.3</v>
      </c>
      <c r="L372" s="31">
        <v>1120</v>
      </c>
      <c r="M372" s="31">
        <v>5.7526400000000004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3815.15</v>
      </c>
      <c r="D373" s="38">
        <v>3815.15</v>
      </c>
      <c r="E373" s="38">
        <v>3783.3</v>
      </c>
      <c r="F373" s="38">
        <v>3751.4500000000003</v>
      </c>
      <c r="G373" s="38">
        <v>3719.6000000000004</v>
      </c>
      <c r="H373" s="38">
        <v>3847</v>
      </c>
      <c r="I373" s="38">
        <v>3878.8499999999995</v>
      </c>
      <c r="J373" s="38">
        <v>3910.7</v>
      </c>
      <c r="K373" s="31">
        <v>3847</v>
      </c>
      <c r="L373" s="31">
        <v>3783.3</v>
      </c>
      <c r="M373" s="31">
        <v>4.8811799999999996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1292.55</v>
      </c>
      <c r="D374" s="38">
        <v>1302.7666666666667</v>
      </c>
      <c r="E374" s="38">
        <v>1280.5333333333333</v>
      </c>
      <c r="F374" s="38">
        <v>1268.5166666666667</v>
      </c>
      <c r="G374" s="38">
        <v>1246.2833333333333</v>
      </c>
      <c r="H374" s="38">
        <v>1314.7833333333333</v>
      </c>
      <c r="I374" s="38">
        <v>1337.0166666666664</v>
      </c>
      <c r="J374" s="38">
        <v>1349.0333333333333</v>
      </c>
      <c r="K374" s="31">
        <v>1325</v>
      </c>
      <c r="L374" s="31">
        <v>1290.75</v>
      </c>
      <c r="M374" s="31">
        <v>0.92303999999999997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369.2</v>
      </c>
      <c r="D375" s="38">
        <v>369.58333333333331</v>
      </c>
      <c r="E375" s="38">
        <v>364.66666666666663</v>
      </c>
      <c r="F375" s="38">
        <v>360.13333333333333</v>
      </c>
      <c r="G375" s="38">
        <v>355.21666666666664</v>
      </c>
      <c r="H375" s="38">
        <v>374.11666666666662</v>
      </c>
      <c r="I375" s="38">
        <v>379.03333333333325</v>
      </c>
      <c r="J375" s="38">
        <v>383.56666666666661</v>
      </c>
      <c r="K375" s="31">
        <v>374.5</v>
      </c>
      <c r="L375" s="31">
        <v>365.05</v>
      </c>
      <c r="M375" s="31">
        <v>21.42925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224.65</v>
      </c>
      <c r="D376" s="38">
        <v>225.1</v>
      </c>
      <c r="E376" s="38">
        <v>221.54999999999998</v>
      </c>
      <c r="F376" s="38">
        <v>218.45</v>
      </c>
      <c r="G376" s="38">
        <v>214.89999999999998</v>
      </c>
      <c r="H376" s="38">
        <v>228.2</v>
      </c>
      <c r="I376" s="38">
        <v>231.75</v>
      </c>
      <c r="J376" s="38">
        <v>234.85</v>
      </c>
      <c r="K376" s="31">
        <v>228.65</v>
      </c>
      <c r="L376" s="31">
        <v>222</v>
      </c>
      <c r="M376" s="31">
        <v>84.952799999999996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243.1</v>
      </c>
      <c r="D377" s="38">
        <v>245.66666666666666</v>
      </c>
      <c r="E377" s="38">
        <v>239.13333333333333</v>
      </c>
      <c r="F377" s="38">
        <v>235.16666666666666</v>
      </c>
      <c r="G377" s="38">
        <v>228.63333333333333</v>
      </c>
      <c r="H377" s="38">
        <v>249.63333333333333</v>
      </c>
      <c r="I377" s="38">
        <v>256.16666666666669</v>
      </c>
      <c r="J377" s="38">
        <v>260.13333333333333</v>
      </c>
      <c r="K377" s="31">
        <v>252.2</v>
      </c>
      <c r="L377" s="31">
        <v>241.7</v>
      </c>
      <c r="M377" s="31">
        <v>229.43588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398.5</v>
      </c>
      <c r="D378" s="38">
        <v>402.23333333333335</v>
      </c>
      <c r="E378" s="38">
        <v>390.61666666666667</v>
      </c>
      <c r="F378" s="38">
        <v>382.73333333333335</v>
      </c>
      <c r="G378" s="38">
        <v>371.11666666666667</v>
      </c>
      <c r="H378" s="38">
        <v>410.11666666666667</v>
      </c>
      <c r="I378" s="38">
        <v>421.73333333333335</v>
      </c>
      <c r="J378" s="38">
        <v>429.61666666666667</v>
      </c>
      <c r="K378" s="31">
        <v>413.85</v>
      </c>
      <c r="L378" s="31">
        <v>394.35</v>
      </c>
      <c r="M378" s="31">
        <v>12.65061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567.54999999999995</v>
      </c>
      <c r="D379" s="38">
        <v>568.31666666666672</v>
      </c>
      <c r="E379" s="38">
        <v>520.43333333333339</v>
      </c>
      <c r="F379" s="38">
        <v>473.31666666666672</v>
      </c>
      <c r="G379" s="38">
        <v>425.43333333333339</v>
      </c>
      <c r="H379" s="38">
        <v>615.43333333333339</v>
      </c>
      <c r="I379" s="38">
        <v>663.31666666666683</v>
      </c>
      <c r="J379" s="38">
        <v>710.43333333333339</v>
      </c>
      <c r="K379" s="31">
        <v>616.20000000000005</v>
      </c>
      <c r="L379" s="31">
        <v>521.20000000000005</v>
      </c>
      <c r="M379" s="31">
        <v>157.27382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633.5</v>
      </c>
      <c r="D380" s="38">
        <v>635.44999999999993</v>
      </c>
      <c r="E380" s="38">
        <v>629.04999999999984</v>
      </c>
      <c r="F380" s="38">
        <v>624.59999999999991</v>
      </c>
      <c r="G380" s="38">
        <v>618.19999999999982</v>
      </c>
      <c r="H380" s="38">
        <v>639.89999999999986</v>
      </c>
      <c r="I380" s="38">
        <v>646.29999999999995</v>
      </c>
      <c r="J380" s="38">
        <v>650.74999999999989</v>
      </c>
      <c r="K380" s="31">
        <v>641.85</v>
      </c>
      <c r="L380" s="31">
        <v>631</v>
      </c>
      <c r="M380" s="31">
        <v>0.81655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126.2</v>
      </c>
      <c r="D381" s="38">
        <v>126.5</v>
      </c>
      <c r="E381" s="38">
        <v>124.9</v>
      </c>
      <c r="F381" s="38">
        <v>123.60000000000001</v>
      </c>
      <c r="G381" s="38">
        <v>122.00000000000001</v>
      </c>
      <c r="H381" s="38">
        <v>127.8</v>
      </c>
      <c r="I381" s="38">
        <v>129.39999999999998</v>
      </c>
      <c r="J381" s="38">
        <v>130.69999999999999</v>
      </c>
      <c r="K381" s="31">
        <v>128.1</v>
      </c>
      <c r="L381" s="31">
        <v>125.2</v>
      </c>
      <c r="M381" s="31">
        <v>4.1488500000000004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15093.35</v>
      </c>
      <c r="D382" s="38">
        <v>15043.449999999999</v>
      </c>
      <c r="E382" s="38">
        <v>14954.899999999998</v>
      </c>
      <c r="F382" s="38">
        <v>14816.449999999999</v>
      </c>
      <c r="G382" s="38">
        <v>14727.899999999998</v>
      </c>
      <c r="H382" s="38">
        <v>15181.899999999998</v>
      </c>
      <c r="I382" s="38">
        <v>15270.449999999997</v>
      </c>
      <c r="J382" s="38">
        <v>15408.899999999998</v>
      </c>
      <c r="K382" s="31">
        <v>15132</v>
      </c>
      <c r="L382" s="31">
        <v>14905</v>
      </c>
      <c r="M382" s="31">
        <v>0.13671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59.1</v>
      </c>
      <c r="D383" s="38">
        <v>59.81666666666667</v>
      </c>
      <c r="E383" s="38">
        <v>57.433333333333337</v>
      </c>
      <c r="F383" s="38">
        <v>55.766666666666666</v>
      </c>
      <c r="G383" s="38">
        <v>53.383333333333333</v>
      </c>
      <c r="H383" s="38">
        <v>61.483333333333341</v>
      </c>
      <c r="I383" s="38">
        <v>63.866666666666681</v>
      </c>
      <c r="J383" s="38">
        <v>65.533333333333346</v>
      </c>
      <c r="K383" s="31">
        <v>62.2</v>
      </c>
      <c r="L383" s="31">
        <v>58.15</v>
      </c>
      <c r="M383" s="31">
        <v>982.50293999999997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1402.55</v>
      </c>
      <c r="D384" s="38">
        <v>1412.7666666666667</v>
      </c>
      <c r="E384" s="38">
        <v>1387.5333333333333</v>
      </c>
      <c r="F384" s="38">
        <v>1372.5166666666667</v>
      </c>
      <c r="G384" s="38">
        <v>1347.2833333333333</v>
      </c>
      <c r="H384" s="38">
        <v>1427.7833333333333</v>
      </c>
      <c r="I384" s="38">
        <v>1453.0166666666664</v>
      </c>
      <c r="J384" s="38">
        <v>1468.0333333333333</v>
      </c>
      <c r="K384" s="31">
        <v>1438</v>
      </c>
      <c r="L384" s="31">
        <v>1397.75</v>
      </c>
      <c r="M384" s="31">
        <v>5.4725000000000001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435.9</v>
      </c>
      <c r="D385" s="38">
        <v>435.33333333333331</v>
      </c>
      <c r="E385" s="38">
        <v>431.06666666666661</v>
      </c>
      <c r="F385" s="38">
        <v>426.23333333333329</v>
      </c>
      <c r="G385" s="38">
        <v>421.96666666666658</v>
      </c>
      <c r="H385" s="38">
        <v>440.16666666666663</v>
      </c>
      <c r="I385" s="38">
        <v>444.43333333333339</v>
      </c>
      <c r="J385" s="38">
        <v>449.26666666666665</v>
      </c>
      <c r="K385" s="31">
        <v>439.6</v>
      </c>
      <c r="L385" s="31">
        <v>430.5</v>
      </c>
      <c r="M385" s="31">
        <v>1.0788199999999999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1354</v>
      </c>
      <c r="D386" s="38">
        <v>1372.9833333333333</v>
      </c>
      <c r="E386" s="38">
        <v>1327.0166666666667</v>
      </c>
      <c r="F386" s="38">
        <v>1300.0333333333333</v>
      </c>
      <c r="G386" s="38">
        <v>1254.0666666666666</v>
      </c>
      <c r="H386" s="38">
        <v>1399.9666666666667</v>
      </c>
      <c r="I386" s="38">
        <v>1445.9333333333334</v>
      </c>
      <c r="J386" s="38">
        <v>1472.9166666666667</v>
      </c>
      <c r="K386" s="31">
        <v>1418.95</v>
      </c>
      <c r="L386" s="31">
        <v>1346</v>
      </c>
      <c r="M386" s="31">
        <v>4.3643099999999997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118.65</v>
      </c>
      <c r="D387" s="38">
        <v>119</v>
      </c>
      <c r="E387" s="38">
        <v>116.7</v>
      </c>
      <c r="F387" s="38">
        <v>114.75</v>
      </c>
      <c r="G387" s="38">
        <v>112.45</v>
      </c>
      <c r="H387" s="38">
        <v>120.95</v>
      </c>
      <c r="I387" s="38">
        <v>123.25000000000001</v>
      </c>
      <c r="J387" s="38">
        <v>125.2</v>
      </c>
      <c r="K387" s="31">
        <v>121.3</v>
      </c>
      <c r="L387" s="31">
        <v>117.05</v>
      </c>
      <c r="M387" s="31">
        <v>79.460380000000001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164.15</v>
      </c>
      <c r="D388" s="38">
        <v>164.73333333333332</v>
      </c>
      <c r="E388" s="38">
        <v>162.46666666666664</v>
      </c>
      <c r="F388" s="38">
        <v>160.78333333333333</v>
      </c>
      <c r="G388" s="38">
        <v>158.51666666666665</v>
      </c>
      <c r="H388" s="38">
        <v>166.41666666666663</v>
      </c>
      <c r="I388" s="38">
        <v>168.68333333333334</v>
      </c>
      <c r="J388" s="38">
        <v>170.36666666666662</v>
      </c>
      <c r="K388" s="31">
        <v>167</v>
      </c>
      <c r="L388" s="31">
        <v>163.05000000000001</v>
      </c>
      <c r="M388" s="31">
        <v>8.7175899999999995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1062</v>
      </c>
      <c r="D389" s="38">
        <v>1062.9166666666667</v>
      </c>
      <c r="E389" s="38">
        <v>1032.0833333333335</v>
      </c>
      <c r="F389" s="38">
        <v>1002.1666666666667</v>
      </c>
      <c r="G389" s="38">
        <v>971.33333333333348</v>
      </c>
      <c r="H389" s="38">
        <v>1092.8333333333335</v>
      </c>
      <c r="I389" s="38">
        <v>1123.666666666667</v>
      </c>
      <c r="J389" s="38">
        <v>1153.5833333333335</v>
      </c>
      <c r="K389" s="31">
        <v>1093.75</v>
      </c>
      <c r="L389" s="31">
        <v>1033</v>
      </c>
      <c r="M389" s="31">
        <v>2.2296200000000002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521.1</v>
      </c>
      <c r="D390" s="38">
        <v>525.25000000000011</v>
      </c>
      <c r="E390" s="38">
        <v>516.05000000000018</v>
      </c>
      <c r="F390" s="38">
        <v>511.00000000000011</v>
      </c>
      <c r="G390" s="38">
        <v>501.80000000000018</v>
      </c>
      <c r="H390" s="38">
        <v>530.30000000000018</v>
      </c>
      <c r="I390" s="38">
        <v>539.50000000000023</v>
      </c>
      <c r="J390" s="38">
        <v>544.55000000000018</v>
      </c>
      <c r="K390" s="31">
        <v>534.45000000000005</v>
      </c>
      <c r="L390" s="31">
        <v>520.20000000000005</v>
      </c>
      <c r="M390" s="31">
        <v>18.487850000000002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208.55</v>
      </c>
      <c r="D391" s="38">
        <v>208.15</v>
      </c>
      <c r="E391" s="38">
        <v>203.85000000000002</v>
      </c>
      <c r="F391" s="38">
        <v>199.15</v>
      </c>
      <c r="G391" s="38">
        <v>194.85000000000002</v>
      </c>
      <c r="H391" s="38">
        <v>212.85000000000002</v>
      </c>
      <c r="I391" s="38">
        <v>217.15000000000003</v>
      </c>
      <c r="J391" s="38">
        <v>221.85000000000002</v>
      </c>
      <c r="K391" s="31">
        <v>212.45</v>
      </c>
      <c r="L391" s="31">
        <v>203.45</v>
      </c>
      <c r="M391" s="31">
        <v>10.088469999999999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112.4</v>
      </c>
      <c r="D392" s="38">
        <v>113.68333333333334</v>
      </c>
      <c r="E392" s="38">
        <v>109.71666666666667</v>
      </c>
      <c r="F392" s="38">
        <v>107.03333333333333</v>
      </c>
      <c r="G392" s="38">
        <v>103.06666666666666</v>
      </c>
      <c r="H392" s="38">
        <v>116.36666666666667</v>
      </c>
      <c r="I392" s="38">
        <v>120.33333333333334</v>
      </c>
      <c r="J392" s="38">
        <v>123.01666666666668</v>
      </c>
      <c r="K392" s="31">
        <v>117.65</v>
      </c>
      <c r="L392" s="31">
        <v>111</v>
      </c>
      <c r="M392" s="31">
        <v>37.235819999999997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2419.1</v>
      </c>
      <c r="D393" s="38">
        <v>2430.3666666666668</v>
      </c>
      <c r="E393" s="38">
        <v>2385.7333333333336</v>
      </c>
      <c r="F393" s="38">
        <v>2352.3666666666668</v>
      </c>
      <c r="G393" s="38">
        <v>2307.7333333333336</v>
      </c>
      <c r="H393" s="38">
        <v>2463.7333333333336</v>
      </c>
      <c r="I393" s="38">
        <v>2508.3666666666668</v>
      </c>
      <c r="J393" s="38">
        <v>2541.7333333333336</v>
      </c>
      <c r="K393" s="31">
        <v>2475</v>
      </c>
      <c r="L393" s="31">
        <v>2397</v>
      </c>
      <c r="M393" s="31">
        <v>0.28509000000000001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41.3</v>
      </c>
      <c r="D394" s="38">
        <v>41.4</v>
      </c>
      <c r="E394" s="38">
        <v>39.65</v>
      </c>
      <c r="F394" s="38">
        <v>38</v>
      </c>
      <c r="G394" s="38">
        <v>36.25</v>
      </c>
      <c r="H394" s="38">
        <v>43.05</v>
      </c>
      <c r="I394" s="38">
        <v>44.8</v>
      </c>
      <c r="J394" s="38">
        <v>46.449999999999996</v>
      </c>
      <c r="K394" s="31">
        <v>43.15</v>
      </c>
      <c r="L394" s="31">
        <v>39.75</v>
      </c>
      <c r="M394" s="31">
        <v>60.781080000000003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1821.05</v>
      </c>
      <c r="D395" s="38">
        <v>1826.6666666666667</v>
      </c>
      <c r="E395" s="38">
        <v>1799.3833333333334</v>
      </c>
      <c r="F395" s="38">
        <v>1777.7166666666667</v>
      </c>
      <c r="G395" s="38">
        <v>1750.4333333333334</v>
      </c>
      <c r="H395" s="38">
        <v>1848.3333333333335</v>
      </c>
      <c r="I395" s="38">
        <v>1875.6166666666668</v>
      </c>
      <c r="J395" s="38">
        <v>1897.2833333333335</v>
      </c>
      <c r="K395" s="31">
        <v>1853.95</v>
      </c>
      <c r="L395" s="31">
        <v>1805</v>
      </c>
      <c r="M395" s="31">
        <v>3.2424900000000001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197.85</v>
      </c>
      <c r="D396" s="38">
        <v>199.58333333333334</v>
      </c>
      <c r="E396" s="38">
        <v>194.76666666666668</v>
      </c>
      <c r="F396" s="38">
        <v>191.68333333333334</v>
      </c>
      <c r="G396" s="38">
        <v>186.86666666666667</v>
      </c>
      <c r="H396" s="38">
        <v>202.66666666666669</v>
      </c>
      <c r="I396" s="38">
        <v>207.48333333333335</v>
      </c>
      <c r="J396" s="38">
        <v>210.56666666666669</v>
      </c>
      <c r="K396" s="31">
        <v>204.4</v>
      </c>
      <c r="L396" s="31">
        <v>196.5</v>
      </c>
      <c r="M396" s="31">
        <v>263.2002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165.3</v>
      </c>
      <c r="D397" s="38">
        <v>166.21666666666667</v>
      </c>
      <c r="E397" s="38">
        <v>162.83333333333334</v>
      </c>
      <c r="F397" s="38">
        <v>160.36666666666667</v>
      </c>
      <c r="G397" s="38">
        <v>156.98333333333335</v>
      </c>
      <c r="H397" s="38">
        <v>168.68333333333334</v>
      </c>
      <c r="I397" s="38">
        <v>172.06666666666666</v>
      </c>
      <c r="J397" s="38">
        <v>174.53333333333333</v>
      </c>
      <c r="K397" s="31">
        <v>169.6</v>
      </c>
      <c r="L397" s="31">
        <v>163.75</v>
      </c>
      <c r="M397" s="31">
        <v>107.48152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186.25</v>
      </c>
      <c r="D398" s="38">
        <v>186.66666666666666</v>
      </c>
      <c r="E398" s="38">
        <v>184.58333333333331</v>
      </c>
      <c r="F398" s="38">
        <v>182.91666666666666</v>
      </c>
      <c r="G398" s="38">
        <v>180.83333333333331</v>
      </c>
      <c r="H398" s="38">
        <v>188.33333333333331</v>
      </c>
      <c r="I398" s="38">
        <v>190.41666666666663</v>
      </c>
      <c r="J398" s="38">
        <v>192.08333333333331</v>
      </c>
      <c r="K398" s="31">
        <v>188.75</v>
      </c>
      <c r="L398" s="31">
        <v>185</v>
      </c>
      <c r="M398" s="31">
        <v>12.7232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900.85</v>
      </c>
      <c r="D399" s="38">
        <v>902.94999999999993</v>
      </c>
      <c r="E399" s="38">
        <v>890.89999999999986</v>
      </c>
      <c r="F399" s="38">
        <v>880.94999999999993</v>
      </c>
      <c r="G399" s="38">
        <v>868.89999999999986</v>
      </c>
      <c r="H399" s="38">
        <v>912.89999999999986</v>
      </c>
      <c r="I399" s="38">
        <v>924.94999999999982</v>
      </c>
      <c r="J399" s="38">
        <v>934.89999999999986</v>
      </c>
      <c r="K399" s="31">
        <v>915</v>
      </c>
      <c r="L399" s="31">
        <v>893</v>
      </c>
      <c r="M399" s="31">
        <v>1.2383500000000001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2743</v>
      </c>
      <c r="D400" s="38">
        <v>2759.75</v>
      </c>
      <c r="E400" s="38">
        <v>2720.5</v>
      </c>
      <c r="F400" s="38">
        <v>2698</v>
      </c>
      <c r="G400" s="38">
        <v>2658.75</v>
      </c>
      <c r="H400" s="38">
        <v>2782.25</v>
      </c>
      <c r="I400" s="38">
        <v>2821.5</v>
      </c>
      <c r="J400" s="38">
        <v>2844</v>
      </c>
      <c r="K400" s="31">
        <v>2799</v>
      </c>
      <c r="L400" s="31">
        <v>2737.25</v>
      </c>
      <c r="M400" s="31">
        <v>67.761719999999997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109.45</v>
      </c>
      <c r="D401" s="38">
        <v>110.51666666666667</v>
      </c>
      <c r="E401" s="38">
        <v>108.08333333333333</v>
      </c>
      <c r="F401" s="38">
        <v>106.71666666666667</v>
      </c>
      <c r="G401" s="38">
        <v>104.28333333333333</v>
      </c>
      <c r="H401" s="38">
        <v>111.88333333333333</v>
      </c>
      <c r="I401" s="38">
        <v>114.31666666666666</v>
      </c>
      <c r="J401" s="38">
        <v>115.68333333333332</v>
      </c>
      <c r="K401" s="31">
        <v>112.95</v>
      </c>
      <c r="L401" s="31">
        <v>109.15</v>
      </c>
      <c r="M401" s="31">
        <v>3.4370799999999999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610.35</v>
      </c>
      <c r="D402" s="38">
        <v>618.15</v>
      </c>
      <c r="E402" s="38">
        <v>599.94999999999993</v>
      </c>
      <c r="F402" s="38">
        <v>589.54999999999995</v>
      </c>
      <c r="G402" s="38">
        <v>571.34999999999991</v>
      </c>
      <c r="H402" s="38">
        <v>628.54999999999995</v>
      </c>
      <c r="I402" s="38">
        <v>646.75</v>
      </c>
      <c r="J402" s="38">
        <v>657.15</v>
      </c>
      <c r="K402" s="31">
        <v>636.35</v>
      </c>
      <c r="L402" s="31">
        <v>607.75</v>
      </c>
      <c r="M402" s="31">
        <v>1.5667899999999999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386.95</v>
      </c>
      <c r="D403" s="38">
        <v>389.4666666666667</v>
      </c>
      <c r="E403" s="38">
        <v>379.88333333333338</v>
      </c>
      <c r="F403" s="38">
        <v>372.81666666666666</v>
      </c>
      <c r="G403" s="38">
        <v>363.23333333333335</v>
      </c>
      <c r="H403" s="38">
        <v>396.53333333333342</v>
      </c>
      <c r="I403" s="38">
        <v>406.11666666666667</v>
      </c>
      <c r="J403" s="38">
        <v>413.18333333333345</v>
      </c>
      <c r="K403" s="31">
        <v>399.05</v>
      </c>
      <c r="L403" s="31">
        <v>382.4</v>
      </c>
      <c r="M403" s="31">
        <v>7.4140699999999997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865</v>
      </c>
      <c r="D404" s="38">
        <v>863.93333333333339</v>
      </c>
      <c r="E404" s="38">
        <v>856.06666666666683</v>
      </c>
      <c r="F404" s="38">
        <v>847.13333333333344</v>
      </c>
      <c r="G404" s="38">
        <v>839.26666666666688</v>
      </c>
      <c r="H404" s="38">
        <v>872.86666666666679</v>
      </c>
      <c r="I404" s="38">
        <v>880.73333333333335</v>
      </c>
      <c r="J404" s="38">
        <v>889.66666666666674</v>
      </c>
      <c r="K404" s="31">
        <v>871.8</v>
      </c>
      <c r="L404" s="31">
        <v>855</v>
      </c>
      <c r="M404" s="31">
        <v>0.59648999999999996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1636.45</v>
      </c>
      <c r="D405" s="38">
        <v>1650.0666666666666</v>
      </c>
      <c r="E405" s="38">
        <v>1602.1333333333332</v>
      </c>
      <c r="F405" s="38">
        <v>1567.8166666666666</v>
      </c>
      <c r="G405" s="38">
        <v>1519.8833333333332</v>
      </c>
      <c r="H405" s="38">
        <v>1684.3833333333332</v>
      </c>
      <c r="I405" s="38">
        <v>1732.3166666666666</v>
      </c>
      <c r="J405" s="38">
        <v>1766.6333333333332</v>
      </c>
      <c r="K405" s="31">
        <v>1698</v>
      </c>
      <c r="L405" s="31">
        <v>1615.75</v>
      </c>
      <c r="M405" s="31">
        <v>8.6928199999999993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95.05</v>
      </c>
      <c r="D406" s="38">
        <v>95.433333333333337</v>
      </c>
      <c r="E406" s="38">
        <v>93.816666666666677</v>
      </c>
      <c r="F406" s="38">
        <v>92.583333333333343</v>
      </c>
      <c r="G406" s="38">
        <v>90.966666666666683</v>
      </c>
      <c r="H406" s="38">
        <v>96.666666666666671</v>
      </c>
      <c r="I406" s="38">
        <v>98.283333333333346</v>
      </c>
      <c r="J406" s="38">
        <v>99.516666666666666</v>
      </c>
      <c r="K406" s="31">
        <v>97.05</v>
      </c>
      <c r="L406" s="31">
        <v>94.2</v>
      </c>
      <c r="M406" s="31">
        <v>345.21514000000002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6878.2</v>
      </c>
      <c r="D407" s="38">
        <v>6899.4000000000005</v>
      </c>
      <c r="E407" s="38">
        <v>6828.8000000000011</v>
      </c>
      <c r="F407" s="38">
        <v>6779.4000000000005</v>
      </c>
      <c r="G407" s="38">
        <v>6708.8000000000011</v>
      </c>
      <c r="H407" s="38">
        <v>6948.8000000000011</v>
      </c>
      <c r="I407" s="38">
        <v>7019.4000000000015</v>
      </c>
      <c r="J407" s="38">
        <v>7068.8000000000011</v>
      </c>
      <c r="K407" s="31">
        <v>6970</v>
      </c>
      <c r="L407" s="31">
        <v>6850</v>
      </c>
      <c r="M407" s="31">
        <v>7.8899999999999998E-2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1385.2</v>
      </c>
      <c r="D408" s="38">
        <v>1390.6000000000001</v>
      </c>
      <c r="E408" s="38">
        <v>1367.6000000000004</v>
      </c>
      <c r="F408" s="38">
        <v>1350.0000000000002</v>
      </c>
      <c r="G408" s="38">
        <v>1327.0000000000005</v>
      </c>
      <c r="H408" s="38">
        <v>1408.2000000000003</v>
      </c>
      <c r="I408" s="38">
        <v>1431.1999999999998</v>
      </c>
      <c r="J408" s="38">
        <v>1448.8000000000002</v>
      </c>
      <c r="K408" s="31">
        <v>1413.6</v>
      </c>
      <c r="L408" s="31">
        <v>1373</v>
      </c>
      <c r="M408" s="31">
        <v>0.76961999999999997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835.75</v>
      </c>
      <c r="D409" s="38">
        <v>840.63333333333333</v>
      </c>
      <c r="E409" s="38">
        <v>826.76666666666665</v>
      </c>
      <c r="F409" s="38">
        <v>817.7833333333333</v>
      </c>
      <c r="G409" s="38">
        <v>803.91666666666663</v>
      </c>
      <c r="H409" s="38">
        <v>849.61666666666667</v>
      </c>
      <c r="I409" s="38">
        <v>863.48333333333323</v>
      </c>
      <c r="J409" s="38">
        <v>872.4666666666667</v>
      </c>
      <c r="K409" s="31">
        <v>854.5</v>
      </c>
      <c r="L409" s="31">
        <v>831.65</v>
      </c>
      <c r="M409" s="31">
        <v>13.354810000000001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1313.95</v>
      </c>
      <c r="D410" s="38">
        <v>1318.3333333333333</v>
      </c>
      <c r="E410" s="38">
        <v>1300.6666666666665</v>
      </c>
      <c r="F410" s="38">
        <v>1287.3833333333332</v>
      </c>
      <c r="G410" s="38">
        <v>1269.7166666666665</v>
      </c>
      <c r="H410" s="38">
        <v>1331.6166666666666</v>
      </c>
      <c r="I410" s="38">
        <v>1349.2833333333331</v>
      </c>
      <c r="J410" s="38">
        <v>1362.5666666666666</v>
      </c>
      <c r="K410" s="31">
        <v>1336</v>
      </c>
      <c r="L410" s="31">
        <v>1305.05</v>
      </c>
      <c r="M410" s="31">
        <v>15.79954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3091.6</v>
      </c>
      <c r="D411" s="38">
        <v>3096.7666666666664</v>
      </c>
      <c r="E411" s="38">
        <v>3045.5333333333328</v>
      </c>
      <c r="F411" s="38">
        <v>2999.4666666666662</v>
      </c>
      <c r="G411" s="38">
        <v>2948.2333333333327</v>
      </c>
      <c r="H411" s="38">
        <v>3142.833333333333</v>
      </c>
      <c r="I411" s="38">
        <v>3194.0666666666666</v>
      </c>
      <c r="J411" s="38">
        <v>3240.1333333333332</v>
      </c>
      <c r="K411" s="31">
        <v>3148</v>
      </c>
      <c r="L411" s="31">
        <v>3050.7</v>
      </c>
      <c r="M411" s="31">
        <v>0.87112000000000001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539.70000000000005</v>
      </c>
      <c r="D412" s="38">
        <v>542.23333333333335</v>
      </c>
      <c r="E412" s="38">
        <v>530.4666666666667</v>
      </c>
      <c r="F412" s="38">
        <v>521.23333333333335</v>
      </c>
      <c r="G412" s="38">
        <v>509.4666666666667</v>
      </c>
      <c r="H412" s="38">
        <v>551.4666666666667</v>
      </c>
      <c r="I412" s="38">
        <v>563.23333333333335</v>
      </c>
      <c r="J412" s="38">
        <v>572.4666666666667</v>
      </c>
      <c r="K412" s="31">
        <v>554</v>
      </c>
      <c r="L412" s="31">
        <v>533</v>
      </c>
      <c r="M412" s="31">
        <v>1.88588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820.25</v>
      </c>
      <c r="D413" s="38">
        <v>820.18333333333339</v>
      </c>
      <c r="E413" s="38">
        <v>811.36666666666679</v>
      </c>
      <c r="F413" s="38">
        <v>802.48333333333335</v>
      </c>
      <c r="G413" s="38">
        <v>793.66666666666674</v>
      </c>
      <c r="H413" s="38">
        <v>829.06666666666683</v>
      </c>
      <c r="I413" s="38">
        <v>837.88333333333344</v>
      </c>
      <c r="J413" s="38">
        <v>846.76666666666688</v>
      </c>
      <c r="K413" s="31">
        <v>829</v>
      </c>
      <c r="L413" s="31">
        <v>811.3</v>
      </c>
      <c r="M413" s="31">
        <v>0.36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24152.95</v>
      </c>
      <c r="D414" s="38">
        <v>24226.616666666669</v>
      </c>
      <c r="E414" s="38">
        <v>23941.333333333336</v>
      </c>
      <c r="F414" s="38">
        <v>23729.716666666667</v>
      </c>
      <c r="G414" s="38">
        <v>23444.433333333334</v>
      </c>
      <c r="H414" s="38">
        <v>24438.233333333337</v>
      </c>
      <c r="I414" s="38">
        <v>24723.51666666667</v>
      </c>
      <c r="J414" s="38">
        <v>24935.133333333339</v>
      </c>
      <c r="K414" s="31">
        <v>24511.9</v>
      </c>
      <c r="L414" s="31">
        <v>24015</v>
      </c>
      <c r="M414" s="31">
        <v>0.32096000000000002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42.95</v>
      </c>
      <c r="D415" s="38">
        <v>43.133333333333326</v>
      </c>
      <c r="E415" s="38">
        <v>42.616666666666653</v>
      </c>
      <c r="F415" s="38">
        <v>42.283333333333324</v>
      </c>
      <c r="G415" s="38">
        <v>41.766666666666652</v>
      </c>
      <c r="H415" s="38">
        <v>43.466666666666654</v>
      </c>
      <c r="I415" s="38">
        <v>43.983333333333334</v>
      </c>
      <c r="J415" s="38">
        <v>44.316666666666656</v>
      </c>
      <c r="K415" s="31">
        <v>43.65</v>
      </c>
      <c r="L415" s="31">
        <v>42.8</v>
      </c>
      <c r="M415" s="31">
        <v>51.284350000000003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1789</v>
      </c>
      <c r="D416" s="38">
        <v>1800.3999999999999</v>
      </c>
      <c r="E416" s="38">
        <v>1771.5999999999997</v>
      </c>
      <c r="F416" s="38">
        <v>1754.1999999999998</v>
      </c>
      <c r="G416" s="38">
        <v>1725.3999999999996</v>
      </c>
      <c r="H416" s="38">
        <v>1817.7999999999997</v>
      </c>
      <c r="I416" s="38">
        <v>1846.6</v>
      </c>
      <c r="J416" s="38">
        <v>1863.9999999999998</v>
      </c>
      <c r="K416" s="31">
        <v>1829.2</v>
      </c>
      <c r="L416" s="31">
        <v>1783</v>
      </c>
      <c r="M416" s="31">
        <v>12.436629999999999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348.35</v>
      </c>
      <c r="D417" s="38">
        <v>349.2166666666667</v>
      </c>
      <c r="E417" s="38">
        <v>342.43333333333339</v>
      </c>
      <c r="F417" s="38">
        <v>336.51666666666671</v>
      </c>
      <c r="G417" s="38">
        <v>329.73333333333341</v>
      </c>
      <c r="H417" s="38">
        <v>355.13333333333338</v>
      </c>
      <c r="I417" s="38">
        <v>361.91666666666669</v>
      </c>
      <c r="J417" s="38">
        <v>367.83333333333337</v>
      </c>
      <c r="K417" s="31">
        <v>356</v>
      </c>
      <c r="L417" s="31">
        <v>343.3</v>
      </c>
      <c r="M417" s="31">
        <v>1.5725800000000001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3728.35</v>
      </c>
      <c r="D418" s="38">
        <v>3757.5833333333335</v>
      </c>
      <c r="E418" s="38">
        <v>3674.7666666666669</v>
      </c>
      <c r="F418" s="38">
        <v>3621.1833333333334</v>
      </c>
      <c r="G418" s="38">
        <v>3538.3666666666668</v>
      </c>
      <c r="H418" s="38">
        <v>3811.166666666667</v>
      </c>
      <c r="I418" s="38">
        <v>3893.9833333333336</v>
      </c>
      <c r="J418" s="38">
        <v>3947.5666666666671</v>
      </c>
      <c r="K418" s="31">
        <v>3840.4</v>
      </c>
      <c r="L418" s="31">
        <v>3704</v>
      </c>
      <c r="M418" s="31">
        <v>4.3751600000000002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45.65</v>
      </c>
      <c r="D419" s="38">
        <v>46.433333333333337</v>
      </c>
      <c r="E419" s="38">
        <v>44.416666666666671</v>
      </c>
      <c r="F419" s="38">
        <v>43.183333333333337</v>
      </c>
      <c r="G419" s="38">
        <v>41.166666666666671</v>
      </c>
      <c r="H419" s="38">
        <v>47.666666666666671</v>
      </c>
      <c r="I419" s="38">
        <v>49.683333333333337</v>
      </c>
      <c r="J419" s="38">
        <v>50.916666666666671</v>
      </c>
      <c r="K419" s="31">
        <v>48.45</v>
      </c>
      <c r="L419" s="31">
        <v>45.2</v>
      </c>
      <c r="M419" s="31">
        <v>115.23923000000001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5145.7</v>
      </c>
      <c r="D420" s="38">
        <v>5141.3166666666666</v>
      </c>
      <c r="E420" s="38">
        <v>5085.6333333333332</v>
      </c>
      <c r="F420" s="38">
        <v>5025.5666666666666</v>
      </c>
      <c r="G420" s="38">
        <v>4969.8833333333332</v>
      </c>
      <c r="H420" s="38">
        <v>5201.3833333333332</v>
      </c>
      <c r="I420" s="38">
        <v>5257.0666666666657</v>
      </c>
      <c r="J420" s="38">
        <v>5317.1333333333332</v>
      </c>
      <c r="K420" s="31">
        <v>5197</v>
      </c>
      <c r="L420" s="31">
        <v>5081.25</v>
      </c>
      <c r="M420" s="31">
        <v>0.20935000000000001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565.9</v>
      </c>
      <c r="D421" s="38">
        <v>567.0333333333333</v>
      </c>
      <c r="E421" s="38">
        <v>559.66666666666663</v>
      </c>
      <c r="F421" s="38">
        <v>553.43333333333328</v>
      </c>
      <c r="G421" s="38">
        <v>546.06666666666661</v>
      </c>
      <c r="H421" s="38">
        <v>573.26666666666665</v>
      </c>
      <c r="I421" s="38">
        <v>580.63333333333344</v>
      </c>
      <c r="J421" s="38">
        <v>586.86666666666667</v>
      </c>
      <c r="K421" s="31">
        <v>574.4</v>
      </c>
      <c r="L421" s="31">
        <v>560.79999999999995</v>
      </c>
      <c r="M421" s="31">
        <v>6.2351599999999996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3665.4</v>
      </c>
      <c r="D422" s="38">
        <v>3665.1333333333332</v>
      </c>
      <c r="E422" s="38">
        <v>3625.2666666666664</v>
      </c>
      <c r="F422" s="38">
        <v>3585.1333333333332</v>
      </c>
      <c r="G422" s="38">
        <v>3545.2666666666664</v>
      </c>
      <c r="H422" s="38">
        <v>3705.2666666666664</v>
      </c>
      <c r="I422" s="38">
        <v>3745.1333333333332</v>
      </c>
      <c r="J422" s="38">
        <v>3785.2666666666664</v>
      </c>
      <c r="K422" s="31">
        <v>3705</v>
      </c>
      <c r="L422" s="31">
        <v>3625</v>
      </c>
      <c r="M422" s="31">
        <v>0.42759999999999998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542.4</v>
      </c>
      <c r="D423" s="38">
        <v>542.06666666666661</v>
      </c>
      <c r="E423" s="38">
        <v>533.33333333333326</v>
      </c>
      <c r="F423" s="38">
        <v>524.26666666666665</v>
      </c>
      <c r="G423" s="38">
        <v>515.5333333333333</v>
      </c>
      <c r="H423" s="38">
        <v>551.13333333333321</v>
      </c>
      <c r="I423" s="38">
        <v>559.86666666666656</v>
      </c>
      <c r="J423" s="38">
        <v>568.93333333333317</v>
      </c>
      <c r="K423" s="31">
        <v>550.79999999999995</v>
      </c>
      <c r="L423" s="31">
        <v>533</v>
      </c>
      <c r="M423" s="31">
        <v>16.12941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990.25</v>
      </c>
      <c r="D424" s="38">
        <v>993.15</v>
      </c>
      <c r="E424" s="38">
        <v>981.9</v>
      </c>
      <c r="F424" s="38">
        <v>973.55</v>
      </c>
      <c r="G424" s="38">
        <v>962.3</v>
      </c>
      <c r="H424" s="38">
        <v>1001.5</v>
      </c>
      <c r="I424" s="38">
        <v>1012.75</v>
      </c>
      <c r="J424" s="38">
        <v>1021.1</v>
      </c>
      <c r="K424" s="31">
        <v>1004.4</v>
      </c>
      <c r="L424" s="31">
        <v>984.8</v>
      </c>
      <c r="M424" s="31">
        <v>1.61181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2173.4499999999998</v>
      </c>
      <c r="D425" s="38">
        <v>2188.0833333333335</v>
      </c>
      <c r="E425" s="38">
        <v>2145.3666666666668</v>
      </c>
      <c r="F425" s="38">
        <v>2117.2833333333333</v>
      </c>
      <c r="G425" s="38">
        <v>2074.5666666666666</v>
      </c>
      <c r="H425" s="38">
        <v>2216.166666666667</v>
      </c>
      <c r="I425" s="38">
        <v>2258.8833333333332</v>
      </c>
      <c r="J425" s="38">
        <v>2286.9666666666672</v>
      </c>
      <c r="K425" s="31">
        <v>2230.8000000000002</v>
      </c>
      <c r="L425" s="31">
        <v>2160</v>
      </c>
      <c r="M425" s="31">
        <v>11.743499999999999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637.1</v>
      </c>
      <c r="D426" s="38">
        <v>636.26666666666677</v>
      </c>
      <c r="E426" s="38">
        <v>630.83333333333348</v>
      </c>
      <c r="F426" s="38">
        <v>624.56666666666672</v>
      </c>
      <c r="G426" s="38">
        <v>619.13333333333344</v>
      </c>
      <c r="H426" s="38">
        <v>642.53333333333353</v>
      </c>
      <c r="I426" s="38">
        <v>647.9666666666667</v>
      </c>
      <c r="J426" s="38">
        <v>654.23333333333358</v>
      </c>
      <c r="K426" s="31">
        <v>641.70000000000005</v>
      </c>
      <c r="L426" s="31">
        <v>630</v>
      </c>
      <c r="M426" s="31">
        <v>12.166600000000001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585.65</v>
      </c>
      <c r="D427" s="38">
        <v>589</v>
      </c>
      <c r="E427" s="38">
        <v>580</v>
      </c>
      <c r="F427" s="38">
        <v>574.35</v>
      </c>
      <c r="G427" s="38">
        <v>565.35</v>
      </c>
      <c r="H427" s="38">
        <v>594.65</v>
      </c>
      <c r="I427" s="38">
        <v>603.65</v>
      </c>
      <c r="J427" s="38">
        <v>609.29999999999995</v>
      </c>
      <c r="K427" s="31">
        <v>598</v>
      </c>
      <c r="L427" s="31">
        <v>583.35</v>
      </c>
      <c r="M427" s="31">
        <v>200.24503000000001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89.85</v>
      </c>
      <c r="D428" s="38">
        <v>90.2</v>
      </c>
      <c r="E428" s="38">
        <v>89</v>
      </c>
      <c r="F428" s="38">
        <v>88.149999999999991</v>
      </c>
      <c r="G428" s="38">
        <v>86.949999999999989</v>
      </c>
      <c r="H428" s="38">
        <v>91.050000000000011</v>
      </c>
      <c r="I428" s="38">
        <v>92.250000000000028</v>
      </c>
      <c r="J428" s="38">
        <v>93.100000000000023</v>
      </c>
      <c r="K428" s="31">
        <v>91.4</v>
      </c>
      <c r="L428" s="31">
        <v>89.35</v>
      </c>
      <c r="M428" s="31">
        <v>177.04740000000001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291.85000000000002</v>
      </c>
      <c r="D429" s="38">
        <v>290.76666666666665</v>
      </c>
      <c r="E429" s="38">
        <v>287.2833333333333</v>
      </c>
      <c r="F429" s="38">
        <v>282.71666666666664</v>
      </c>
      <c r="G429" s="38">
        <v>279.23333333333329</v>
      </c>
      <c r="H429" s="38">
        <v>295.33333333333331</v>
      </c>
      <c r="I429" s="38">
        <v>298.81666666666666</v>
      </c>
      <c r="J429" s="38">
        <v>303.38333333333333</v>
      </c>
      <c r="K429" s="31">
        <v>294.25</v>
      </c>
      <c r="L429" s="31">
        <v>286.2</v>
      </c>
      <c r="M429" s="31">
        <v>17.971640000000001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147.75</v>
      </c>
      <c r="D430" s="38">
        <v>148.4</v>
      </c>
      <c r="E430" s="38">
        <v>146.45000000000002</v>
      </c>
      <c r="F430" s="38">
        <v>145.15</v>
      </c>
      <c r="G430" s="38">
        <v>143.20000000000002</v>
      </c>
      <c r="H430" s="38">
        <v>149.70000000000002</v>
      </c>
      <c r="I430" s="38">
        <v>151.65</v>
      </c>
      <c r="J430" s="38">
        <v>152.95000000000002</v>
      </c>
      <c r="K430" s="31">
        <v>150.35</v>
      </c>
      <c r="L430" s="31">
        <v>147.1</v>
      </c>
      <c r="M430" s="31">
        <v>6.0149900000000001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417.6</v>
      </c>
      <c r="D431" s="38">
        <v>419.05</v>
      </c>
      <c r="E431" s="38">
        <v>412.6</v>
      </c>
      <c r="F431" s="38">
        <v>407.6</v>
      </c>
      <c r="G431" s="38">
        <v>401.15000000000003</v>
      </c>
      <c r="H431" s="38">
        <v>424.05</v>
      </c>
      <c r="I431" s="38">
        <v>430.49999999999994</v>
      </c>
      <c r="J431" s="38">
        <v>435.5</v>
      </c>
      <c r="K431" s="31">
        <v>425.5</v>
      </c>
      <c r="L431" s="31">
        <v>414.05</v>
      </c>
      <c r="M431" s="31">
        <v>2.7090999999999998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221</v>
      </c>
      <c r="D432" s="38">
        <v>224.53333333333333</v>
      </c>
      <c r="E432" s="38">
        <v>216.51666666666665</v>
      </c>
      <c r="F432" s="38">
        <v>212.03333333333333</v>
      </c>
      <c r="G432" s="38">
        <v>204.01666666666665</v>
      </c>
      <c r="H432" s="38">
        <v>229.01666666666665</v>
      </c>
      <c r="I432" s="38">
        <v>237.03333333333336</v>
      </c>
      <c r="J432" s="38">
        <v>241.51666666666665</v>
      </c>
      <c r="K432" s="31">
        <v>232.55</v>
      </c>
      <c r="L432" s="31">
        <v>220.05</v>
      </c>
      <c r="M432" s="31">
        <v>6.9254300000000004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1075.6500000000001</v>
      </c>
      <c r="D433" s="38">
        <v>1076.4166666666667</v>
      </c>
      <c r="E433" s="38">
        <v>1070.9333333333334</v>
      </c>
      <c r="F433" s="38">
        <v>1066.2166666666667</v>
      </c>
      <c r="G433" s="38">
        <v>1060.7333333333333</v>
      </c>
      <c r="H433" s="38">
        <v>1081.1333333333334</v>
      </c>
      <c r="I433" s="38">
        <v>1086.6166666666666</v>
      </c>
      <c r="J433" s="38">
        <v>1091.3333333333335</v>
      </c>
      <c r="K433" s="31">
        <v>1081.9000000000001</v>
      </c>
      <c r="L433" s="31">
        <v>1071.7</v>
      </c>
      <c r="M433" s="31">
        <v>15.4169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481.65</v>
      </c>
      <c r="D434" s="38">
        <v>486.7166666666667</v>
      </c>
      <c r="E434" s="38">
        <v>475.03333333333342</v>
      </c>
      <c r="F434" s="38">
        <v>468.41666666666674</v>
      </c>
      <c r="G434" s="38">
        <v>456.73333333333346</v>
      </c>
      <c r="H434" s="38">
        <v>493.33333333333337</v>
      </c>
      <c r="I434" s="38">
        <v>505.01666666666665</v>
      </c>
      <c r="J434" s="38">
        <v>511.63333333333333</v>
      </c>
      <c r="K434" s="31">
        <v>498.4</v>
      </c>
      <c r="L434" s="31">
        <v>480.1</v>
      </c>
      <c r="M434" s="31">
        <v>17.548580000000001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2565.35</v>
      </c>
      <c r="D435" s="38">
        <v>2587.1999999999998</v>
      </c>
      <c r="E435" s="38">
        <v>2528.1999999999998</v>
      </c>
      <c r="F435" s="38">
        <v>2491.0500000000002</v>
      </c>
      <c r="G435" s="38">
        <v>2432.0500000000002</v>
      </c>
      <c r="H435" s="38">
        <v>2624.3499999999995</v>
      </c>
      <c r="I435" s="38">
        <v>2683.3499999999995</v>
      </c>
      <c r="J435" s="38">
        <v>2720.4999999999991</v>
      </c>
      <c r="K435" s="31">
        <v>2646.2</v>
      </c>
      <c r="L435" s="31">
        <v>2550.0500000000002</v>
      </c>
      <c r="M435" s="31">
        <v>0.24010999999999999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1227.05</v>
      </c>
      <c r="D436" s="38">
        <v>1235.0333333333335</v>
      </c>
      <c r="E436" s="38">
        <v>1208.0666666666671</v>
      </c>
      <c r="F436" s="38">
        <v>1189.0833333333335</v>
      </c>
      <c r="G436" s="38">
        <v>1162.116666666667</v>
      </c>
      <c r="H436" s="38">
        <v>1254.0166666666671</v>
      </c>
      <c r="I436" s="38">
        <v>1280.9833333333338</v>
      </c>
      <c r="J436" s="38">
        <v>1299.9666666666672</v>
      </c>
      <c r="K436" s="31">
        <v>1262</v>
      </c>
      <c r="L436" s="31">
        <v>1216.05</v>
      </c>
      <c r="M436" s="31">
        <v>0.54374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334.55</v>
      </c>
      <c r="D437" s="38">
        <v>341.08333333333331</v>
      </c>
      <c r="E437" s="38">
        <v>324.16666666666663</v>
      </c>
      <c r="F437" s="38">
        <v>313.7833333333333</v>
      </c>
      <c r="G437" s="38">
        <v>296.86666666666662</v>
      </c>
      <c r="H437" s="38">
        <v>351.46666666666664</v>
      </c>
      <c r="I437" s="38">
        <v>368.38333333333327</v>
      </c>
      <c r="J437" s="38">
        <v>378.76666666666665</v>
      </c>
      <c r="K437" s="31">
        <v>358</v>
      </c>
      <c r="L437" s="31">
        <v>330.7</v>
      </c>
      <c r="M437" s="31">
        <v>43.079259999999998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423.55</v>
      </c>
      <c r="D438" s="38">
        <v>426.9666666666667</v>
      </c>
      <c r="E438" s="38">
        <v>417.68333333333339</v>
      </c>
      <c r="F438" s="38">
        <v>411.81666666666672</v>
      </c>
      <c r="G438" s="38">
        <v>402.53333333333342</v>
      </c>
      <c r="H438" s="38">
        <v>432.83333333333337</v>
      </c>
      <c r="I438" s="38">
        <v>442.11666666666667</v>
      </c>
      <c r="J438" s="38">
        <v>447.98333333333335</v>
      </c>
      <c r="K438" s="31">
        <v>436.25</v>
      </c>
      <c r="L438" s="31">
        <v>421.1</v>
      </c>
      <c r="M438" s="31">
        <v>1.29026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3375.9</v>
      </c>
      <c r="D439" s="38">
        <v>3338.2999999999997</v>
      </c>
      <c r="E439" s="38">
        <v>3262.5999999999995</v>
      </c>
      <c r="F439" s="38">
        <v>3149.2999999999997</v>
      </c>
      <c r="G439" s="38">
        <v>3073.5999999999995</v>
      </c>
      <c r="H439" s="38">
        <v>3451.5999999999995</v>
      </c>
      <c r="I439" s="38">
        <v>3527.2999999999993</v>
      </c>
      <c r="J439" s="38">
        <v>3640.5999999999995</v>
      </c>
      <c r="K439" s="31">
        <v>3414</v>
      </c>
      <c r="L439" s="31">
        <v>3225</v>
      </c>
      <c r="M439" s="31">
        <v>2.1743999999999999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485.65</v>
      </c>
      <c r="D440" s="38">
        <v>486.18333333333334</v>
      </c>
      <c r="E440" s="38">
        <v>484.4666666666667</v>
      </c>
      <c r="F440" s="38">
        <v>483.28333333333336</v>
      </c>
      <c r="G440" s="38">
        <v>481.56666666666672</v>
      </c>
      <c r="H440" s="38">
        <v>487.36666666666667</v>
      </c>
      <c r="I440" s="38">
        <v>489.08333333333326</v>
      </c>
      <c r="J440" s="38">
        <v>490.26666666666665</v>
      </c>
      <c r="K440" s="31">
        <v>487.9</v>
      </c>
      <c r="L440" s="31">
        <v>485</v>
      </c>
      <c r="M440" s="31">
        <v>5.6503699999999997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17.55</v>
      </c>
      <c r="D441" s="38">
        <v>17.783333333333335</v>
      </c>
      <c r="E441" s="38">
        <v>17.216666666666669</v>
      </c>
      <c r="F441" s="38">
        <v>16.883333333333333</v>
      </c>
      <c r="G441" s="38">
        <v>16.316666666666666</v>
      </c>
      <c r="H441" s="38">
        <v>18.116666666666671</v>
      </c>
      <c r="I441" s="38">
        <v>18.683333333333341</v>
      </c>
      <c r="J441" s="38">
        <v>19.016666666666673</v>
      </c>
      <c r="K441" s="31">
        <v>18.350000000000001</v>
      </c>
      <c r="L441" s="31">
        <v>17.45</v>
      </c>
      <c r="M441" s="31">
        <v>1491.3300099999999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227.45</v>
      </c>
      <c r="D442" s="38">
        <v>228.11666666666667</v>
      </c>
      <c r="E442" s="38">
        <v>224.83333333333334</v>
      </c>
      <c r="F442" s="38">
        <v>222.21666666666667</v>
      </c>
      <c r="G442" s="38">
        <v>218.93333333333334</v>
      </c>
      <c r="H442" s="38">
        <v>230.73333333333335</v>
      </c>
      <c r="I442" s="38">
        <v>234.01666666666665</v>
      </c>
      <c r="J442" s="38">
        <v>236.63333333333335</v>
      </c>
      <c r="K442" s="31">
        <v>231.4</v>
      </c>
      <c r="L442" s="31">
        <v>225.5</v>
      </c>
      <c r="M442" s="31">
        <v>4.8159099999999997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767.4</v>
      </c>
      <c r="D443" s="38">
        <v>773.18333333333339</v>
      </c>
      <c r="E443" s="38">
        <v>759.36666666666679</v>
      </c>
      <c r="F443" s="38">
        <v>751.33333333333337</v>
      </c>
      <c r="G443" s="38">
        <v>737.51666666666677</v>
      </c>
      <c r="H443" s="38">
        <v>781.21666666666681</v>
      </c>
      <c r="I443" s="38">
        <v>795.03333333333342</v>
      </c>
      <c r="J443" s="38">
        <v>803.06666666666683</v>
      </c>
      <c r="K443" s="31">
        <v>787</v>
      </c>
      <c r="L443" s="31">
        <v>765.15</v>
      </c>
      <c r="M443" s="31">
        <v>5.83847</v>
      </c>
      <c r="N443" s="1"/>
      <c r="O443" s="1"/>
    </row>
    <row r="444" spans="1:15" ht="12.75" customHeight="1">
      <c r="A444" s="33">
        <v>434</v>
      </c>
      <c r="B444" s="58" t="s">
        <v>893</v>
      </c>
      <c r="C444" s="31">
        <v>425.8</v>
      </c>
      <c r="D444" s="38">
        <v>426.45</v>
      </c>
      <c r="E444" s="38">
        <v>417.9</v>
      </c>
      <c r="F444" s="38">
        <v>410</v>
      </c>
      <c r="G444" s="38">
        <v>401.45</v>
      </c>
      <c r="H444" s="38">
        <v>434.34999999999997</v>
      </c>
      <c r="I444" s="38">
        <v>442.90000000000003</v>
      </c>
      <c r="J444" s="38">
        <v>450.79999999999995</v>
      </c>
      <c r="K444" s="31">
        <v>435</v>
      </c>
      <c r="L444" s="31">
        <v>418.55</v>
      </c>
      <c r="M444" s="31">
        <v>1.3797999999999999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1074.0999999999999</v>
      </c>
      <c r="D445" s="38">
        <v>1081.4666666666665</v>
      </c>
      <c r="E445" s="38">
        <v>1020.6833333333329</v>
      </c>
      <c r="F445" s="38">
        <v>967.26666666666642</v>
      </c>
      <c r="G445" s="38">
        <v>906.48333333333289</v>
      </c>
      <c r="H445" s="38">
        <v>1134.883333333333</v>
      </c>
      <c r="I445" s="38">
        <v>1195.6666666666663</v>
      </c>
      <c r="J445" s="38">
        <v>1249.083333333333</v>
      </c>
      <c r="K445" s="31">
        <v>1142.25</v>
      </c>
      <c r="L445" s="31">
        <v>1028.05</v>
      </c>
      <c r="M445" s="31">
        <v>78.352320000000006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977</v>
      </c>
      <c r="D446" s="38">
        <v>979.63333333333333</v>
      </c>
      <c r="E446" s="38">
        <v>968.76666666666665</v>
      </c>
      <c r="F446" s="38">
        <v>960.5333333333333</v>
      </c>
      <c r="G446" s="38">
        <v>949.66666666666663</v>
      </c>
      <c r="H446" s="38">
        <v>987.86666666666667</v>
      </c>
      <c r="I446" s="38">
        <v>998.73333333333323</v>
      </c>
      <c r="J446" s="38">
        <v>1006.9666666666667</v>
      </c>
      <c r="K446" s="31">
        <v>990.5</v>
      </c>
      <c r="L446" s="31">
        <v>971.4</v>
      </c>
      <c r="M446" s="31">
        <v>9.0883299999999991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1584.4</v>
      </c>
      <c r="D447" s="38">
        <v>1588.6833333333334</v>
      </c>
      <c r="E447" s="38">
        <v>1559.7666666666669</v>
      </c>
      <c r="F447" s="38">
        <v>1535.1333333333334</v>
      </c>
      <c r="G447" s="38">
        <v>1506.2166666666669</v>
      </c>
      <c r="H447" s="38">
        <v>1613.3166666666668</v>
      </c>
      <c r="I447" s="38">
        <v>1642.2333333333333</v>
      </c>
      <c r="J447" s="38">
        <v>1666.8666666666668</v>
      </c>
      <c r="K447" s="31">
        <v>1617.6</v>
      </c>
      <c r="L447" s="31">
        <v>1564.05</v>
      </c>
      <c r="M447" s="31">
        <v>12.287179999999999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3340.55</v>
      </c>
      <c r="D448" s="38">
        <v>3326.9166666666665</v>
      </c>
      <c r="E448" s="38">
        <v>3286.3833333333332</v>
      </c>
      <c r="F448" s="38">
        <v>3232.2166666666667</v>
      </c>
      <c r="G448" s="38">
        <v>3191.6833333333334</v>
      </c>
      <c r="H448" s="38">
        <v>3381.083333333333</v>
      </c>
      <c r="I448" s="38">
        <v>3421.6166666666668</v>
      </c>
      <c r="J448" s="38">
        <v>3475.7833333333328</v>
      </c>
      <c r="K448" s="31">
        <v>3367.45</v>
      </c>
      <c r="L448" s="31">
        <v>3272.75</v>
      </c>
      <c r="M448" s="31">
        <v>45.851460000000003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837.35</v>
      </c>
      <c r="D449" s="38">
        <v>840.51666666666677</v>
      </c>
      <c r="E449" s="38">
        <v>832.03333333333353</v>
      </c>
      <c r="F449" s="38">
        <v>826.71666666666681</v>
      </c>
      <c r="G449" s="38">
        <v>818.23333333333358</v>
      </c>
      <c r="H449" s="38">
        <v>845.83333333333348</v>
      </c>
      <c r="I449" s="38">
        <v>854.31666666666683</v>
      </c>
      <c r="J449" s="38">
        <v>859.63333333333344</v>
      </c>
      <c r="K449" s="31">
        <v>849</v>
      </c>
      <c r="L449" s="31">
        <v>835.2</v>
      </c>
      <c r="M449" s="31">
        <v>9.85928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7568.05</v>
      </c>
      <c r="D450" s="38">
        <v>7530.916666666667</v>
      </c>
      <c r="E450" s="38">
        <v>7468.1333333333341</v>
      </c>
      <c r="F450" s="38">
        <v>7368.2166666666672</v>
      </c>
      <c r="G450" s="38">
        <v>7305.4333333333343</v>
      </c>
      <c r="H450" s="38">
        <v>7630.8333333333339</v>
      </c>
      <c r="I450" s="38">
        <v>7693.6166666666668</v>
      </c>
      <c r="J450" s="38">
        <v>7793.5333333333338</v>
      </c>
      <c r="K450" s="31">
        <v>7593.7</v>
      </c>
      <c r="L450" s="31">
        <v>7431</v>
      </c>
      <c r="M450" s="31">
        <v>1.9208700000000001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2326.75</v>
      </c>
      <c r="D451" s="38">
        <v>2341.5833333333335</v>
      </c>
      <c r="E451" s="38">
        <v>2304.2166666666672</v>
      </c>
      <c r="F451" s="38">
        <v>2281.6833333333338</v>
      </c>
      <c r="G451" s="38">
        <v>2244.3166666666675</v>
      </c>
      <c r="H451" s="38">
        <v>2364.1166666666668</v>
      </c>
      <c r="I451" s="38">
        <v>2401.4833333333327</v>
      </c>
      <c r="J451" s="38">
        <v>2424.0166666666664</v>
      </c>
      <c r="K451" s="31">
        <v>2378.9499999999998</v>
      </c>
      <c r="L451" s="31">
        <v>2319.0500000000002</v>
      </c>
      <c r="M451" s="31">
        <v>0.31518000000000002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336.25</v>
      </c>
      <c r="D452" s="38">
        <v>337.18333333333334</v>
      </c>
      <c r="E452" s="38">
        <v>331.66666666666669</v>
      </c>
      <c r="F452" s="38">
        <v>327.08333333333337</v>
      </c>
      <c r="G452" s="38">
        <v>321.56666666666672</v>
      </c>
      <c r="H452" s="38">
        <v>341.76666666666665</v>
      </c>
      <c r="I452" s="38">
        <v>347.2833333333333</v>
      </c>
      <c r="J452" s="38">
        <v>351.86666666666662</v>
      </c>
      <c r="K452" s="31">
        <v>342.7</v>
      </c>
      <c r="L452" s="31">
        <v>332.6</v>
      </c>
      <c r="M452" s="31">
        <v>29.41226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620.65</v>
      </c>
      <c r="D453" s="38">
        <v>620.88333333333333</v>
      </c>
      <c r="E453" s="38">
        <v>615.26666666666665</v>
      </c>
      <c r="F453" s="38">
        <v>609.88333333333333</v>
      </c>
      <c r="G453" s="38">
        <v>604.26666666666665</v>
      </c>
      <c r="H453" s="38">
        <v>626.26666666666665</v>
      </c>
      <c r="I453" s="38">
        <v>631.88333333333321</v>
      </c>
      <c r="J453" s="38">
        <v>637.26666666666665</v>
      </c>
      <c r="K453" s="31">
        <v>626.5</v>
      </c>
      <c r="L453" s="31">
        <v>615.5</v>
      </c>
      <c r="M453" s="31">
        <v>96.897080000000003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221.85</v>
      </c>
      <c r="D454" s="38">
        <v>223.31666666666663</v>
      </c>
      <c r="E454" s="38">
        <v>219.43333333333328</v>
      </c>
      <c r="F454" s="38">
        <v>217.01666666666665</v>
      </c>
      <c r="G454" s="38">
        <v>213.1333333333333</v>
      </c>
      <c r="H454" s="38">
        <v>225.73333333333326</v>
      </c>
      <c r="I454" s="38">
        <v>229.61666666666665</v>
      </c>
      <c r="J454" s="38">
        <v>232.03333333333325</v>
      </c>
      <c r="K454" s="31">
        <v>227.2</v>
      </c>
      <c r="L454" s="31">
        <v>220.9</v>
      </c>
      <c r="M454" s="31">
        <v>93.894030000000001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114.85</v>
      </c>
      <c r="D455" s="38">
        <v>115.43333333333334</v>
      </c>
      <c r="E455" s="38">
        <v>113.91666666666667</v>
      </c>
      <c r="F455" s="38">
        <v>112.98333333333333</v>
      </c>
      <c r="G455" s="38">
        <v>111.46666666666667</v>
      </c>
      <c r="H455" s="38">
        <v>116.36666666666667</v>
      </c>
      <c r="I455" s="38">
        <v>117.88333333333333</v>
      </c>
      <c r="J455" s="38">
        <v>118.81666666666668</v>
      </c>
      <c r="K455" s="31">
        <v>116.95</v>
      </c>
      <c r="L455" s="31">
        <v>114.5</v>
      </c>
      <c r="M455" s="31">
        <v>448.47814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73</v>
      </c>
      <c r="D456" s="38">
        <v>73.95</v>
      </c>
      <c r="E456" s="38">
        <v>71.350000000000009</v>
      </c>
      <c r="F456" s="38">
        <v>69.7</v>
      </c>
      <c r="G456" s="38">
        <v>67.100000000000009</v>
      </c>
      <c r="H456" s="38">
        <v>75.600000000000009</v>
      </c>
      <c r="I456" s="38">
        <v>78.2</v>
      </c>
      <c r="J456" s="38">
        <v>79.850000000000009</v>
      </c>
      <c r="K456" s="31">
        <v>76.55</v>
      </c>
      <c r="L456" s="31">
        <v>72.3</v>
      </c>
      <c r="M456" s="31">
        <v>42.727179999999997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1521.15</v>
      </c>
      <c r="D457" s="38">
        <v>1525.7333333333333</v>
      </c>
      <c r="E457" s="38">
        <v>1510.4666666666667</v>
      </c>
      <c r="F457" s="38">
        <v>1499.7833333333333</v>
      </c>
      <c r="G457" s="38">
        <v>1484.5166666666667</v>
      </c>
      <c r="H457" s="38">
        <v>1536.4166666666667</v>
      </c>
      <c r="I457" s="38">
        <v>1551.6833333333336</v>
      </c>
      <c r="J457" s="38">
        <v>1562.3666666666668</v>
      </c>
      <c r="K457" s="31">
        <v>1541</v>
      </c>
      <c r="L457" s="31">
        <v>1515.05</v>
      </c>
      <c r="M457" s="31">
        <v>0.12605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415.7</v>
      </c>
      <c r="D458" s="38">
        <v>416.33333333333331</v>
      </c>
      <c r="E458" s="38">
        <v>413.31666666666661</v>
      </c>
      <c r="F458" s="38">
        <v>410.93333333333328</v>
      </c>
      <c r="G458" s="38">
        <v>407.91666666666657</v>
      </c>
      <c r="H458" s="38">
        <v>418.71666666666664</v>
      </c>
      <c r="I458" s="38">
        <v>421.73333333333341</v>
      </c>
      <c r="J458" s="38">
        <v>424.11666666666667</v>
      </c>
      <c r="K458" s="31">
        <v>419.35</v>
      </c>
      <c r="L458" s="31">
        <v>413.95</v>
      </c>
      <c r="M458" s="31">
        <v>0.71518000000000004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2393.6</v>
      </c>
      <c r="D459" s="38">
        <v>2396.5500000000002</v>
      </c>
      <c r="E459" s="38">
        <v>2364.1000000000004</v>
      </c>
      <c r="F459" s="38">
        <v>2334.6000000000004</v>
      </c>
      <c r="G459" s="38">
        <v>2302.1500000000005</v>
      </c>
      <c r="H459" s="38">
        <v>2426.0500000000002</v>
      </c>
      <c r="I459" s="38">
        <v>2458.5</v>
      </c>
      <c r="J459" s="38">
        <v>2488</v>
      </c>
      <c r="K459" s="31">
        <v>2429</v>
      </c>
      <c r="L459" s="31">
        <v>2367.0500000000002</v>
      </c>
      <c r="M459" s="31">
        <v>0.10781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1175.25</v>
      </c>
      <c r="D460" s="38">
        <v>1173.55</v>
      </c>
      <c r="E460" s="38">
        <v>1155.1999999999998</v>
      </c>
      <c r="F460" s="38">
        <v>1135.1499999999999</v>
      </c>
      <c r="G460" s="38">
        <v>1116.7999999999997</v>
      </c>
      <c r="H460" s="38">
        <v>1193.5999999999999</v>
      </c>
      <c r="I460" s="38">
        <v>1211.9499999999998</v>
      </c>
      <c r="J460" s="38">
        <v>1232</v>
      </c>
      <c r="K460" s="31">
        <v>1191.9000000000001</v>
      </c>
      <c r="L460" s="31">
        <v>1153.5</v>
      </c>
      <c r="M460" s="31">
        <v>32.156100000000002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820.15</v>
      </c>
      <c r="D461" s="38">
        <v>807.76666666666677</v>
      </c>
      <c r="E461" s="38">
        <v>751.38333333333355</v>
      </c>
      <c r="F461" s="38">
        <v>682.61666666666679</v>
      </c>
      <c r="G461" s="38">
        <v>626.23333333333358</v>
      </c>
      <c r="H461" s="38">
        <v>876.53333333333353</v>
      </c>
      <c r="I461" s="38">
        <v>932.91666666666674</v>
      </c>
      <c r="J461" s="38">
        <v>1001.6833333333335</v>
      </c>
      <c r="K461" s="31">
        <v>864.15</v>
      </c>
      <c r="L461" s="31">
        <v>739</v>
      </c>
      <c r="M461" s="31">
        <v>109.46162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117.35</v>
      </c>
      <c r="D462" s="38">
        <v>117.83333333333333</v>
      </c>
      <c r="E462" s="38">
        <v>115.86666666666666</v>
      </c>
      <c r="F462" s="38">
        <v>114.38333333333333</v>
      </c>
      <c r="G462" s="38">
        <v>112.41666666666666</v>
      </c>
      <c r="H462" s="38">
        <v>119.31666666666666</v>
      </c>
      <c r="I462" s="38">
        <v>121.28333333333333</v>
      </c>
      <c r="J462" s="38">
        <v>122.76666666666667</v>
      </c>
      <c r="K462" s="31">
        <v>119.8</v>
      </c>
      <c r="L462" s="31">
        <v>116.35</v>
      </c>
      <c r="M462" s="31">
        <v>4.8260399999999999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928.8</v>
      </c>
      <c r="D463" s="38">
        <v>932.76666666666677</v>
      </c>
      <c r="E463" s="38">
        <v>920.53333333333353</v>
      </c>
      <c r="F463" s="38">
        <v>912.26666666666677</v>
      </c>
      <c r="G463" s="38">
        <v>900.03333333333353</v>
      </c>
      <c r="H463" s="38">
        <v>941.03333333333353</v>
      </c>
      <c r="I463" s="38">
        <v>953.26666666666688</v>
      </c>
      <c r="J463" s="38">
        <v>961.53333333333353</v>
      </c>
      <c r="K463" s="31">
        <v>945</v>
      </c>
      <c r="L463" s="31">
        <v>924.5</v>
      </c>
      <c r="M463" s="31">
        <v>7.9913100000000004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2335.15</v>
      </c>
      <c r="D464" s="38">
        <v>2327.9166666666665</v>
      </c>
      <c r="E464" s="38">
        <v>2316.333333333333</v>
      </c>
      <c r="F464" s="38">
        <v>2297.5166666666664</v>
      </c>
      <c r="G464" s="38">
        <v>2285.9333333333329</v>
      </c>
      <c r="H464" s="38">
        <v>2346.7333333333331</v>
      </c>
      <c r="I464" s="38">
        <v>2358.3166666666662</v>
      </c>
      <c r="J464" s="38">
        <v>2377.1333333333332</v>
      </c>
      <c r="K464" s="31">
        <v>2339.5</v>
      </c>
      <c r="L464" s="31">
        <v>2309.1</v>
      </c>
      <c r="M464" s="31">
        <v>0.31297999999999998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3469.85</v>
      </c>
      <c r="D465" s="38">
        <v>3458.2166666666667</v>
      </c>
      <c r="E465" s="38">
        <v>3429.0333333333333</v>
      </c>
      <c r="F465" s="38">
        <v>3388.2166666666667</v>
      </c>
      <c r="G465" s="38">
        <v>3359.0333333333333</v>
      </c>
      <c r="H465" s="38">
        <v>3499.0333333333333</v>
      </c>
      <c r="I465" s="38">
        <v>3528.2166666666667</v>
      </c>
      <c r="J465" s="38">
        <v>3569.0333333333333</v>
      </c>
      <c r="K465" s="31">
        <v>3487.4</v>
      </c>
      <c r="L465" s="31">
        <v>3417.4</v>
      </c>
      <c r="M465" s="31">
        <v>0.77473999999999998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3084.75</v>
      </c>
      <c r="D466" s="38">
        <v>3092.8833333333337</v>
      </c>
      <c r="E466" s="38">
        <v>3071.1666666666674</v>
      </c>
      <c r="F466" s="38">
        <v>3057.5833333333339</v>
      </c>
      <c r="G466" s="38">
        <v>3035.8666666666677</v>
      </c>
      <c r="H466" s="38">
        <v>3106.4666666666672</v>
      </c>
      <c r="I466" s="38">
        <v>3128.1833333333334</v>
      </c>
      <c r="J466" s="38">
        <v>3141.7666666666669</v>
      </c>
      <c r="K466" s="31">
        <v>3114.6</v>
      </c>
      <c r="L466" s="31">
        <v>3079.3</v>
      </c>
      <c r="M466" s="31">
        <v>9.3201800000000006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1930.35</v>
      </c>
      <c r="D467" s="38">
        <v>1930.7166666666665</v>
      </c>
      <c r="E467" s="38">
        <v>1918.7333333333329</v>
      </c>
      <c r="F467" s="38">
        <v>1907.1166666666663</v>
      </c>
      <c r="G467" s="38">
        <v>1895.1333333333328</v>
      </c>
      <c r="H467" s="38">
        <v>1942.333333333333</v>
      </c>
      <c r="I467" s="38">
        <v>1954.3166666666666</v>
      </c>
      <c r="J467" s="38">
        <v>1965.9333333333332</v>
      </c>
      <c r="K467" s="31">
        <v>1942.7</v>
      </c>
      <c r="L467" s="31">
        <v>1919.1</v>
      </c>
      <c r="M467" s="31">
        <v>0.83865000000000001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612.1</v>
      </c>
      <c r="D468" s="38">
        <v>616.26666666666677</v>
      </c>
      <c r="E468" s="38">
        <v>603.58333333333348</v>
      </c>
      <c r="F468" s="38">
        <v>595.06666666666672</v>
      </c>
      <c r="G468" s="38">
        <v>582.38333333333344</v>
      </c>
      <c r="H468" s="38">
        <v>624.78333333333353</v>
      </c>
      <c r="I468" s="38">
        <v>637.4666666666667</v>
      </c>
      <c r="J468" s="38">
        <v>645.98333333333358</v>
      </c>
      <c r="K468" s="31">
        <v>628.95000000000005</v>
      </c>
      <c r="L468" s="31">
        <v>607.75</v>
      </c>
      <c r="M468" s="31">
        <v>3.39317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735.3</v>
      </c>
      <c r="D469" s="38">
        <v>734.4666666666667</v>
      </c>
      <c r="E469" s="38">
        <v>730.98333333333335</v>
      </c>
      <c r="F469" s="38">
        <v>726.66666666666663</v>
      </c>
      <c r="G469" s="38">
        <v>723.18333333333328</v>
      </c>
      <c r="H469" s="38">
        <v>738.78333333333342</v>
      </c>
      <c r="I469" s="38">
        <v>742.26666666666677</v>
      </c>
      <c r="J469" s="38">
        <v>746.58333333333348</v>
      </c>
      <c r="K469" s="31">
        <v>737.95</v>
      </c>
      <c r="L469" s="31">
        <v>730.15</v>
      </c>
      <c r="M469" s="31">
        <v>0.27833999999999998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1666</v>
      </c>
      <c r="D470" s="38">
        <v>1677.6000000000001</v>
      </c>
      <c r="E470" s="38">
        <v>1647.2000000000003</v>
      </c>
      <c r="F470" s="38">
        <v>1628.4</v>
      </c>
      <c r="G470" s="38">
        <v>1598.0000000000002</v>
      </c>
      <c r="H470" s="38">
        <v>1696.4000000000003</v>
      </c>
      <c r="I470" s="38">
        <v>1726.8000000000004</v>
      </c>
      <c r="J470" s="38">
        <v>1745.6000000000004</v>
      </c>
      <c r="K470" s="31">
        <v>1708</v>
      </c>
      <c r="L470" s="31">
        <v>1658.8</v>
      </c>
      <c r="M470" s="31">
        <v>2.7010000000000001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32.700000000000003</v>
      </c>
      <c r="D471" s="38">
        <v>32.9</v>
      </c>
      <c r="E471" s="38">
        <v>32.4</v>
      </c>
      <c r="F471" s="38">
        <v>32.1</v>
      </c>
      <c r="G471" s="38">
        <v>31.6</v>
      </c>
      <c r="H471" s="38">
        <v>33.199999999999996</v>
      </c>
      <c r="I471" s="38">
        <v>33.699999999999996</v>
      </c>
      <c r="J471" s="38">
        <v>33.999999999999993</v>
      </c>
      <c r="K471" s="31">
        <v>33.4</v>
      </c>
      <c r="L471" s="31">
        <v>32.6</v>
      </c>
      <c r="M471" s="31">
        <v>53.786279999999998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278.64999999999998</v>
      </c>
      <c r="D472" s="38">
        <v>280.78333333333336</v>
      </c>
      <c r="E472" s="38">
        <v>274.9666666666667</v>
      </c>
      <c r="F472" s="38">
        <v>271.28333333333336</v>
      </c>
      <c r="G472" s="38">
        <v>265.4666666666667</v>
      </c>
      <c r="H472" s="38">
        <v>284.4666666666667</v>
      </c>
      <c r="I472" s="38">
        <v>290.28333333333342</v>
      </c>
      <c r="J472" s="38">
        <v>293.9666666666667</v>
      </c>
      <c r="K472" s="31">
        <v>286.60000000000002</v>
      </c>
      <c r="L472" s="31">
        <v>277.10000000000002</v>
      </c>
      <c r="M472" s="31">
        <v>12.586259999999999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402.25</v>
      </c>
      <c r="D473" s="38">
        <v>401.16666666666669</v>
      </c>
      <c r="E473" s="38">
        <v>397.08333333333337</v>
      </c>
      <c r="F473" s="38">
        <v>391.91666666666669</v>
      </c>
      <c r="G473" s="38">
        <v>387.83333333333337</v>
      </c>
      <c r="H473" s="38">
        <v>406.33333333333337</v>
      </c>
      <c r="I473" s="38">
        <v>410.41666666666674</v>
      </c>
      <c r="J473" s="38">
        <v>415.58333333333337</v>
      </c>
      <c r="K473" s="31">
        <v>405.25</v>
      </c>
      <c r="L473" s="31">
        <v>396</v>
      </c>
      <c r="M473" s="31">
        <v>8.7604299999999995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761.05</v>
      </c>
      <c r="D474" s="38">
        <v>760.34999999999991</v>
      </c>
      <c r="E474" s="38">
        <v>750.79999999999984</v>
      </c>
      <c r="F474" s="38">
        <v>740.55</v>
      </c>
      <c r="G474" s="38">
        <v>730.99999999999989</v>
      </c>
      <c r="H474" s="38">
        <v>770.5999999999998</v>
      </c>
      <c r="I474" s="38">
        <v>780.15</v>
      </c>
      <c r="J474" s="38">
        <v>790.39999999999975</v>
      </c>
      <c r="K474" s="31">
        <v>769.9</v>
      </c>
      <c r="L474" s="31">
        <v>750.1</v>
      </c>
      <c r="M474" s="31">
        <v>10.63836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3228.9</v>
      </c>
      <c r="D475" s="38">
        <v>3274.2666666666664</v>
      </c>
      <c r="E475" s="38">
        <v>3162.6333333333328</v>
      </c>
      <c r="F475" s="38">
        <v>3096.3666666666663</v>
      </c>
      <c r="G475" s="38">
        <v>2984.7333333333327</v>
      </c>
      <c r="H475" s="38">
        <v>3340.5333333333328</v>
      </c>
      <c r="I475" s="38">
        <v>3452.1666666666661</v>
      </c>
      <c r="J475" s="38">
        <v>3518.4333333333329</v>
      </c>
      <c r="K475" s="31">
        <v>3385.9</v>
      </c>
      <c r="L475" s="31">
        <v>3208</v>
      </c>
      <c r="M475" s="31">
        <v>1.6502699999999999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38.25</v>
      </c>
      <c r="D476" s="38">
        <v>38.75</v>
      </c>
      <c r="E476" s="38">
        <v>37.549999999999997</v>
      </c>
      <c r="F476" s="38">
        <v>36.849999999999994</v>
      </c>
      <c r="G476" s="38">
        <v>35.649999999999991</v>
      </c>
      <c r="H476" s="38">
        <v>39.450000000000003</v>
      </c>
      <c r="I476" s="38">
        <v>40.650000000000006</v>
      </c>
      <c r="J476" s="38">
        <v>41.350000000000009</v>
      </c>
      <c r="K476" s="31">
        <v>39.950000000000003</v>
      </c>
      <c r="L476" s="31">
        <v>38.049999999999997</v>
      </c>
      <c r="M476" s="31">
        <v>62.742429999999999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1329.75</v>
      </c>
      <c r="D477" s="38">
        <v>1334.3666666666666</v>
      </c>
      <c r="E477" s="38">
        <v>1320.7333333333331</v>
      </c>
      <c r="F477" s="38">
        <v>1311.7166666666665</v>
      </c>
      <c r="G477" s="38">
        <v>1298.083333333333</v>
      </c>
      <c r="H477" s="38">
        <v>1343.3833333333332</v>
      </c>
      <c r="I477" s="38">
        <v>1357.0166666666669</v>
      </c>
      <c r="J477" s="38">
        <v>1366.0333333333333</v>
      </c>
      <c r="K477" s="31">
        <v>1348</v>
      </c>
      <c r="L477" s="31">
        <v>1325.35</v>
      </c>
      <c r="M477" s="31">
        <v>8.4181399999999993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27.9</v>
      </c>
      <c r="D478" s="38">
        <v>28.416666666666668</v>
      </c>
      <c r="E478" s="38">
        <v>27.233333333333334</v>
      </c>
      <c r="F478" s="38">
        <v>26.566666666666666</v>
      </c>
      <c r="G478" s="38">
        <v>25.383333333333333</v>
      </c>
      <c r="H478" s="38">
        <v>29.083333333333336</v>
      </c>
      <c r="I478" s="38">
        <v>30.266666666666666</v>
      </c>
      <c r="J478" s="38">
        <v>30.933333333333337</v>
      </c>
      <c r="K478" s="31">
        <v>29.6</v>
      </c>
      <c r="L478" s="31">
        <v>27.75</v>
      </c>
      <c r="M478" s="31">
        <v>144.02594999999999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428.35</v>
      </c>
      <c r="D479" s="38">
        <v>430.06666666666666</v>
      </c>
      <c r="E479" s="38">
        <v>424.0333333333333</v>
      </c>
      <c r="F479" s="38">
        <v>419.71666666666664</v>
      </c>
      <c r="G479" s="38">
        <v>413.68333333333328</v>
      </c>
      <c r="H479" s="38">
        <v>434.38333333333333</v>
      </c>
      <c r="I479" s="38">
        <v>440.41666666666674</v>
      </c>
      <c r="J479" s="38">
        <v>444.73333333333335</v>
      </c>
      <c r="K479" s="31">
        <v>436.1</v>
      </c>
      <c r="L479" s="31">
        <v>425.75</v>
      </c>
      <c r="M479" s="31">
        <v>0.75741000000000003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8234</v>
      </c>
      <c r="D480" s="38">
        <v>8263.5</v>
      </c>
      <c r="E480" s="38">
        <v>8177</v>
      </c>
      <c r="F480" s="38">
        <v>8120</v>
      </c>
      <c r="G480" s="38">
        <v>8033.5</v>
      </c>
      <c r="H480" s="38">
        <v>8320.5</v>
      </c>
      <c r="I480" s="38">
        <v>8407</v>
      </c>
      <c r="J480" s="38">
        <v>8464</v>
      </c>
      <c r="K480" s="31">
        <v>8350</v>
      </c>
      <c r="L480" s="31">
        <v>8206.5</v>
      </c>
      <c r="M480" s="31">
        <v>2.7284099999999998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80.849999999999994</v>
      </c>
      <c r="D481" s="38">
        <v>81.3</v>
      </c>
      <c r="E481" s="38">
        <v>79.55</v>
      </c>
      <c r="F481" s="38">
        <v>78.25</v>
      </c>
      <c r="G481" s="38">
        <v>76.5</v>
      </c>
      <c r="H481" s="38">
        <v>82.6</v>
      </c>
      <c r="I481" s="38">
        <v>84.35</v>
      </c>
      <c r="J481" s="38">
        <v>85.649999999999991</v>
      </c>
      <c r="K481" s="31">
        <v>83.05</v>
      </c>
      <c r="L481" s="31">
        <v>80</v>
      </c>
      <c r="M481" s="31">
        <v>127.26536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1501.25</v>
      </c>
      <c r="D482" s="38">
        <v>1498.8166666666666</v>
      </c>
      <c r="E482" s="38">
        <v>1489.1333333333332</v>
      </c>
      <c r="F482" s="38">
        <v>1477.0166666666667</v>
      </c>
      <c r="G482" s="38">
        <v>1467.3333333333333</v>
      </c>
      <c r="H482" s="38">
        <v>1510.9333333333332</v>
      </c>
      <c r="I482" s="38">
        <v>1520.6166666666666</v>
      </c>
      <c r="J482" s="38">
        <v>1532.7333333333331</v>
      </c>
      <c r="K482" s="31">
        <v>1508.5</v>
      </c>
      <c r="L482" s="31">
        <v>1486.7</v>
      </c>
      <c r="M482" s="31">
        <v>1.7549399999999999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924.5</v>
      </c>
      <c r="D483" s="38">
        <v>927.0333333333333</v>
      </c>
      <c r="E483" s="38">
        <v>914.56666666666661</v>
      </c>
      <c r="F483" s="38">
        <v>904.63333333333333</v>
      </c>
      <c r="G483" s="38">
        <v>892.16666666666663</v>
      </c>
      <c r="H483" s="38">
        <v>936.96666666666658</v>
      </c>
      <c r="I483" s="38">
        <v>949.43333333333328</v>
      </c>
      <c r="J483" s="31">
        <v>959.36666666666656</v>
      </c>
      <c r="K483" s="31">
        <v>939.5</v>
      </c>
      <c r="L483" s="31">
        <v>917.1</v>
      </c>
      <c r="M483" s="58">
        <v>7.9374200000000004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588</v>
      </c>
      <c r="D484" s="38">
        <v>587.95000000000005</v>
      </c>
      <c r="E484" s="38">
        <v>579.00000000000011</v>
      </c>
      <c r="F484" s="38">
        <v>570.00000000000011</v>
      </c>
      <c r="G484" s="38">
        <v>561.05000000000018</v>
      </c>
      <c r="H484" s="38">
        <v>596.95000000000005</v>
      </c>
      <c r="I484" s="38">
        <v>605.89999999999986</v>
      </c>
      <c r="J484" s="31">
        <v>614.9</v>
      </c>
      <c r="K484" s="31">
        <v>596.9</v>
      </c>
      <c r="L484" s="31">
        <v>578.95000000000005</v>
      </c>
      <c r="M484" s="58">
        <v>2.8477000000000001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631</v>
      </c>
      <c r="D485" s="38">
        <v>636.83333333333337</v>
      </c>
      <c r="E485" s="38">
        <v>624.16666666666674</v>
      </c>
      <c r="F485" s="38">
        <v>617.33333333333337</v>
      </c>
      <c r="G485" s="38">
        <v>604.66666666666674</v>
      </c>
      <c r="H485" s="38">
        <v>643.66666666666674</v>
      </c>
      <c r="I485" s="38">
        <v>656.33333333333348</v>
      </c>
      <c r="J485" s="38">
        <v>663.16666666666674</v>
      </c>
      <c r="K485" s="31">
        <v>649.5</v>
      </c>
      <c r="L485" s="31">
        <v>630</v>
      </c>
      <c r="M485" s="31">
        <v>47.259779999999999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814.4</v>
      </c>
      <c r="D486" s="38">
        <v>815.75</v>
      </c>
      <c r="E486" s="38">
        <v>806.2</v>
      </c>
      <c r="F486" s="38">
        <v>798</v>
      </c>
      <c r="G486" s="38">
        <v>788.45</v>
      </c>
      <c r="H486" s="38">
        <v>823.95</v>
      </c>
      <c r="I486" s="38">
        <v>833.5</v>
      </c>
      <c r="J486" s="31">
        <v>841.7</v>
      </c>
      <c r="K486" s="31">
        <v>825.3</v>
      </c>
      <c r="L486" s="31">
        <v>807.55</v>
      </c>
      <c r="M486" s="58">
        <v>2.3014600000000001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591.70000000000005</v>
      </c>
      <c r="D487" s="38">
        <v>592.55000000000007</v>
      </c>
      <c r="E487" s="38">
        <v>584.15000000000009</v>
      </c>
      <c r="F487" s="38">
        <v>576.6</v>
      </c>
      <c r="G487" s="38">
        <v>568.20000000000005</v>
      </c>
      <c r="H487" s="38">
        <v>600.10000000000014</v>
      </c>
      <c r="I487" s="38">
        <v>608.5</v>
      </c>
      <c r="J487" s="38">
        <v>616.05000000000018</v>
      </c>
      <c r="K487" s="31">
        <v>600.95000000000005</v>
      </c>
      <c r="L487" s="31">
        <v>585</v>
      </c>
      <c r="M487" s="31">
        <v>2.87784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303.3</v>
      </c>
      <c r="D488" s="38">
        <v>303.13333333333333</v>
      </c>
      <c r="E488" s="38">
        <v>301.26666666666665</v>
      </c>
      <c r="F488" s="38">
        <v>299.23333333333335</v>
      </c>
      <c r="G488" s="38">
        <v>297.36666666666667</v>
      </c>
      <c r="H488" s="38">
        <v>305.16666666666663</v>
      </c>
      <c r="I488" s="38">
        <v>307.0333333333333</v>
      </c>
      <c r="J488" s="38">
        <v>309.06666666666661</v>
      </c>
      <c r="K488" s="31">
        <v>305</v>
      </c>
      <c r="L488" s="31">
        <v>301.10000000000002</v>
      </c>
      <c r="M488" s="31">
        <v>0.75683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369.4</v>
      </c>
      <c r="D489" s="38">
        <v>373.13333333333338</v>
      </c>
      <c r="E489" s="38">
        <v>364.11666666666679</v>
      </c>
      <c r="F489" s="38">
        <v>358.83333333333343</v>
      </c>
      <c r="G489" s="38">
        <v>349.81666666666683</v>
      </c>
      <c r="H489" s="38">
        <v>378.41666666666674</v>
      </c>
      <c r="I489" s="38">
        <v>387.43333333333328</v>
      </c>
      <c r="J489" s="38">
        <v>392.7166666666667</v>
      </c>
      <c r="K489" s="31">
        <v>382.15</v>
      </c>
      <c r="L489" s="31">
        <v>367.85</v>
      </c>
      <c r="M489" s="31">
        <v>3.11591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352</v>
      </c>
      <c r="D490" s="38">
        <v>352</v>
      </c>
      <c r="E490" s="38">
        <v>345.3</v>
      </c>
      <c r="F490" s="38">
        <v>338.6</v>
      </c>
      <c r="G490" s="38">
        <v>331.90000000000003</v>
      </c>
      <c r="H490" s="38">
        <v>358.7</v>
      </c>
      <c r="I490" s="38">
        <v>365.40000000000003</v>
      </c>
      <c r="J490" s="38">
        <v>372.09999999999997</v>
      </c>
      <c r="K490" s="31">
        <v>358.7</v>
      </c>
      <c r="L490" s="31">
        <v>345.3</v>
      </c>
      <c r="M490" s="31">
        <v>1.41177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832.85</v>
      </c>
      <c r="D491" s="38">
        <v>834.26666666666677</v>
      </c>
      <c r="E491" s="38">
        <v>821.58333333333348</v>
      </c>
      <c r="F491" s="38">
        <v>810.31666666666672</v>
      </c>
      <c r="G491" s="38">
        <v>797.63333333333344</v>
      </c>
      <c r="H491" s="38">
        <v>845.53333333333353</v>
      </c>
      <c r="I491" s="38">
        <v>858.2166666666667</v>
      </c>
      <c r="J491" s="38">
        <v>869.48333333333358</v>
      </c>
      <c r="K491" s="31">
        <v>846.95</v>
      </c>
      <c r="L491" s="31">
        <v>823</v>
      </c>
      <c r="M491" s="31">
        <v>19.990480000000002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1244.9000000000001</v>
      </c>
      <c r="D492" s="38">
        <v>1246.6333333333334</v>
      </c>
      <c r="E492" s="38">
        <v>1229.2666666666669</v>
      </c>
      <c r="F492" s="38">
        <v>1213.6333333333334</v>
      </c>
      <c r="G492" s="38">
        <v>1196.2666666666669</v>
      </c>
      <c r="H492" s="38">
        <v>1262.2666666666669</v>
      </c>
      <c r="I492" s="38">
        <v>1279.6333333333332</v>
      </c>
      <c r="J492" s="38">
        <v>1295.2666666666669</v>
      </c>
      <c r="K492" s="31">
        <v>1264</v>
      </c>
      <c r="L492" s="31">
        <v>1231</v>
      </c>
      <c r="M492" s="31">
        <v>3.70357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278.05</v>
      </c>
      <c r="D493" s="38">
        <v>278.98333333333335</v>
      </c>
      <c r="E493" s="38">
        <v>276.56666666666672</v>
      </c>
      <c r="F493" s="38">
        <v>275.08333333333337</v>
      </c>
      <c r="G493" s="38">
        <v>272.66666666666674</v>
      </c>
      <c r="H493" s="38">
        <v>280.4666666666667</v>
      </c>
      <c r="I493" s="38">
        <v>282.88333333333333</v>
      </c>
      <c r="J493" s="38">
        <v>284.36666666666667</v>
      </c>
      <c r="K493" s="31">
        <v>281.39999999999998</v>
      </c>
      <c r="L493" s="31">
        <v>277.5</v>
      </c>
      <c r="M493" s="31">
        <v>56.320819999999998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285.35000000000002</v>
      </c>
      <c r="D494" s="38">
        <v>285.91666666666669</v>
      </c>
      <c r="E494" s="38">
        <v>279.28333333333336</v>
      </c>
      <c r="F494" s="38">
        <v>273.2166666666667</v>
      </c>
      <c r="G494" s="38">
        <v>266.58333333333337</v>
      </c>
      <c r="H494" s="38">
        <v>291.98333333333335</v>
      </c>
      <c r="I494" s="38">
        <v>298.61666666666667</v>
      </c>
      <c r="J494" s="38">
        <v>304.68333333333334</v>
      </c>
      <c r="K494" s="31">
        <v>292.55</v>
      </c>
      <c r="L494" s="31">
        <v>279.85000000000002</v>
      </c>
      <c r="M494" s="31">
        <v>2.8706700000000001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458.95</v>
      </c>
      <c r="D495" s="38">
        <v>464.36666666666662</v>
      </c>
      <c r="E495" s="38">
        <v>449.23333333333323</v>
      </c>
      <c r="F495" s="38">
        <v>439.51666666666659</v>
      </c>
      <c r="G495" s="38">
        <v>424.38333333333321</v>
      </c>
      <c r="H495" s="38">
        <v>474.08333333333326</v>
      </c>
      <c r="I495" s="38">
        <v>489.21666666666658</v>
      </c>
      <c r="J495" s="38">
        <v>498.93333333333328</v>
      </c>
      <c r="K495" s="31">
        <v>479.5</v>
      </c>
      <c r="L495" s="31">
        <v>454.65</v>
      </c>
      <c r="M495" s="31">
        <v>1.0710900000000001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1803.2</v>
      </c>
      <c r="D496" s="38">
        <v>1808</v>
      </c>
      <c r="E496" s="38">
        <v>1796.2</v>
      </c>
      <c r="F496" s="38">
        <v>1789.2</v>
      </c>
      <c r="G496" s="38">
        <v>1777.4</v>
      </c>
      <c r="H496" s="38">
        <v>1815</v>
      </c>
      <c r="I496" s="38">
        <v>1826.8000000000002</v>
      </c>
      <c r="J496" s="38">
        <v>1833.8</v>
      </c>
      <c r="K496" s="31">
        <v>1819.8</v>
      </c>
      <c r="L496" s="31">
        <v>1801</v>
      </c>
      <c r="M496" s="31">
        <v>1.63039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2231.6</v>
      </c>
      <c r="D497" s="38">
        <v>2227.2000000000003</v>
      </c>
      <c r="E497" s="38">
        <v>2204.4000000000005</v>
      </c>
      <c r="F497" s="38">
        <v>2177.2000000000003</v>
      </c>
      <c r="G497" s="38">
        <v>2154.4000000000005</v>
      </c>
      <c r="H497" s="38">
        <v>2254.4000000000005</v>
      </c>
      <c r="I497" s="38">
        <v>2277.2000000000007</v>
      </c>
      <c r="J497" s="38">
        <v>2304.4000000000005</v>
      </c>
      <c r="K497" s="31">
        <v>2250</v>
      </c>
      <c r="L497" s="31">
        <v>2200</v>
      </c>
      <c r="M497" s="31">
        <v>0.22166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7.25</v>
      </c>
      <c r="D498" s="38">
        <v>7.2833333333333341</v>
      </c>
      <c r="E498" s="38">
        <v>7.116666666666668</v>
      </c>
      <c r="F498" s="38">
        <v>6.9833333333333343</v>
      </c>
      <c r="G498" s="38">
        <v>6.8166666666666682</v>
      </c>
      <c r="H498" s="38">
        <v>7.4166666666666679</v>
      </c>
      <c r="I498" s="38">
        <v>7.5833333333333339</v>
      </c>
      <c r="J498" s="38">
        <v>7.7166666666666677</v>
      </c>
      <c r="K498" s="31">
        <v>7.45</v>
      </c>
      <c r="L498" s="31">
        <v>7.15</v>
      </c>
      <c r="M498" s="31">
        <v>548.94524000000001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748.85</v>
      </c>
      <c r="D499" s="38">
        <v>753.16666666666663</v>
      </c>
      <c r="E499" s="38">
        <v>741.93333333333328</v>
      </c>
      <c r="F499" s="38">
        <v>735.01666666666665</v>
      </c>
      <c r="G499" s="38">
        <v>723.7833333333333</v>
      </c>
      <c r="H499" s="38">
        <v>760.08333333333326</v>
      </c>
      <c r="I499" s="38">
        <v>771.31666666666661</v>
      </c>
      <c r="J499" s="38">
        <v>778.23333333333323</v>
      </c>
      <c r="K499" s="31">
        <v>764.4</v>
      </c>
      <c r="L499" s="31">
        <v>746.25</v>
      </c>
      <c r="M499" s="31">
        <v>13.35577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300.45</v>
      </c>
      <c r="D500" s="38">
        <v>300.63333333333327</v>
      </c>
      <c r="E500" s="38">
        <v>294.36666666666656</v>
      </c>
      <c r="F500" s="38">
        <v>288.2833333333333</v>
      </c>
      <c r="G500" s="38">
        <v>282.01666666666659</v>
      </c>
      <c r="H500" s="38">
        <v>306.71666666666653</v>
      </c>
      <c r="I500" s="38">
        <v>312.98333333333329</v>
      </c>
      <c r="J500" s="38">
        <v>319.06666666666649</v>
      </c>
      <c r="K500" s="31">
        <v>306.89999999999998</v>
      </c>
      <c r="L500" s="31">
        <v>294.55</v>
      </c>
      <c r="M500" s="31">
        <v>8.1002100000000006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95.65</v>
      </c>
      <c r="D501" s="38">
        <v>96.90000000000002</v>
      </c>
      <c r="E501" s="38">
        <v>93.900000000000034</v>
      </c>
      <c r="F501" s="38">
        <v>92.15000000000002</v>
      </c>
      <c r="G501" s="38">
        <v>89.150000000000034</v>
      </c>
      <c r="H501" s="38">
        <v>98.650000000000034</v>
      </c>
      <c r="I501" s="38">
        <v>101.65</v>
      </c>
      <c r="J501" s="38">
        <v>103.40000000000003</v>
      </c>
      <c r="K501" s="31">
        <v>99.9</v>
      </c>
      <c r="L501" s="31">
        <v>95.15</v>
      </c>
      <c r="M501" s="31">
        <v>14.28993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898.55</v>
      </c>
      <c r="D502" s="38">
        <v>897.86666666666667</v>
      </c>
      <c r="E502" s="38">
        <v>885.73333333333335</v>
      </c>
      <c r="F502" s="38">
        <v>872.91666666666663</v>
      </c>
      <c r="G502" s="38">
        <v>860.7833333333333</v>
      </c>
      <c r="H502" s="38">
        <v>910.68333333333339</v>
      </c>
      <c r="I502" s="38">
        <v>922.81666666666683</v>
      </c>
      <c r="J502" s="38">
        <v>935.63333333333344</v>
      </c>
      <c r="K502" s="31">
        <v>910</v>
      </c>
      <c r="L502" s="31">
        <v>885.05</v>
      </c>
      <c r="M502" s="31">
        <v>1.4614799999999999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1434.9</v>
      </c>
      <c r="D503" s="38">
        <v>1443.2</v>
      </c>
      <c r="E503" s="38">
        <v>1423.75</v>
      </c>
      <c r="F503" s="38">
        <v>1412.6</v>
      </c>
      <c r="G503" s="38">
        <v>1393.1499999999999</v>
      </c>
      <c r="H503" s="38">
        <v>1454.3500000000001</v>
      </c>
      <c r="I503" s="38">
        <v>1473.8000000000004</v>
      </c>
      <c r="J503" s="38">
        <v>1484.9500000000003</v>
      </c>
      <c r="K503" s="31">
        <v>1462.65</v>
      </c>
      <c r="L503" s="31">
        <v>1432.05</v>
      </c>
      <c r="M503" s="31">
        <v>0.25201000000000001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394.3</v>
      </c>
      <c r="D504" s="38">
        <v>394.7166666666667</v>
      </c>
      <c r="E504" s="38">
        <v>390.83333333333337</v>
      </c>
      <c r="F504" s="38">
        <v>387.36666666666667</v>
      </c>
      <c r="G504" s="38">
        <v>383.48333333333335</v>
      </c>
      <c r="H504" s="38">
        <v>398.18333333333339</v>
      </c>
      <c r="I504" s="38">
        <v>402.06666666666672</v>
      </c>
      <c r="J504" s="38">
        <v>405.53333333333342</v>
      </c>
      <c r="K504" s="31">
        <v>398.6</v>
      </c>
      <c r="L504" s="31">
        <v>391.25</v>
      </c>
      <c r="M504" s="31">
        <v>67.978629999999995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17.149999999999999</v>
      </c>
      <c r="D505" s="38">
        <v>17.316666666666666</v>
      </c>
      <c r="E505" s="38">
        <v>16.883333333333333</v>
      </c>
      <c r="F505" s="38">
        <v>16.616666666666667</v>
      </c>
      <c r="G505" s="38">
        <v>16.183333333333334</v>
      </c>
      <c r="H505" s="38">
        <v>17.583333333333332</v>
      </c>
      <c r="I505" s="38">
        <v>18.016666666666662</v>
      </c>
      <c r="J505" s="31">
        <v>18.283333333333331</v>
      </c>
      <c r="K505" s="31">
        <v>17.75</v>
      </c>
      <c r="L505" s="31">
        <v>17.05</v>
      </c>
      <c r="M505" s="58">
        <v>1254.8833400000001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198.9</v>
      </c>
      <c r="D506" s="38">
        <v>199.79999999999998</v>
      </c>
      <c r="E506" s="38">
        <v>196.74999999999997</v>
      </c>
      <c r="F506" s="38">
        <v>194.6</v>
      </c>
      <c r="G506" s="38">
        <v>191.54999999999998</v>
      </c>
      <c r="H506" s="38">
        <v>201.94999999999996</v>
      </c>
      <c r="I506" s="38">
        <v>204.99999999999997</v>
      </c>
      <c r="J506" s="31">
        <v>207.14999999999995</v>
      </c>
      <c r="K506" s="31">
        <v>202.85</v>
      </c>
      <c r="L506" s="31">
        <v>197.65</v>
      </c>
      <c r="M506" s="58">
        <v>55.869630000000001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408.05</v>
      </c>
      <c r="D507" s="38">
        <v>410.40000000000003</v>
      </c>
      <c r="E507" s="38">
        <v>394.90000000000009</v>
      </c>
      <c r="F507" s="38">
        <v>381.75000000000006</v>
      </c>
      <c r="G507" s="38">
        <v>366.25000000000011</v>
      </c>
      <c r="H507" s="38">
        <v>423.55000000000007</v>
      </c>
      <c r="I507" s="38">
        <v>439.04999999999995</v>
      </c>
      <c r="J507" s="38">
        <v>452.20000000000005</v>
      </c>
      <c r="K507" s="31">
        <v>425.9</v>
      </c>
      <c r="L507" s="31">
        <v>397.25</v>
      </c>
      <c r="M507" s="31">
        <v>79.609939999999995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12348.8</v>
      </c>
      <c r="D508" s="38">
        <v>12264.933333333334</v>
      </c>
      <c r="E508" s="38">
        <v>12099.866666666669</v>
      </c>
      <c r="F508" s="38">
        <v>11850.933333333334</v>
      </c>
      <c r="G508" s="38">
        <v>11685.866666666669</v>
      </c>
      <c r="H508" s="38">
        <v>12513.866666666669</v>
      </c>
      <c r="I508" s="38">
        <v>12678.933333333334</v>
      </c>
      <c r="J508" s="38">
        <v>12927.866666666669</v>
      </c>
      <c r="K508" s="31">
        <v>12430</v>
      </c>
      <c r="L508" s="31">
        <v>12016</v>
      </c>
      <c r="M508" s="31">
        <v>3.653E-2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82.2</v>
      </c>
      <c r="D509" s="38">
        <v>81.45</v>
      </c>
      <c r="E509" s="38">
        <v>78.400000000000006</v>
      </c>
      <c r="F509" s="38">
        <v>74.600000000000009</v>
      </c>
      <c r="G509" s="38">
        <v>71.550000000000011</v>
      </c>
      <c r="H509" s="38">
        <v>85.25</v>
      </c>
      <c r="I509" s="38">
        <v>88.299999999999983</v>
      </c>
      <c r="J509" s="31">
        <v>92.1</v>
      </c>
      <c r="K509" s="31">
        <v>84.5</v>
      </c>
      <c r="L509" s="31">
        <v>77.650000000000006</v>
      </c>
      <c r="M509" s="58">
        <v>1926.0500199999999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591.45000000000005</v>
      </c>
      <c r="D510" s="38">
        <v>592.43333333333339</v>
      </c>
      <c r="E510" s="38">
        <v>587.86666666666679</v>
      </c>
      <c r="F510" s="38">
        <v>584.28333333333342</v>
      </c>
      <c r="G510" s="38">
        <v>579.71666666666681</v>
      </c>
      <c r="H510" s="38">
        <v>596.01666666666677</v>
      </c>
      <c r="I510" s="38">
        <v>600.58333333333337</v>
      </c>
      <c r="J510" s="38">
        <v>604.16666666666674</v>
      </c>
      <c r="K510" s="31">
        <v>597</v>
      </c>
      <c r="L510" s="31">
        <v>588.85</v>
      </c>
      <c r="M510" s="31">
        <v>7.2937599999999998</v>
      </c>
      <c r="N510" s="1"/>
      <c r="O510" s="1"/>
    </row>
    <row r="511" spans="1:15" ht="12.75" customHeight="1">
      <c r="B511" s="1" t="s">
        <v>563</v>
      </c>
      <c r="C511" s="1">
        <v>1460.45</v>
      </c>
      <c r="D511" s="1">
        <v>1464.6499999999999</v>
      </c>
      <c r="E511" s="1">
        <v>1450.7999999999997</v>
      </c>
      <c r="F511" s="1">
        <v>1441.1499999999999</v>
      </c>
      <c r="G511" s="1">
        <v>1427.2999999999997</v>
      </c>
      <c r="H511" s="1">
        <v>1474.2999999999997</v>
      </c>
      <c r="I511" s="1">
        <v>1488.1499999999996</v>
      </c>
      <c r="J511" s="1">
        <v>1497.7999999999997</v>
      </c>
      <c r="K511" s="1">
        <v>1478.5</v>
      </c>
      <c r="L511" s="1">
        <v>1455</v>
      </c>
      <c r="M511" s="1">
        <v>0.26307000000000003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97"/>
      <c r="B5" s="398"/>
      <c r="C5" s="397"/>
      <c r="D5" s="398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99" t="s">
        <v>567</v>
      </c>
      <c r="C7" s="398"/>
      <c r="D7" s="7">
        <f>Main!B10</f>
        <v>45121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45120</v>
      </c>
      <c r="B10" s="32">
        <v>538465</v>
      </c>
      <c r="C10" s="31" t="s">
        <v>1028</v>
      </c>
      <c r="D10" s="31" t="s">
        <v>1029</v>
      </c>
      <c r="E10" s="31" t="s">
        <v>577</v>
      </c>
      <c r="F10" s="93">
        <v>31833</v>
      </c>
      <c r="G10" s="32">
        <v>28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45120</v>
      </c>
      <c r="B11" s="32">
        <v>543737</v>
      </c>
      <c r="C11" s="31" t="s">
        <v>1130</v>
      </c>
      <c r="D11" s="31" t="s">
        <v>1131</v>
      </c>
      <c r="E11" s="31" t="s">
        <v>577</v>
      </c>
      <c r="F11" s="93">
        <v>22597</v>
      </c>
      <c r="G11" s="32">
        <v>445.1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45120</v>
      </c>
      <c r="B12" s="32">
        <v>543737</v>
      </c>
      <c r="C12" s="31" t="s">
        <v>1130</v>
      </c>
      <c r="D12" s="31" t="s">
        <v>1132</v>
      </c>
      <c r="E12" s="31" t="s">
        <v>576</v>
      </c>
      <c r="F12" s="93">
        <v>22500</v>
      </c>
      <c r="G12" s="32">
        <v>445.1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45120</v>
      </c>
      <c r="B13" s="32">
        <v>530249</v>
      </c>
      <c r="C13" s="31" t="s">
        <v>1078</v>
      </c>
      <c r="D13" s="31" t="s">
        <v>1079</v>
      </c>
      <c r="E13" s="31" t="s">
        <v>577</v>
      </c>
      <c r="F13" s="93">
        <v>17025</v>
      </c>
      <c r="G13" s="32">
        <v>7.01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45120</v>
      </c>
      <c r="B14" s="32">
        <v>500040</v>
      </c>
      <c r="C14" s="31" t="s">
        <v>361</v>
      </c>
      <c r="D14" s="31" t="s">
        <v>1133</v>
      </c>
      <c r="E14" s="31" t="s">
        <v>577</v>
      </c>
      <c r="F14" s="93">
        <v>650000</v>
      </c>
      <c r="G14" s="32">
        <v>903.01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45120</v>
      </c>
      <c r="B15" s="32">
        <v>543435</v>
      </c>
      <c r="C15" s="31" t="s">
        <v>1048</v>
      </c>
      <c r="D15" s="31" t="s">
        <v>1050</v>
      </c>
      <c r="E15" s="31" t="s">
        <v>576</v>
      </c>
      <c r="F15" s="93">
        <v>43990</v>
      </c>
      <c r="G15" s="32">
        <v>176.28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45120</v>
      </c>
      <c r="B16" s="32">
        <v>543435</v>
      </c>
      <c r="C16" s="31" t="s">
        <v>1048</v>
      </c>
      <c r="D16" s="31" t="s">
        <v>1050</v>
      </c>
      <c r="E16" s="31" t="s">
        <v>577</v>
      </c>
      <c r="F16" s="93">
        <v>830</v>
      </c>
      <c r="G16" s="32">
        <v>180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45120</v>
      </c>
      <c r="B17" s="32">
        <v>543435</v>
      </c>
      <c r="C17" s="31" t="s">
        <v>1048</v>
      </c>
      <c r="D17" s="31" t="s">
        <v>1049</v>
      </c>
      <c r="E17" s="31" t="s">
        <v>577</v>
      </c>
      <c r="F17" s="93">
        <v>43990</v>
      </c>
      <c r="G17" s="32">
        <v>176.18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45120</v>
      </c>
      <c r="B18" s="32">
        <v>542867</v>
      </c>
      <c r="C18" s="31" t="s">
        <v>352</v>
      </c>
      <c r="D18" s="31" t="s">
        <v>1134</v>
      </c>
      <c r="E18" s="31" t="s">
        <v>577</v>
      </c>
      <c r="F18" s="93">
        <v>1500000</v>
      </c>
      <c r="G18" s="32">
        <v>295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45120</v>
      </c>
      <c r="B19" s="32">
        <v>543410</v>
      </c>
      <c r="C19" s="31" t="s">
        <v>1135</v>
      </c>
      <c r="D19" s="31" t="s">
        <v>1136</v>
      </c>
      <c r="E19" s="31" t="s">
        <v>576</v>
      </c>
      <c r="F19" s="93">
        <v>24000</v>
      </c>
      <c r="G19" s="32">
        <v>40.39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45120</v>
      </c>
      <c r="B20" s="32">
        <v>540190</v>
      </c>
      <c r="C20" s="31" t="s">
        <v>1137</v>
      </c>
      <c r="D20" s="31" t="s">
        <v>1138</v>
      </c>
      <c r="E20" s="31" t="s">
        <v>577</v>
      </c>
      <c r="F20" s="93">
        <v>60000</v>
      </c>
      <c r="G20" s="32">
        <v>11.81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45120</v>
      </c>
      <c r="B21" s="32">
        <v>540190</v>
      </c>
      <c r="C21" s="31" t="s">
        <v>1137</v>
      </c>
      <c r="D21" s="31" t="s">
        <v>1139</v>
      </c>
      <c r="E21" s="31" t="s">
        <v>576</v>
      </c>
      <c r="F21" s="93">
        <v>51000</v>
      </c>
      <c r="G21" s="32">
        <v>11.81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45120</v>
      </c>
      <c r="B22" s="32">
        <v>538609</v>
      </c>
      <c r="C22" s="31" t="s">
        <v>1140</v>
      </c>
      <c r="D22" s="31" t="s">
        <v>1141</v>
      </c>
      <c r="E22" s="31" t="s">
        <v>576</v>
      </c>
      <c r="F22" s="93">
        <v>17765</v>
      </c>
      <c r="G22" s="32">
        <v>37.72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45120</v>
      </c>
      <c r="B23" s="32">
        <v>530615</v>
      </c>
      <c r="C23" s="31" t="s">
        <v>1142</v>
      </c>
      <c r="D23" s="31" t="s">
        <v>1143</v>
      </c>
      <c r="E23" s="31" t="s">
        <v>576</v>
      </c>
      <c r="F23" s="93">
        <v>497550</v>
      </c>
      <c r="G23" s="32">
        <v>83.5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45120</v>
      </c>
      <c r="B24" s="32">
        <v>530615</v>
      </c>
      <c r="C24" s="31" t="s">
        <v>1142</v>
      </c>
      <c r="D24" s="31" t="s">
        <v>1144</v>
      </c>
      <c r="E24" s="31" t="s">
        <v>577</v>
      </c>
      <c r="F24" s="93">
        <v>535000</v>
      </c>
      <c r="G24" s="32">
        <v>83.83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45120</v>
      </c>
      <c r="B25" s="32">
        <v>530615</v>
      </c>
      <c r="C25" s="31" t="s">
        <v>1142</v>
      </c>
      <c r="D25" s="31" t="s">
        <v>1145</v>
      </c>
      <c r="E25" s="31" t="s">
        <v>576</v>
      </c>
      <c r="F25" s="93">
        <v>35000</v>
      </c>
      <c r="G25" s="32">
        <v>88.54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45120</v>
      </c>
      <c r="B26" s="32">
        <v>543239</v>
      </c>
      <c r="C26" s="31" t="s">
        <v>1051</v>
      </c>
      <c r="D26" s="31" t="s">
        <v>1080</v>
      </c>
      <c r="E26" s="31" t="s">
        <v>576</v>
      </c>
      <c r="F26" s="93">
        <v>84000</v>
      </c>
      <c r="G26" s="32">
        <v>117.3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45120</v>
      </c>
      <c r="B27" s="32">
        <v>543239</v>
      </c>
      <c r="C27" s="31" t="s">
        <v>1051</v>
      </c>
      <c r="D27" s="31" t="s">
        <v>1050</v>
      </c>
      <c r="E27" s="31" t="s">
        <v>576</v>
      </c>
      <c r="F27" s="93">
        <v>1400</v>
      </c>
      <c r="G27" s="32">
        <v>117.4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45120</v>
      </c>
      <c r="B28" s="32">
        <v>543239</v>
      </c>
      <c r="C28" s="31" t="s">
        <v>1051</v>
      </c>
      <c r="D28" s="31" t="s">
        <v>1050</v>
      </c>
      <c r="E28" s="31" t="s">
        <v>577</v>
      </c>
      <c r="F28" s="93">
        <v>85400</v>
      </c>
      <c r="G28" s="32">
        <v>117.3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45120</v>
      </c>
      <c r="B29" s="32">
        <v>531913</v>
      </c>
      <c r="C29" s="31" t="s">
        <v>1146</v>
      </c>
      <c r="D29" s="31" t="s">
        <v>1147</v>
      </c>
      <c r="E29" s="31" t="s">
        <v>576</v>
      </c>
      <c r="F29" s="93">
        <v>30101</v>
      </c>
      <c r="G29" s="32">
        <v>5.75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45120</v>
      </c>
      <c r="B30" s="32">
        <v>531913</v>
      </c>
      <c r="C30" s="31" t="s">
        <v>1146</v>
      </c>
      <c r="D30" s="31" t="s">
        <v>1148</v>
      </c>
      <c r="E30" s="31" t="s">
        <v>577</v>
      </c>
      <c r="F30" s="93">
        <v>45418</v>
      </c>
      <c r="G30" s="32">
        <v>5.76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45120</v>
      </c>
      <c r="B31" s="32">
        <v>500170</v>
      </c>
      <c r="C31" s="31" t="s">
        <v>1149</v>
      </c>
      <c r="D31" s="31" t="s">
        <v>1150</v>
      </c>
      <c r="E31" s="31" t="s">
        <v>577</v>
      </c>
      <c r="F31" s="93">
        <v>143514</v>
      </c>
      <c r="G31" s="32">
        <v>49.25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45120</v>
      </c>
      <c r="B32" s="32">
        <v>500170</v>
      </c>
      <c r="C32" s="31" t="s">
        <v>1149</v>
      </c>
      <c r="D32" s="31" t="s">
        <v>1150</v>
      </c>
      <c r="E32" s="31" t="s">
        <v>576</v>
      </c>
      <c r="F32" s="93">
        <v>86601</v>
      </c>
      <c r="G32" s="32">
        <v>51.82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45120</v>
      </c>
      <c r="B33" s="32">
        <v>536709</v>
      </c>
      <c r="C33" s="31" t="s">
        <v>1151</v>
      </c>
      <c r="D33" s="31" t="s">
        <v>1152</v>
      </c>
      <c r="E33" s="31" t="s">
        <v>577</v>
      </c>
      <c r="F33" s="93">
        <v>20100</v>
      </c>
      <c r="G33" s="32">
        <v>13.7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45120</v>
      </c>
      <c r="B34" s="32">
        <v>536709</v>
      </c>
      <c r="C34" s="31" t="s">
        <v>1151</v>
      </c>
      <c r="D34" s="31" t="s">
        <v>1153</v>
      </c>
      <c r="E34" s="31" t="s">
        <v>577</v>
      </c>
      <c r="F34" s="93">
        <v>18221</v>
      </c>
      <c r="G34" s="32">
        <v>13.7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45120</v>
      </c>
      <c r="B35" s="32">
        <v>536709</v>
      </c>
      <c r="C35" s="31" t="s">
        <v>1151</v>
      </c>
      <c r="D35" s="31" t="s">
        <v>1152</v>
      </c>
      <c r="E35" s="31" t="s">
        <v>576</v>
      </c>
      <c r="F35" s="93">
        <v>11334</v>
      </c>
      <c r="G35" s="32">
        <v>14.52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45120</v>
      </c>
      <c r="B36" s="32">
        <v>536709</v>
      </c>
      <c r="C36" s="31" t="s">
        <v>1151</v>
      </c>
      <c r="D36" s="31" t="s">
        <v>1154</v>
      </c>
      <c r="E36" s="31" t="s">
        <v>576</v>
      </c>
      <c r="F36" s="93">
        <v>31281</v>
      </c>
      <c r="G36" s="32">
        <v>13.7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45120</v>
      </c>
      <c r="B37" s="32">
        <v>541083</v>
      </c>
      <c r="C37" s="31" t="s">
        <v>1155</v>
      </c>
      <c r="D37" s="31" t="s">
        <v>1156</v>
      </c>
      <c r="E37" s="31" t="s">
        <v>577</v>
      </c>
      <c r="F37" s="93">
        <v>40000</v>
      </c>
      <c r="G37" s="32">
        <v>585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45120</v>
      </c>
      <c r="B38" s="32">
        <v>541083</v>
      </c>
      <c r="C38" s="31" t="s">
        <v>1155</v>
      </c>
      <c r="D38" s="31" t="s">
        <v>1157</v>
      </c>
      <c r="E38" s="31" t="s">
        <v>576</v>
      </c>
      <c r="F38" s="93">
        <v>40250</v>
      </c>
      <c r="G38" s="32">
        <v>585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45120</v>
      </c>
      <c r="B39" s="32">
        <v>541983</v>
      </c>
      <c r="C39" s="31" t="s">
        <v>1158</v>
      </c>
      <c r="D39" s="31" t="s">
        <v>1159</v>
      </c>
      <c r="E39" s="31" t="s">
        <v>577</v>
      </c>
      <c r="F39" s="93">
        <v>66000</v>
      </c>
      <c r="G39" s="32">
        <v>2.6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45120</v>
      </c>
      <c r="B40" s="32">
        <v>542924</v>
      </c>
      <c r="C40" s="31" t="s">
        <v>1160</v>
      </c>
      <c r="D40" s="31" t="s">
        <v>1161</v>
      </c>
      <c r="E40" s="31" t="s">
        <v>577</v>
      </c>
      <c r="F40" s="93">
        <v>70000</v>
      </c>
      <c r="G40" s="32">
        <v>5.03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45120</v>
      </c>
      <c r="B41" s="32">
        <v>542924</v>
      </c>
      <c r="C41" s="31" t="s">
        <v>1160</v>
      </c>
      <c r="D41" s="31" t="s">
        <v>1161</v>
      </c>
      <c r="E41" s="31" t="s">
        <v>576</v>
      </c>
      <c r="F41" s="93">
        <v>35000</v>
      </c>
      <c r="G41" s="32">
        <v>4.9000000000000004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45120</v>
      </c>
      <c r="B42" s="32">
        <v>542924</v>
      </c>
      <c r="C42" s="31" t="s">
        <v>1160</v>
      </c>
      <c r="D42" s="31" t="s">
        <v>1148</v>
      </c>
      <c r="E42" s="31" t="s">
        <v>576</v>
      </c>
      <c r="F42" s="93">
        <v>262500</v>
      </c>
      <c r="G42" s="32">
        <v>4.99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45120</v>
      </c>
      <c r="B43" s="32">
        <v>542924</v>
      </c>
      <c r="C43" s="31" t="s">
        <v>1160</v>
      </c>
      <c r="D43" s="31" t="s">
        <v>1148</v>
      </c>
      <c r="E43" s="31" t="s">
        <v>577</v>
      </c>
      <c r="F43" s="93">
        <v>108500</v>
      </c>
      <c r="G43" s="32">
        <v>5.03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45120</v>
      </c>
      <c r="B44" s="32">
        <v>524748</v>
      </c>
      <c r="C44" s="31" t="s">
        <v>1162</v>
      </c>
      <c r="D44" s="31" t="s">
        <v>1163</v>
      </c>
      <c r="E44" s="31" t="s">
        <v>576</v>
      </c>
      <c r="F44" s="93">
        <v>25946</v>
      </c>
      <c r="G44" s="32">
        <v>47.41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45120</v>
      </c>
      <c r="B45" s="32">
        <v>543539</v>
      </c>
      <c r="C45" s="31" t="s">
        <v>1164</v>
      </c>
      <c r="D45" s="31" t="s">
        <v>1165</v>
      </c>
      <c r="E45" s="31" t="s">
        <v>577</v>
      </c>
      <c r="F45" s="93">
        <v>92800</v>
      </c>
      <c r="G45" s="32">
        <v>174.18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45120</v>
      </c>
      <c r="B46" s="32">
        <v>530111</v>
      </c>
      <c r="C46" s="31" t="s">
        <v>1081</v>
      </c>
      <c r="D46" s="31" t="s">
        <v>1166</v>
      </c>
      <c r="E46" s="31" t="s">
        <v>577</v>
      </c>
      <c r="F46" s="93">
        <v>48000</v>
      </c>
      <c r="G46" s="32">
        <v>46.3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45120</v>
      </c>
      <c r="B47" s="32">
        <v>530111</v>
      </c>
      <c r="C47" s="31" t="s">
        <v>1081</v>
      </c>
      <c r="D47" s="31" t="s">
        <v>1082</v>
      </c>
      <c r="E47" s="31" t="s">
        <v>576</v>
      </c>
      <c r="F47" s="93">
        <v>49000</v>
      </c>
      <c r="G47" s="32">
        <v>46.3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45120</v>
      </c>
      <c r="B48" s="32">
        <v>543805</v>
      </c>
      <c r="C48" s="31" t="s">
        <v>1167</v>
      </c>
      <c r="D48" s="31" t="s">
        <v>1168</v>
      </c>
      <c r="E48" s="31" t="s">
        <v>576</v>
      </c>
      <c r="F48" s="93">
        <v>111000</v>
      </c>
      <c r="G48" s="32">
        <v>56.72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45120</v>
      </c>
      <c r="B49" s="32">
        <v>543805</v>
      </c>
      <c r="C49" s="31" t="s">
        <v>1167</v>
      </c>
      <c r="D49" s="31" t="s">
        <v>1169</v>
      </c>
      <c r="E49" s="31" t="s">
        <v>577</v>
      </c>
      <c r="F49" s="93">
        <v>219000</v>
      </c>
      <c r="G49" s="32">
        <v>56.36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45120</v>
      </c>
      <c r="B50" s="32">
        <v>512047</v>
      </c>
      <c r="C50" s="31" t="s">
        <v>1170</v>
      </c>
      <c r="D50" s="31" t="s">
        <v>1171</v>
      </c>
      <c r="E50" s="31" t="s">
        <v>577</v>
      </c>
      <c r="F50" s="93">
        <v>140000</v>
      </c>
      <c r="G50" s="32">
        <v>2.94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45120</v>
      </c>
      <c r="B51" s="32">
        <v>531771</v>
      </c>
      <c r="C51" s="31" t="s">
        <v>1172</v>
      </c>
      <c r="D51" s="31" t="s">
        <v>1173</v>
      </c>
      <c r="E51" s="31" t="s">
        <v>577</v>
      </c>
      <c r="F51" s="93">
        <v>24057</v>
      </c>
      <c r="G51" s="32">
        <v>37.380000000000003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45120</v>
      </c>
      <c r="B52" s="32">
        <v>531771</v>
      </c>
      <c r="C52" s="31" t="s">
        <v>1172</v>
      </c>
      <c r="D52" s="31" t="s">
        <v>1174</v>
      </c>
      <c r="E52" s="31" t="s">
        <v>576</v>
      </c>
      <c r="F52" s="93">
        <v>35800</v>
      </c>
      <c r="G52" s="32">
        <v>37.65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45120</v>
      </c>
      <c r="B53" s="32">
        <v>543924</v>
      </c>
      <c r="C53" s="31" t="s">
        <v>997</v>
      </c>
      <c r="D53" s="31" t="s">
        <v>1175</v>
      </c>
      <c r="E53" s="31" t="s">
        <v>577</v>
      </c>
      <c r="F53" s="93">
        <v>16000</v>
      </c>
      <c r="G53" s="32">
        <v>88.33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45120</v>
      </c>
      <c r="B54" s="32">
        <v>543924</v>
      </c>
      <c r="C54" s="31" t="s">
        <v>997</v>
      </c>
      <c r="D54" s="31" t="s">
        <v>1175</v>
      </c>
      <c r="E54" s="31" t="s">
        <v>576</v>
      </c>
      <c r="F54" s="93">
        <v>16000</v>
      </c>
      <c r="G54" s="32">
        <v>86.39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45120</v>
      </c>
      <c r="B55" s="32">
        <v>543924</v>
      </c>
      <c r="C55" s="31" t="s">
        <v>997</v>
      </c>
      <c r="D55" s="31" t="s">
        <v>1176</v>
      </c>
      <c r="E55" s="31" t="s">
        <v>576</v>
      </c>
      <c r="F55" s="93">
        <v>20000</v>
      </c>
      <c r="G55" s="32">
        <v>86.74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45120</v>
      </c>
      <c r="B56" s="32">
        <v>543924</v>
      </c>
      <c r="C56" s="31" t="s">
        <v>997</v>
      </c>
      <c r="D56" s="31" t="s">
        <v>1177</v>
      </c>
      <c r="E56" s="31" t="s">
        <v>577</v>
      </c>
      <c r="F56" s="93">
        <v>16000</v>
      </c>
      <c r="G56" s="32">
        <v>86.35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45120</v>
      </c>
      <c r="B57" s="32">
        <v>543924</v>
      </c>
      <c r="C57" s="31" t="s">
        <v>997</v>
      </c>
      <c r="D57" s="31" t="s">
        <v>1177</v>
      </c>
      <c r="E57" s="31" t="s">
        <v>576</v>
      </c>
      <c r="F57" s="93">
        <v>16000</v>
      </c>
      <c r="G57" s="32">
        <v>86.36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45120</v>
      </c>
      <c r="B58" s="32">
        <v>543924</v>
      </c>
      <c r="C58" s="31" t="s">
        <v>997</v>
      </c>
      <c r="D58" s="31" t="s">
        <v>1178</v>
      </c>
      <c r="E58" s="31" t="s">
        <v>577</v>
      </c>
      <c r="F58" s="93">
        <v>32000</v>
      </c>
      <c r="G58" s="32">
        <v>86.58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45120</v>
      </c>
      <c r="B59" s="32">
        <v>540914</v>
      </c>
      <c r="C59" s="31" t="s">
        <v>1083</v>
      </c>
      <c r="D59" s="31" t="s">
        <v>1084</v>
      </c>
      <c r="E59" s="31" t="s">
        <v>576</v>
      </c>
      <c r="F59" s="93">
        <v>110480</v>
      </c>
      <c r="G59" s="32">
        <v>22.4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45120</v>
      </c>
      <c r="B60" s="32">
        <v>530611</v>
      </c>
      <c r="C60" s="31" t="s">
        <v>1179</v>
      </c>
      <c r="D60" s="31" t="s">
        <v>1180</v>
      </c>
      <c r="E60" s="31" t="s">
        <v>577</v>
      </c>
      <c r="F60" s="93">
        <v>854608</v>
      </c>
      <c r="G60" s="32">
        <v>0.42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45120</v>
      </c>
      <c r="B61" s="32">
        <v>539406</v>
      </c>
      <c r="C61" s="31" t="s">
        <v>1181</v>
      </c>
      <c r="D61" s="31" t="s">
        <v>1182</v>
      </c>
      <c r="E61" s="31" t="s">
        <v>576</v>
      </c>
      <c r="F61" s="93">
        <v>24945</v>
      </c>
      <c r="G61" s="32">
        <v>40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45120</v>
      </c>
      <c r="B62" s="32">
        <v>539406</v>
      </c>
      <c r="C62" s="31" t="s">
        <v>1181</v>
      </c>
      <c r="D62" s="31" t="s">
        <v>1183</v>
      </c>
      <c r="E62" s="31" t="s">
        <v>577</v>
      </c>
      <c r="F62" s="93">
        <v>25000</v>
      </c>
      <c r="G62" s="32">
        <v>40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45120</v>
      </c>
      <c r="B63" s="32">
        <v>522014</v>
      </c>
      <c r="C63" s="31" t="s">
        <v>1085</v>
      </c>
      <c r="D63" s="31" t="s">
        <v>1086</v>
      </c>
      <c r="E63" s="31" t="s">
        <v>576</v>
      </c>
      <c r="F63" s="93">
        <v>140224</v>
      </c>
      <c r="G63" s="32">
        <v>224.57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45120</v>
      </c>
      <c r="B64" s="32">
        <v>522014</v>
      </c>
      <c r="C64" s="31" t="s">
        <v>1085</v>
      </c>
      <c r="D64" s="31" t="s">
        <v>1086</v>
      </c>
      <c r="E64" s="31" t="s">
        <v>577</v>
      </c>
      <c r="F64" s="93">
        <v>136291</v>
      </c>
      <c r="G64" s="32">
        <v>223.49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45120</v>
      </c>
      <c r="B65" s="32">
        <v>522014</v>
      </c>
      <c r="C65" s="31" t="s">
        <v>1085</v>
      </c>
      <c r="D65" s="31" t="s">
        <v>1087</v>
      </c>
      <c r="E65" s="31" t="s">
        <v>577</v>
      </c>
      <c r="F65" s="93">
        <v>124690</v>
      </c>
      <c r="G65" s="32">
        <v>224.6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45120</v>
      </c>
      <c r="B66" s="32">
        <v>522014</v>
      </c>
      <c r="C66" s="31" t="s">
        <v>1085</v>
      </c>
      <c r="D66" s="31" t="s">
        <v>1087</v>
      </c>
      <c r="E66" s="31" t="s">
        <v>576</v>
      </c>
      <c r="F66" s="93">
        <v>125322</v>
      </c>
      <c r="G66" s="32">
        <v>223.42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45120</v>
      </c>
      <c r="B67" s="32" t="s">
        <v>1184</v>
      </c>
      <c r="C67" s="31" t="s">
        <v>1185</v>
      </c>
      <c r="D67" s="31" t="s">
        <v>1186</v>
      </c>
      <c r="E67" s="31" t="s">
        <v>576</v>
      </c>
      <c r="F67" s="93">
        <v>21000</v>
      </c>
      <c r="G67" s="32">
        <v>66.239999999999995</v>
      </c>
      <c r="H67" s="32" t="s">
        <v>578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45120</v>
      </c>
      <c r="B68" s="32" t="s">
        <v>1187</v>
      </c>
      <c r="C68" s="31" t="s">
        <v>1188</v>
      </c>
      <c r="D68" s="31" t="s">
        <v>1092</v>
      </c>
      <c r="E68" s="31" t="s">
        <v>576</v>
      </c>
      <c r="F68" s="93">
        <v>297827</v>
      </c>
      <c r="G68" s="32">
        <v>29.85</v>
      </c>
      <c r="H68" s="32" t="s">
        <v>578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45120</v>
      </c>
      <c r="B69" s="32" t="s">
        <v>1189</v>
      </c>
      <c r="C69" s="31" t="s">
        <v>1190</v>
      </c>
      <c r="D69" s="31" t="s">
        <v>1191</v>
      </c>
      <c r="E69" s="31" t="s">
        <v>576</v>
      </c>
      <c r="F69" s="93">
        <v>77444</v>
      </c>
      <c r="G69" s="32">
        <v>45.45</v>
      </c>
      <c r="H69" s="32" t="s">
        <v>578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45120</v>
      </c>
      <c r="B70" s="32" t="s">
        <v>1192</v>
      </c>
      <c r="C70" s="31" t="s">
        <v>1193</v>
      </c>
      <c r="D70" s="31" t="s">
        <v>1194</v>
      </c>
      <c r="E70" s="31" t="s">
        <v>576</v>
      </c>
      <c r="F70" s="93">
        <v>42000</v>
      </c>
      <c r="G70" s="32">
        <v>98.43</v>
      </c>
      <c r="H70" s="32" t="s">
        <v>578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45120</v>
      </c>
      <c r="B71" s="32" t="s">
        <v>998</v>
      </c>
      <c r="C71" s="31" t="s">
        <v>999</v>
      </c>
      <c r="D71" s="31" t="s">
        <v>901</v>
      </c>
      <c r="E71" s="31" t="s">
        <v>576</v>
      </c>
      <c r="F71" s="93">
        <v>459600</v>
      </c>
      <c r="G71" s="32">
        <v>49.55</v>
      </c>
      <c r="H71" s="32" t="s">
        <v>578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45120</v>
      </c>
      <c r="B72" s="32" t="s">
        <v>998</v>
      </c>
      <c r="C72" s="31" t="s">
        <v>999</v>
      </c>
      <c r="D72" s="31" t="s">
        <v>1091</v>
      </c>
      <c r="E72" s="31" t="s">
        <v>576</v>
      </c>
      <c r="F72" s="93">
        <v>96000</v>
      </c>
      <c r="G72" s="32">
        <v>49.55</v>
      </c>
      <c r="H72" s="32" t="s">
        <v>578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45120</v>
      </c>
      <c r="B73" s="32" t="s">
        <v>998</v>
      </c>
      <c r="C73" s="31" t="s">
        <v>999</v>
      </c>
      <c r="D73" s="31" t="s">
        <v>1089</v>
      </c>
      <c r="E73" s="31" t="s">
        <v>576</v>
      </c>
      <c r="F73" s="93">
        <v>242400</v>
      </c>
      <c r="G73" s="32">
        <v>49.66</v>
      </c>
      <c r="H73" s="32" t="s">
        <v>578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45120</v>
      </c>
      <c r="B74" s="32" t="s">
        <v>998</v>
      </c>
      <c r="C74" s="31" t="s">
        <v>999</v>
      </c>
      <c r="D74" s="31" t="s">
        <v>1195</v>
      </c>
      <c r="E74" s="31" t="s">
        <v>576</v>
      </c>
      <c r="F74" s="93">
        <v>127200</v>
      </c>
      <c r="G74" s="32">
        <v>49.55</v>
      </c>
      <c r="H74" s="32" t="s">
        <v>578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45120</v>
      </c>
      <c r="B75" s="32" t="s">
        <v>998</v>
      </c>
      <c r="C75" s="31" t="s">
        <v>999</v>
      </c>
      <c r="D75" s="31" t="s">
        <v>1000</v>
      </c>
      <c r="E75" s="31" t="s">
        <v>576</v>
      </c>
      <c r="F75" s="93">
        <v>3600</v>
      </c>
      <c r="G75" s="32">
        <v>60.25</v>
      </c>
      <c r="H75" s="32" t="s">
        <v>578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45120</v>
      </c>
      <c r="B76" s="32" t="s">
        <v>998</v>
      </c>
      <c r="C76" s="31" t="s">
        <v>999</v>
      </c>
      <c r="D76" s="31" t="s">
        <v>1196</v>
      </c>
      <c r="E76" s="31" t="s">
        <v>576</v>
      </c>
      <c r="F76" s="93">
        <v>206400</v>
      </c>
      <c r="G76" s="32">
        <v>49.55</v>
      </c>
      <c r="H76" s="32" t="s">
        <v>578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45120</v>
      </c>
      <c r="B77" s="32" t="s">
        <v>105</v>
      </c>
      <c r="C77" s="31" t="s">
        <v>1088</v>
      </c>
      <c r="D77" s="31" t="s">
        <v>579</v>
      </c>
      <c r="E77" s="31" t="s">
        <v>576</v>
      </c>
      <c r="F77" s="93">
        <v>1705612</v>
      </c>
      <c r="G77" s="32">
        <v>184.33</v>
      </c>
      <c r="H77" s="32" t="s">
        <v>578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45120</v>
      </c>
      <c r="B78" s="32" t="s">
        <v>105</v>
      </c>
      <c r="C78" s="31" t="s">
        <v>1088</v>
      </c>
      <c r="D78" s="31" t="s">
        <v>1001</v>
      </c>
      <c r="E78" s="31" t="s">
        <v>576</v>
      </c>
      <c r="F78" s="93">
        <v>1406889</v>
      </c>
      <c r="G78" s="32">
        <v>183.52</v>
      </c>
      <c r="H78" s="32" t="s">
        <v>578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45120</v>
      </c>
      <c r="B79" s="32" t="s">
        <v>105</v>
      </c>
      <c r="C79" s="31" t="s">
        <v>1088</v>
      </c>
      <c r="D79" s="31" t="s">
        <v>954</v>
      </c>
      <c r="E79" s="31" t="s">
        <v>576</v>
      </c>
      <c r="F79" s="93">
        <v>1377821</v>
      </c>
      <c r="G79" s="32">
        <v>183.61</v>
      </c>
      <c r="H79" s="32" t="s">
        <v>578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45120</v>
      </c>
      <c r="B80" s="32" t="s">
        <v>105</v>
      </c>
      <c r="C80" s="31" t="s">
        <v>1088</v>
      </c>
      <c r="D80" s="31" t="s">
        <v>1197</v>
      </c>
      <c r="E80" s="31" t="s">
        <v>576</v>
      </c>
      <c r="F80" s="93">
        <v>1446627</v>
      </c>
      <c r="G80" s="32">
        <v>184.82</v>
      </c>
      <c r="H80" s="32" t="s">
        <v>578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45120</v>
      </c>
      <c r="B81" s="32" t="s">
        <v>1198</v>
      </c>
      <c r="C81" s="31" t="s">
        <v>1199</v>
      </c>
      <c r="D81" s="31" t="s">
        <v>1200</v>
      </c>
      <c r="E81" s="31" t="s">
        <v>576</v>
      </c>
      <c r="F81" s="93">
        <v>75000</v>
      </c>
      <c r="G81" s="32">
        <v>61.04</v>
      </c>
      <c r="H81" s="32" t="s">
        <v>578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45120</v>
      </c>
      <c r="B82" s="32" t="s">
        <v>1201</v>
      </c>
      <c r="C82" s="31" t="s">
        <v>1202</v>
      </c>
      <c r="D82" s="31" t="s">
        <v>1203</v>
      </c>
      <c r="E82" s="31" t="s">
        <v>576</v>
      </c>
      <c r="F82" s="93">
        <v>78200</v>
      </c>
      <c r="G82" s="32">
        <v>78.19</v>
      </c>
      <c r="H82" s="32" t="s">
        <v>578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45120</v>
      </c>
      <c r="B83" s="32" t="s">
        <v>1204</v>
      </c>
      <c r="C83" s="31" t="s">
        <v>1205</v>
      </c>
      <c r="D83" s="31" t="s">
        <v>1090</v>
      </c>
      <c r="E83" s="31" t="s">
        <v>576</v>
      </c>
      <c r="F83" s="93">
        <v>8955648</v>
      </c>
      <c r="G83" s="32">
        <v>20.85</v>
      </c>
      <c r="H83" s="32" t="s">
        <v>578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45120</v>
      </c>
      <c r="B84" s="32" t="s">
        <v>1206</v>
      </c>
      <c r="C84" s="31" t="s">
        <v>1207</v>
      </c>
      <c r="D84" s="31" t="s">
        <v>579</v>
      </c>
      <c r="E84" s="31" t="s">
        <v>576</v>
      </c>
      <c r="F84" s="93">
        <v>733523</v>
      </c>
      <c r="G84" s="32">
        <v>80.97</v>
      </c>
      <c r="H84" s="32" t="s">
        <v>578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45120</v>
      </c>
      <c r="B85" s="32" t="s">
        <v>1206</v>
      </c>
      <c r="C85" s="31" t="s">
        <v>1207</v>
      </c>
      <c r="D85" s="31" t="s">
        <v>1001</v>
      </c>
      <c r="E85" s="31" t="s">
        <v>576</v>
      </c>
      <c r="F85" s="93">
        <v>518698</v>
      </c>
      <c r="G85" s="32">
        <v>80.44</v>
      </c>
      <c r="H85" s="32" t="s">
        <v>578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45120</v>
      </c>
      <c r="B86" s="32" t="s">
        <v>1093</v>
      </c>
      <c r="C86" s="31" t="s">
        <v>1094</v>
      </c>
      <c r="D86" s="31" t="s">
        <v>579</v>
      </c>
      <c r="E86" s="31" t="s">
        <v>576</v>
      </c>
      <c r="F86" s="93">
        <v>141795</v>
      </c>
      <c r="G86" s="32">
        <v>861.95</v>
      </c>
      <c r="H86" s="32" t="s">
        <v>578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45120</v>
      </c>
      <c r="B87" s="32" t="s">
        <v>1208</v>
      </c>
      <c r="C87" s="31" t="s">
        <v>1209</v>
      </c>
      <c r="D87" s="31" t="s">
        <v>579</v>
      </c>
      <c r="E87" s="31" t="s">
        <v>576</v>
      </c>
      <c r="F87" s="93">
        <v>204563</v>
      </c>
      <c r="G87" s="32">
        <v>709.73</v>
      </c>
      <c r="H87" s="32" t="s">
        <v>578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45120</v>
      </c>
      <c r="B88" s="32" t="s">
        <v>1210</v>
      </c>
      <c r="C88" s="31" t="s">
        <v>1211</v>
      </c>
      <c r="D88" s="31" t="s">
        <v>1091</v>
      </c>
      <c r="E88" s="31" t="s">
        <v>576</v>
      </c>
      <c r="F88" s="93">
        <v>3100014</v>
      </c>
      <c r="G88" s="32">
        <v>35.94</v>
      </c>
      <c r="H88" s="32" t="s">
        <v>578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45120</v>
      </c>
      <c r="B89" s="32" t="s">
        <v>1210</v>
      </c>
      <c r="C89" s="31" t="s">
        <v>1211</v>
      </c>
      <c r="D89" s="31" t="s">
        <v>901</v>
      </c>
      <c r="E89" s="31" t="s">
        <v>576</v>
      </c>
      <c r="F89" s="93">
        <v>4084864</v>
      </c>
      <c r="G89" s="32">
        <v>36.15</v>
      </c>
      <c r="H89" s="32" t="s">
        <v>578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45120</v>
      </c>
      <c r="B90" s="32" t="s">
        <v>1212</v>
      </c>
      <c r="C90" s="31" t="s">
        <v>1213</v>
      </c>
      <c r="D90" s="31" t="s">
        <v>1091</v>
      </c>
      <c r="E90" s="31" t="s">
        <v>576</v>
      </c>
      <c r="F90" s="93">
        <v>56000</v>
      </c>
      <c r="G90" s="32">
        <v>100.65</v>
      </c>
      <c r="H90" s="32" t="s">
        <v>578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45120</v>
      </c>
      <c r="B91" s="32" t="s">
        <v>1214</v>
      </c>
      <c r="C91" s="31" t="s">
        <v>1215</v>
      </c>
      <c r="D91" s="31" t="s">
        <v>1216</v>
      </c>
      <c r="E91" s="31" t="s">
        <v>576</v>
      </c>
      <c r="F91" s="93">
        <v>126000</v>
      </c>
      <c r="G91" s="32">
        <v>21.46</v>
      </c>
      <c r="H91" s="32" t="s">
        <v>578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45120</v>
      </c>
      <c r="B92" s="32" t="s">
        <v>1095</v>
      </c>
      <c r="C92" s="31" t="s">
        <v>1096</v>
      </c>
      <c r="D92" s="31" t="s">
        <v>954</v>
      </c>
      <c r="E92" s="31" t="s">
        <v>576</v>
      </c>
      <c r="F92" s="93">
        <v>72141</v>
      </c>
      <c r="G92" s="32">
        <v>753.87</v>
      </c>
      <c r="H92" s="32" t="s">
        <v>578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45120</v>
      </c>
      <c r="B93" s="32" t="s">
        <v>1095</v>
      </c>
      <c r="C93" s="31" t="s">
        <v>1096</v>
      </c>
      <c r="D93" s="31" t="s">
        <v>1089</v>
      </c>
      <c r="E93" s="31" t="s">
        <v>576</v>
      </c>
      <c r="F93" s="93">
        <v>54580</v>
      </c>
      <c r="G93" s="32">
        <v>776.17</v>
      </c>
      <c r="H93" s="32" t="s">
        <v>578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45120</v>
      </c>
      <c r="B94" s="32" t="s">
        <v>1097</v>
      </c>
      <c r="C94" s="31" t="s">
        <v>1098</v>
      </c>
      <c r="D94" s="31" t="s">
        <v>1090</v>
      </c>
      <c r="E94" s="31" t="s">
        <v>576</v>
      </c>
      <c r="F94" s="93">
        <v>11395651</v>
      </c>
      <c r="G94" s="32">
        <v>22.87</v>
      </c>
      <c r="H94" s="32" t="s">
        <v>578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45120</v>
      </c>
      <c r="B95" s="32" t="s">
        <v>1217</v>
      </c>
      <c r="C95" s="31" t="s">
        <v>1218</v>
      </c>
      <c r="D95" s="31" t="s">
        <v>1219</v>
      </c>
      <c r="E95" s="31" t="s">
        <v>576</v>
      </c>
      <c r="F95" s="93">
        <v>160800</v>
      </c>
      <c r="G95" s="32">
        <v>238</v>
      </c>
      <c r="H95" s="32" t="s">
        <v>578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45120</v>
      </c>
      <c r="B96" s="32" t="s">
        <v>1217</v>
      </c>
      <c r="C96" s="31" t="s">
        <v>1218</v>
      </c>
      <c r="D96" s="31" t="s">
        <v>1220</v>
      </c>
      <c r="E96" s="31" t="s">
        <v>576</v>
      </c>
      <c r="F96" s="93">
        <v>133200</v>
      </c>
      <c r="G96" s="32">
        <v>226.1</v>
      </c>
      <c r="H96" s="32" t="s">
        <v>578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45120</v>
      </c>
      <c r="B97" s="32" t="s">
        <v>1217</v>
      </c>
      <c r="C97" s="31" t="s">
        <v>1218</v>
      </c>
      <c r="D97" s="31" t="s">
        <v>1000</v>
      </c>
      <c r="E97" s="31" t="s">
        <v>576</v>
      </c>
      <c r="F97" s="93">
        <v>269400</v>
      </c>
      <c r="G97" s="32">
        <v>226.1</v>
      </c>
      <c r="H97" s="32" t="s">
        <v>578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45120</v>
      </c>
      <c r="B98" s="32" t="s">
        <v>1217</v>
      </c>
      <c r="C98" s="31" t="s">
        <v>1218</v>
      </c>
      <c r="D98" s="31" t="s">
        <v>1221</v>
      </c>
      <c r="E98" s="31" t="s">
        <v>576</v>
      </c>
      <c r="F98" s="93">
        <v>313200</v>
      </c>
      <c r="G98" s="32">
        <v>234.67</v>
      </c>
      <c r="H98" s="32" t="s">
        <v>578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45120</v>
      </c>
      <c r="B99" s="32" t="s">
        <v>1217</v>
      </c>
      <c r="C99" s="31" t="s">
        <v>1218</v>
      </c>
      <c r="D99" s="31" t="s">
        <v>1222</v>
      </c>
      <c r="E99" s="31" t="s">
        <v>576</v>
      </c>
      <c r="F99" s="93">
        <v>47400</v>
      </c>
      <c r="G99" s="32">
        <v>226.1</v>
      </c>
      <c r="H99" s="32" t="s">
        <v>578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45120</v>
      </c>
      <c r="B100" s="32" t="s">
        <v>1223</v>
      </c>
      <c r="C100" s="31" t="s">
        <v>1224</v>
      </c>
      <c r="D100" s="31" t="s">
        <v>1225</v>
      </c>
      <c r="E100" s="31" t="s">
        <v>576</v>
      </c>
      <c r="F100" s="93">
        <v>135000</v>
      </c>
      <c r="G100" s="32">
        <v>42.66</v>
      </c>
      <c r="H100" s="32" t="s">
        <v>578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45120</v>
      </c>
      <c r="B101" s="32" t="s">
        <v>1223</v>
      </c>
      <c r="C101" s="31" t="s">
        <v>1224</v>
      </c>
      <c r="D101" s="31" t="s">
        <v>1226</v>
      </c>
      <c r="E101" s="31" t="s">
        <v>576</v>
      </c>
      <c r="F101" s="93">
        <v>396000</v>
      </c>
      <c r="G101" s="32">
        <v>42</v>
      </c>
      <c r="H101" s="32" t="s">
        <v>578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45120</v>
      </c>
      <c r="B102" s="32" t="s">
        <v>1223</v>
      </c>
      <c r="C102" s="31" t="s">
        <v>1224</v>
      </c>
      <c r="D102" s="31" t="s">
        <v>1227</v>
      </c>
      <c r="E102" s="31" t="s">
        <v>576</v>
      </c>
      <c r="F102" s="93">
        <v>399000</v>
      </c>
      <c r="G102" s="32">
        <v>42</v>
      </c>
      <c r="H102" s="32" t="s">
        <v>578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45120</v>
      </c>
      <c r="B103" s="32" t="s">
        <v>1223</v>
      </c>
      <c r="C103" s="31" t="s">
        <v>1224</v>
      </c>
      <c r="D103" s="31" t="s">
        <v>1228</v>
      </c>
      <c r="E103" s="31" t="s">
        <v>576</v>
      </c>
      <c r="F103" s="93">
        <v>168000</v>
      </c>
      <c r="G103" s="32">
        <v>42</v>
      </c>
      <c r="H103" s="32" t="s">
        <v>578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45120</v>
      </c>
      <c r="B104" s="32" t="s">
        <v>1223</v>
      </c>
      <c r="C104" s="31" t="s">
        <v>1224</v>
      </c>
      <c r="D104" s="31" t="s">
        <v>1229</v>
      </c>
      <c r="E104" s="31" t="s">
        <v>576</v>
      </c>
      <c r="F104" s="93">
        <v>237000</v>
      </c>
      <c r="G104" s="32">
        <v>41.95</v>
      </c>
      <c r="H104" s="32" t="s">
        <v>578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45120</v>
      </c>
      <c r="B105" s="32" t="s">
        <v>1223</v>
      </c>
      <c r="C105" s="31" t="s">
        <v>1224</v>
      </c>
      <c r="D105" s="31" t="s">
        <v>1230</v>
      </c>
      <c r="E105" s="31" t="s">
        <v>576</v>
      </c>
      <c r="F105" s="93">
        <v>318000</v>
      </c>
      <c r="G105" s="32">
        <v>41.91</v>
      </c>
      <c r="H105" s="32" t="s">
        <v>578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45120</v>
      </c>
      <c r="B106" s="32" t="s">
        <v>1231</v>
      </c>
      <c r="C106" s="31" t="s">
        <v>1232</v>
      </c>
      <c r="D106" s="31" t="s">
        <v>579</v>
      </c>
      <c r="E106" s="31" t="s">
        <v>576</v>
      </c>
      <c r="F106" s="93">
        <v>224368</v>
      </c>
      <c r="G106" s="32">
        <v>120.07</v>
      </c>
      <c r="H106" s="32" t="s">
        <v>578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45120</v>
      </c>
      <c r="B107" s="32" t="s">
        <v>1099</v>
      </c>
      <c r="C107" s="31" t="s">
        <v>1100</v>
      </c>
      <c r="D107" s="31" t="s">
        <v>1233</v>
      </c>
      <c r="E107" s="31" t="s">
        <v>576</v>
      </c>
      <c r="F107" s="93">
        <v>583577</v>
      </c>
      <c r="G107" s="32">
        <v>50.9</v>
      </c>
      <c r="H107" s="32" t="s">
        <v>578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45120</v>
      </c>
      <c r="B108" s="32" t="s">
        <v>1234</v>
      </c>
      <c r="C108" s="31" t="s">
        <v>1235</v>
      </c>
      <c r="D108" s="31" t="s">
        <v>1236</v>
      </c>
      <c r="E108" s="31" t="s">
        <v>576</v>
      </c>
      <c r="F108" s="93">
        <v>1500000</v>
      </c>
      <c r="G108" s="32">
        <v>13.65</v>
      </c>
      <c r="H108" s="32" t="s">
        <v>578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45120</v>
      </c>
      <c r="B109" s="32" t="s">
        <v>1052</v>
      </c>
      <c r="C109" s="31" t="s">
        <v>1053</v>
      </c>
      <c r="D109" s="31" t="s">
        <v>1001</v>
      </c>
      <c r="E109" s="31" t="s">
        <v>576</v>
      </c>
      <c r="F109" s="93">
        <v>746528</v>
      </c>
      <c r="G109" s="32">
        <v>627.05999999999995</v>
      </c>
      <c r="H109" s="32" t="s">
        <v>578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45120</v>
      </c>
      <c r="B110" s="32" t="s">
        <v>1052</v>
      </c>
      <c r="C110" s="31" t="s">
        <v>1053</v>
      </c>
      <c r="D110" s="31" t="s">
        <v>579</v>
      </c>
      <c r="E110" s="31" t="s">
        <v>576</v>
      </c>
      <c r="F110" s="93">
        <v>1783674</v>
      </c>
      <c r="G110" s="32">
        <v>622.21</v>
      </c>
      <c r="H110" s="32" t="s">
        <v>578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45120</v>
      </c>
      <c r="B111" s="32" t="s">
        <v>1052</v>
      </c>
      <c r="C111" s="31" t="s">
        <v>1053</v>
      </c>
      <c r="D111" s="31" t="s">
        <v>954</v>
      </c>
      <c r="E111" s="31" t="s">
        <v>576</v>
      </c>
      <c r="F111" s="93">
        <v>957537</v>
      </c>
      <c r="G111" s="32">
        <v>622.61</v>
      </c>
      <c r="H111" s="32" t="s">
        <v>578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45120</v>
      </c>
      <c r="B112" s="32" t="s">
        <v>1052</v>
      </c>
      <c r="C112" s="31" t="s">
        <v>1053</v>
      </c>
      <c r="D112" s="31" t="s">
        <v>1101</v>
      </c>
      <c r="E112" s="31" t="s">
        <v>576</v>
      </c>
      <c r="F112" s="93">
        <v>724186</v>
      </c>
      <c r="G112" s="32">
        <v>621.72</v>
      </c>
      <c r="H112" s="32" t="s">
        <v>578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45120</v>
      </c>
      <c r="B113" s="32" t="s">
        <v>1052</v>
      </c>
      <c r="C113" s="31" t="s">
        <v>1053</v>
      </c>
      <c r="D113" s="31" t="s">
        <v>1237</v>
      </c>
      <c r="E113" s="31" t="s">
        <v>576</v>
      </c>
      <c r="F113" s="93">
        <v>543173</v>
      </c>
      <c r="G113" s="32">
        <v>620.24</v>
      </c>
      <c r="H113" s="32" t="s">
        <v>578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45120</v>
      </c>
      <c r="B114" s="32" t="s">
        <v>1052</v>
      </c>
      <c r="C114" s="31" t="s">
        <v>1053</v>
      </c>
      <c r="D114" s="31" t="s">
        <v>1090</v>
      </c>
      <c r="E114" s="31" t="s">
        <v>576</v>
      </c>
      <c r="F114" s="93">
        <v>458643</v>
      </c>
      <c r="G114" s="32">
        <v>621.79</v>
      </c>
      <c r="H114" s="32" t="s">
        <v>578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45120</v>
      </c>
      <c r="B115" s="32" t="s">
        <v>1187</v>
      </c>
      <c r="C115" s="31" t="s">
        <v>1188</v>
      </c>
      <c r="D115" s="31" t="s">
        <v>1092</v>
      </c>
      <c r="E115" s="31" t="s">
        <v>577</v>
      </c>
      <c r="F115" s="93">
        <v>287827</v>
      </c>
      <c r="G115" s="32">
        <v>29.59</v>
      </c>
      <c r="H115" s="32" t="s">
        <v>578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45120</v>
      </c>
      <c r="B116" s="32" t="s">
        <v>1189</v>
      </c>
      <c r="C116" s="31" t="s">
        <v>1190</v>
      </c>
      <c r="D116" s="31" t="s">
        <v>1191</v>
      </c>
      <c r="E116" s="31" t="s">
        <v>577</v>
      </c>
      <c r="F116" s="93">
        <v>77444</v>
      </c>
      <c r="G116" s="32">
        <v>45.48</v>
      </c>
      <c r="H116" s="32" t="s">
        <v>578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45120</v>
      </c>
      <c r="B117" s="32" t="s">
        <v>998</v>
      </c>
      <c r="C117" s="31" t="s">
        <v>999</v>
      </c>
      <c r="D117" s="31" t="s">
        <v>901</v>
      </c>
      <c r="E117" s="31" t="s">
        <v>577</v>
      </c>
      <c r="F117" s="93">
        <v>459600</v>
      </c>
      <c r="G117" s="32">
        <v>49.58</v>
      </c>
      <c r="H117" s="32" t="s">
        <v>578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45120</v>
      </c>
      <c r="B118" s="32" t="s">
        <v>998</v>
      </c>
      <c r="C118" s="31" t="s">
        <v>999</v>
      </c>
      <c r="D118" s="31" t="s">
        <v>1089</v>
      </c>
      <c r="E118" s="31" t="s">
        <v>577</v>
      </c>
      <c r="F118" s="93">
        <v>242400</v>
      </c>
      <c r="G118" s="32">
        <v>49.58</v>
      </c>
      <c r="H118" s="32" t="s">
        <v>578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45120</v>
      </c>
      <c r="B119" s="32" t="s">
        <v>998</v>
      </c>
      <c r="C119" s="31" t="s">
        <v>999</v>
      </c>
      <c r="D119" s="31" t="s">
        <v>1091</v>
      </c>
      <c r="E119" s="31" t="s">
        <v>577</v>
      </c>
      <c r="F119" s="93">
        <v>12000</v>
      </c>
      <c r="G119" s="32">
        <v>52.9</v>
      </c>
      <c r="H119" s="32" t="s">
        <v>578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45120</v>
      </c>
      <c r="B120" s="32" t="s">
        <v>998</v>
      </c>
      <c r="C120" s="31" t="s">
        <v>999</v>
      </c>
      <c r="D120" s="31" t="s">
        <v>1195</v>
      </c>
      <c r="E120" s="31" t="s">
        <v>577</v>
      </c>
      <c r="F120" s="93">
        <v>229200</v>
      </c>
      <c r="G120" s="32">
        <v>50.34</v>
      </c>
      <c r="H120" s="32" t="s">
        <v>578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45120</v>
      </c>
      <c r="B121" s="32" t="s">
        <v>998</v>
      </c>
      <c r="C121" s="31" t="s">
        <v>999</v>
      </c>
      <c r="D121" s="31" t="s">
        <v>1000</v>
      </c>
      <c r="E121" s="31" t="s">
        <v>577</v>
      </c>
      <c r="F121" s="93">
        <v>661200</v>
      </c>
      <c r="G121" s="32">
        <v>49.91</v>
      </c>
      <c r="H121" s="32" t="s">
        <v>578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45120</v>
      </c>
      <c r="B122" s="32" t="s">
        <v>998</v>
      </c>
      <c r="C122" s="31" t="s">
        <v>999</v>
      </c>
      <c r="D122" s="31" t="s">
        <v>1222</v>
      </c>
      <c r="E122" s="31" t="s">
        <v>577</v>
      </c>
      <c r="F122" s="93">
        <v>266400</v>
      </c>
      <c r="G122" s="32">
        <v>49.55</v>
      </c>
      <c r="H122" s="32" t="s">
        <v>578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45120</v>
      </c>
      <c r="B123" s="32" t="s">
        <v>998</v>
      </c>
      <c r="C123" s="31" t="s">
        <v>999</v>
      </c>
      <c r="D123" s="31" t="s">
        <v>1220</v>
      </c>
      <c r="E123" s="31" t="s">
        <v>577</v>
      </c>
      <c r="F123" s="93">
        <v>246000</v>
      </c>
      <c r="G123" s="32">
        <v>49.55</v>
      </c>
      <c r="H123" s="32" t="s">
        <v>578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45120</v>
      </c>
      <c r="B124" s="32" t="s">
        <v>352</v>
      </c>
      <c r="C124" s="31" t="s">
        <v>1238</v>
      </c>
      <c r="D124" s="31" t="s">
        <v>1134</v>
      </c>
      <c r="E124" s="31" t="s">
        <v>577</v>
      </c>
      <c r="F124" s="93">
        <v>2089800</v>
      </c>
      <c r="G124" s="32">
        <v>295.02</v>
      </c>
      <c r="H124" s="32" t="s">
        <v>578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45120</v>
      </c>
      <c r="B125" s="32" t="s">
        <v>105</v>
      </c>
      <c r="C125" s="31" t="s">
        <v>1088</v>
      </c>
      <c r="D125" s="31" t="s">
        <v>1197</v>
      </c>
      <c r="E125" s="31" t="s">
        <v>577</v>
      </c>
      <c r="F125" s="93">
        <v>1372776</v>
      </c>
      <c r="G125" s="32">
        <v>185.28</v>
      </c>
      <c r="H125" s="32" t="s">
        <v>578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45120</v>
      </c>
      <c r="B126" s="32" t="s">
        <v>105</v>
      </c>
      <c r="C126" s="31" t="s">
        <v>1088</v>
      </c>
      <c r="D126" s="31" t="s">
        <v>954</v>
      </c>
      <c r="E126" s="31" t="s">
        <v>577</v>
      </c>
      <c r="F126" s="93">
        <v>1377821</v>
      </c>
      <c r="G126" s="32">
        <v>183.7</v>
      </c>
      <c r="H126" s="32" t="s">
        <v>578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45120</v>
      </c>
      <c r="B127" s="32" t="s">
        <v>105</v>
      </c>
      <c r="C127" s="31" t="s">
        <v>1088</v>
      </c>
      <c r="D127" s="31" t="s">
        <v>579</v>
      </c>
      <c r="E127" s="31" t="s">
        <v>577</v>
      </c>
      <c r="F127" s="93">
        <v>1705612</v>
      </c>
      <c r="G127" s="32">
        <v>184.38</v>
      </c>
      <c r="H127" s="32" t="s">
        <v>578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45120</v>
      </c>
      <c r="B128" s="32" t="s">
        <v>105</v>
      </c>
      <c r="C128" s="31" t="s">
        <v>1088</v>
      </c>
      <c r="D128" s="31" t="s">
        <v>1001</v>
      </c>
      <c r="E128" s="31" t="s">
        <v>577</v>
      </c>
      <c r="F128" s="93">
        <v>1408823</v>
      </c>
      <c r="G128" s="32">
        <v>186.15</v>
      </c>
      <c r="H128" s="32" t="s">
        <v>578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45120</v>
      </c>
      <c r="B129" s="32" t="s">
        <v>1239</v>
      </c>
      <c r="C129" s="31" t="s">
        <v>1240</v>
      </c>
      <c r="D129" s="31" t="s">
        <v>1241</v>
      </c>
      <c r="E129" s="31" t="s">
        <v>577</v>
      </c>
      <c r="F129" s="93">
        <v>78419</v>
      </c>
      <c r="G129" s="32">
        <v>170.26</v>
      </c>
      <c r="H129" s="32" t="s">
        <v>578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45120</v>
      </c>
      <c r="B130" s="32" t="s">
        <v>1201</v>
      </c>
      <c r="C130" s="31" t="s">
        <v>1202</v>
      </c>
      <c r="D130" s="31" t="s">
        <v>1203</v>
      </c>
      <c r="E130" s="31" t="s">
        <v>577</v>
      </c>
      <c r="F130" s="93">
        <v>77200</v>
      </c>
      <c r="G130" s="32">
        <v>78.28</v>
      </c>
      <c r="H130" s="32" t="s">
        <v>578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45120</v>
      </c>
      <c r="B131" s="32" t="s">
        <v>1242</v>
      </c>
      <c r="C131" s="31" t="s">
        <v>1243</v>
      </c>
      <c r="D131" s="31" t="s">
        <v>1244</v>
      </c>
      <c r="E131" s="31" t="s">
        <v>577</v>
      </c>
      <c r="F131" s="93">
        <v>3747351</v>
      </c>
      <c r="G131" s="32">
        <v>1.1499999999999999</v>
      </c>
      <c r="H131" s="32" t="s">
        <v>578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45120</v>
      </c>
      <c r="B132" s="32" t="s">
        <v>1204</v>
      </c>
      <c r="C132" s="31" t="s">
        <v>1205</v>
      </c>
      <c r="D132" s="31" t="s">
        <v>1090</v>
      </c>
      <c r="E132" s="31" t="s">
        <v>577</v>
      </c>
      <c r="F132" s="93">
        <v>8418549</v>
      </c>
      <c r="G132" s="32">
        <v>20.95</v>
      </c>
      <c r="H132" s="32" t="s">
        <v>578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45120</v>
      </c>
      <c r="B133" s="32" t="s">
        <v>1206</v>
      </c>
      <c r="C133" s="31" t="s">
        <v>1207</v>
      </c>
      <c r="D133" s="31" t="s">
        <v>1001</v>
      </c>
      <c r="E133" s="31" t="s">
        <v>577</v>
      </c>
      <c r="F133" s="93">
        <v>581765</v>
      </c>
      <c r="G133" s="32">
        <v>81.150000000000006</v>
      </c>
      <c r="H133" s="32" t="s">
        <v>578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45120</v>
      </c>
      <c r="B134" s="32" t="s">
        <v>1206</v>
      </c>
      <c r="C134" s="31" t="s">
        <v>1207</v>
      </c>
      <c r="D134" s="31" t="s">
        <v>579</v>
      </c>
      <c r="E134" s="31" t="s">
        <v>577</v>
      </c>
      <c r="F134" s="93">
        <v>733523</v>
      </c>
      <c r="G134" s="32">
        <v>81.06</v>
      </c>
      <c r="H134" s="32" t="s">
        <v>578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45120</v>
      </c>
      <c r="B135" s="32" t="s">
        <v>1245</v>
      </c>
      <c r="C135" s="31" t="s">
        <v>1246</v>
      </c>
      <c r="D135" s="31" t="s">
        <v>1247</v>
      </c>
      <c r="E135" s="31" t="s">
        <v>577</v>
      </c>
      <c r="F135" s="93">
        <v>150000</v>
      </c>
      <c r="G135" s="32">
        <v>14.01</v>
      </c>
      <c r="H135" s="32" t="s">
        <v>578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45120</v>
      </c>
      <c r="B136" s="32" t="s">
        <v>1248</v>
      </c>
      <c r="C136" s="31" t="s">
        <v>1249</v>
      </c>
      <c r="D136" s="31" t="s">
        <v>1250</v>
      </c>
      <c r="E136" s="31" t="s">
        <v>577</v>
      </c>
      <c r="F136" s="93">
        <v>48000</v>
      </c>
      <c r="G136" s="32">
        <v>76.52</v>
      </c>
      <c r="H136" s="32" t="s">
        <v>578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45120</v>
      </c>
      <c r="B137" s="32" t="s">
        <v>1093</v>
      </c>
      <c r="C137" s="31" t="s">
        <v>1094</v>
      </c>
      <c r="D137" s="31" t="s">
        <v>579</v>
      </c>
      <c r="E137" s="31" t="s">
        <v>577</v>
      </c>
      <c r="F137" s="93">
        <v>141795</v>
      </c>
      <c r="G137" s="32">
        <v>862.67</v>
      </c>
      <c r="H137" s="32" t="s">
        <v>578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45120</v>
      </c>
      <c r="B138" s="32" t="s">
        <v>1208</v>
      </c>
      <c r="C138" s="31" t="s">
        <v>1209</v>
      </c>
      <c r="D138" s="31" t="s">
        <v>579</v>
      </c>
      <c r="E138" s="31" t="s">
        <v>577</v>
      </c>
      <c r="F138" s="93">
        <v>204563</v>
      </c>
      <c r="G138" s="32">
        <v>710.59</v>
      </c>
      <c r="H138" s="32" t="s">
        <v>578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45120</v>
      </c>
      <c r="B139" s="32" t="s">
        <v>1210</v>
      </c>
      <c r="C139" s="31" t="s">
        <v>1211</v>
      </c>
      <c r="D139" s="31" t="s">
        <v>1091</v>
      </c>
      <c r="E139" s="31" t="s">
        <v>577</v>
      </c>
      <c r="F139" s="93">
        <v>2238372</v>
      </c>
      <c r="G139" s="32">
        <v>35.82</v>
      </c>
      <c r="H139" s="32" t="s">
        <v>578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45120</v>
      </c>
      <c r="B140" s="32" t="s">
        <v>1210</v>
      </c>
      <c r="C140" s="31" t="s">
        <v>1211</v>
      </c>
      <c r="D140" s="31" t="s">
        <v>901</v>
      </c>
      <c r="E140" s="31" t="s">
        <v>577</v>
      </c>
      <c r="F140" s="93">
        <v>1346435</v>
      </c>
      <c r="G140" s="32">
        <v>35.97</v>
      </c>
      <c r="H140" s="32" t="s">
        <v>578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45120</v>
      </c>
      <c r="B141" s="32" t="s">
        <v>1212</v>
      </c>
      <c r="C141" s="31" t="s">
        <v>1213</v>
      </c>
      <c r="D141" s="31" t="s">
        <v>1091</v>
      </c>
      <c r="E141" s="31" t="s">
        <v>577</v>
      </c>
      <c r="F141" s="93">
        <v>52000</v>
      </c>
      <c r="G141" s="32">
        <v>107.47</v>
      </c>
      <c r="H141" s="32" t="s">
        <v>578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45120</v>
      </c>
      <c r="B142" s="32" t="s">
        <v>1214</v>
      </c>
      <c r="C142" s="31" t="s">
        <v>1215</v>
      </c>
      <c r="D142" s="31" t="s">
        <v>1091</v>
      </c>
      <c r="E142" s="31" t="s">
        <v>577</v>
      </c>
      <c r="F142" s="93">
        <v>102000</v>
      </c>
      <c r="G142" s="32">
        <v>21.5</v>
      </c>
      <c r="H142" s="32" t="s">
        <v>578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45120</v>
      </c>
      <c r="B143" s="32" t="s">
        <v>1095</v>
      </c>
      <c r="C143" s="31" t="s">
        <v>1096</v>
      </c>
      <c r="D143" s="31" t="s">
        <v>954</v>
      </c>
      <c r="E143" s="31" t="s">
        <v>577</v>
      </c>
      <c r="F143" s="93">
        <v>72141</v>
      </c>
      <c r="G143" s="32">
        <v>754.57</v>
      </c>
      <c r="H143" s="32" t="s">
        <v>578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45120</v>
      </c>
      <c r="B144" s="32" t="s">
        <v>1095</v>
      </c>
      <c r="C144" s="31" t="s">
        <v>1096</v>
      </c>
      <c r="D144" s="31" t="s">
        <v>1089</v>
      </c>
      <c r="E144" s="31" t="s">
        <v>577</v>
      </c>
      <c r="F144" s="93">
        <v>62752</v>
      </c>
      <c r="G144" s="32">
        <v>774.58</v>
      </c>
      <c r="H144" s="32" t="s">
        <v>578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45120</v>
      </c>
      <c r="B145" s="32" t="s">
        <v>1095</v>
      </c>
      <c r="C145" s="31" t="s">
        <v>1096</v>
      </c>
      <c r="D145" s="31" t="s">
        <v>1251</v>
      </c>
      <c r="E145" s="31" t="s">
        <v>577</v>
      </c>
      <c r="F145" s="93">
        <v>100000</v>
      </c>
      <c r="G145" s="32">
        <v>779.5</v>
      </c>
      <c r="H145" s="32" t="s">
        <v>578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45120</v>
      </c>
      <c r="B146" s="32" t="s">
        <v>1252</v>
      </c>
      <c r="C146" s="31" t="s">
        <v>1253</v>
      </c>
      <c r="D146" s="31" t="s">
        <v>1200</v>
      </c>
      <c r="E146" s="31" t="s">
        <v>577</v>
      </c>
      <c r="F146" s="93">
        <v>27000</v>
      </c>
      <c r="G146" s="32">
        <v>181.44</v>
      </c>
      <c r="H146" s="32" t="s">
        <v>578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45120</v>
      </c>
      <c r="B147" s="32" t="s">
        <v>1097</v>
      </c>
      <c r="C147" s="31" t="s">
        <v>1098</v>
      </c>
      <c r="D147" s="31" t="s">
        <v>1090</v>
      </c>
      <c r="E147" s="31" t="s">
        <v>577</v>
      </c>
      <c r="F147" s="93">
        <v>11633272</v>
      </c>
      <c r="G147" s="32">
        <v>22.94</v>
      </c>
      <c r="H147" s="32" t="s">
        <v>578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45120</v>
      </c>
      <c r="B148" s="32" t="s">
        <v>1217</v>
      </c>
      <c r="C148" s="31" t="s">
        <v>1218</v>
      </c>
      <c r="D148" s="31" t="s">
        <v>1049</v>
      </c>
      <c r="E148" s="31" t="s">
        <v>577</v>
      </c>
      <c r="F148" s="93">
        <v>211200</v>
      </c>
      <c r="G148" s="32">
        <v>226.21</v>
      </c>
      <c r="H148" s="32" t="s">
        <v>578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45120</v>
      </c>
      <c r="B149" s="32" t="s">
        <v>1217</v>
      </c>
      <c r="C149" s="31" t="s">
        <v>1218</v>
      </c>
      <c r="D149" s="31" t="s">
        <v>1254</v>
      </c>
      <c r="E149" s="31" t="s">
        <v>577</v>
      </c>
      <c r="F149" s="93">
        <v>409200</v>
      </c>
      <c r="G149" s="32">
        <v>226.1</v>
      </c>
      <c r="H149" s="32" t="s">
        <v>578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45120</v>
      </c>
      <c r="B150" s="32" t="s">
        <v>1223</v>
      </c>
      <c r="C150" s="31" t="s">
        <v>1224</v>
      </c>
      <c r="D150" s="31" t="s">
        <v>1255</v>
      </c>
      <c r="E150" s="31" t="s">
        <v>577</v>
      </c>
      <c r="F150" s="93">
        <v>300000</v>
      </c>
      <c r="G150" s="32">
        <v>42</v>
      </c>
      <c r="H150" s="32" t="s">
        <v>578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45120</v>
      </c>
      <c r="B151" s="32" t="s">
        <v>1223</v>
      </c>
      <c r="C151" s="31" t="s">
        <v>1224</v>
      </c>
      <c r="D151" s="31" t="s">
        <v>1256</v>
      </c>
      <c r="E151" s="31" t="s">
        <v>577</v>
      </c>
      <c r="F151" s="93">
        <v>300000</v>
      </c>
      <c r="G151" s="32">
        <v>42.15</v>
      </c>
      <c r="H151" s="32" t="s">
        <v>578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45120</v>
      </c>
      <c r="B152" s="32" t="s">
        <v>1223</v>
      </c>
      <c r="C152" s="31" t="s">
        <v>1224</v>
      </c>
      <c r="D152" s="31" t="s">
        <v>1257</v>
      </c>
      <c r="E152" s="31" t="s">
        <v>577</v>
      </c>
      <c r="F152" s="93">
        <v>126000</v>
      </c>
      <c r="G152" s="32">
        <v>42</v>
      </c>
      <c r="H152" s="32" t="s">
        <v>578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45120</v>
      </c>
      <c r="B153" s="32" t="s">
        <v>1231</v>
      </c>
      <c r="C153" s="31" t="s">
        <v>1232</v>
      </c>
      <c r="D153" s="31" t="s">
        <v>579</v>
      </c>
      <c r="E153" s="31" t="s">
        <v>577</v>
      </c>
      <c r="F153" s="93">
        <v>224368</v>
      </c>
      <c r="G153" s="32">
        <v>119.95</v>
      </c>
      <c r="H153" s="32" t="s">
        <v>578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45120</v>
      </c>
      <c r="B154" s="32" t="s">
        <v>1099</v>
      </c>
      <c r="C154" s="31" t="s">
        <v>1100</v>
      </c>
      <c r="D154" s="31" t="s">
        <v>1233</v>
      </c>
      <c r="E154" s="31" t="s">
        <v>577</v>
      </c>
      <c r="F154" s="93">
        <v>562249</v>
      </c>
      <c r="G154" s="32">
        <v>51.33</v>
      </c>
      <c r="H154" s="32" t="s">
        <v>578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45120</v>
      </c>
      <c r="B155" s="32" t="s">
        <v>1234</v>
      </c>
      <c r="C155" s="31" t="s">
        <v>1235</v>
      </c>
      <c r="D155" s="31" t="s">
        <v>1258</v>
      </c>
      <c r="E155" s="31" t="s">
        <v>577</v>
      </c>
      <c r="F155" s="93">
        <v>1500000</v>
      </c>
      <c r="G155" s="32">
        <v>13.65</v>
      </c>
      <c r="H155" s="32" t="s">
        <v>578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45120</v>
      </c>
      <c r="B156" s="32" t="s">
        <v>1052</v>
      </c>
      <c r="C156" s="31" t="s">
        <v>1053</v>
      </c>
      <c r="D156" s="31" t="s">
        <v>954</v>
      </c>
      <c r="E156" s="31" t="s">
        <v>577</v>
      </c>
      <c r="F156" s="93">
        <v>957537</v>
      </c>
      <c r="G156" s="32">
        <v>622.95000000000005</v>
      </c>
      <c r="H156" s="32" t="s">
        <v>578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45120</v>
      </c>
      <c r="B157" s="32" t="s">
        <v>1052</v>
      </c>
      <c r="C157" s="31" t="s">
        <v>1053</v>
      </c>
      <c r="D157" s="31" t="s">
        <v>1001</v>
      </c>
      <c r="E157" s="31" t="s">
        <v>577</v>
      </c>
      <c r="F157" s="93">
        <v>745768</v>
      </c>
      <c r="G157" s="32">
        <v>626.44000000000005</v>
      </c>
      <c r="H157" s="32" t="s">
        <v>578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45120</v>
      </c>
      <c r="B158" s="32" t="s">
        <v>1052</v>
      </c>
      <c r="C158" s="31" t="s">
        <v>1053</v>
      </c>
      <c r="D158" s="31" t="s">
        <v>1101</v>
      </c>
      <c r="E158" s="31" t="s">
        <v>577</v>
      </c>
      <c r="F158" s="93">
        <v>724186</v>
      </c>
      <c r="G158" s="32">
        <v>622.1</v>
      </c>
      <c r="H158" s="32" t="s">
        <v>578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45120</v>
      </c>
      <c r="B159" s="32" t="s">
        <v>1052</v>
      </c>
      <c r="C159" s="31" t="s">
        <v>1053</v>
      </c>
      <c r="D159" s="31" t="s">
        <v>1237</v>
      </c>
      <c r="E159" s="31" t="s">
        <v>577</v>
      </c>
      <c r="F159" s="93">
        <v>543173</v>
      </c>
      <c r="G159" s="32">
        <v>620.58000000000004</v>
      </c>
      <c r="H159" s="32" t="s">
        <v>578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45120</v>
      </c>
      <c r="B160" s="32" t="s">
        <v>1052</v>
      </c>
      <c r="C160" s="31" t="s">
        <v>1053</v>
      </c>
      <c r="D160" s="31" t="s">
        <v>1090</v>
      </c>
      <c r="E160" s="31" t="s">
        <v>577</v>
      </c>
      <c r="F160" s="93">
        <v>456649</v>
      </c>
      <c r="G160" s="32">
        <v>625.39</v>
      </c>
      <c r="H160" s="32" t="s">
        <v>578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>
        <v>45120</v>
      </c>
      <c r="B161" s="32" t="s">
        <v>1052</v>
      </c>
      <c r="C161" s="31" t="s">
        <v>1053</v>
      </c>
      <c r="D161" s="31" t="s">
        <v>579</v>
      </c>
      <c r="E161" s="31" t="s">
        <v>577</v>
      </c>
      <c r="F161" s="93">
        <v>1783674</v>
      </c>
      <c r="G161" s="32">
        <v>622.70000000000005</v>
      </c>
      <c r="H161" s="32" t="s">
        <v>578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5"/>
  <sheetViews>
    <sheetView zoomScale="90" zoomScaleNormal="90" workbookViewId="0"/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955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45121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580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581</v>
      </c>
      <c r="E9" s="104" t="s">
        <v>582</v>
      </c>
      <c r="F9" s="104" t="s">
        <v>583</v>
      </c>
      <c r="G9" s="104" t="s">
        <v>584</v>
      </c>
      <c r="H9" s="104" t="s">
        <v>585</v>
      </c>
      <c r="I9" s="104" t="s">
        <v>586</v>
      </c>
      <c r="J9" s="103" t="s">
        <v>587</v>
      </c>
      <c r="K9" s="104" t="s">
        <v>588</v>
      </c>
      <c r="L9" s="106" t="s">
        <v>589</v>
      </c>
      <c r="M9" s="106" t="s">
        <v>590</v>
      </c>
      <c r="N9" s="104" t="s">
        <v>591</v>
      </c>
      <c r="O9" s="105" t="s">
        <v>592</v>
      </c>
      <c r="P9" s="104" t="s">
        <v>593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4">
        <v>1</v>
      </c>
      <c r="B10" s="268">
        <v>45058</v>
      </c>
      <c r="C10" s="275"/>
      <c r="D10" s="282" t="s">
        <v>215</v>
      </c>
      <c r="E10" s="279" t="s">
        <v>594</v>
      </c>
      <c r="F10" s="264">
        <v>568</v>
      </c>
      <c r="G10" s="264">
        <v>538</v>
      </c>
      <c r="H10" s="264">
        <v>599</v>
      </c>
      <c r="I10" s="283" t="s">
        <v>595</v>
      </c>
      <c r="J10" s="118" t="s">
        <v>1002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30" t="s">
        <v>598</v>
      </c>
      <c r="O10" s="336">
        <v>45117</v>
      </c>
      <c r="P10" s="335" t="s">
        <v>312</v>
      </c>
      <c r="Q10" s="41"/>
      <c r="R10" s="41" t="s">
        <v>597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235</v>
      </c>
      <c r="E11" s="111" t="s">
        <v>594</v>
      </c>
      <c r="F11" s="107" t="s">
        <v>599</v>
      </c>
      <c r="G11" s="107">
        <v>1385</v>
      </c>
      <c r="H11" s="107"/>
      <c r="I11" s="112" t="s">
        <v>600</v>
      </c>
      <c r="J11" s="113" t="s">
        <v>596</v>
      </c>
      <c r="K11" s="113"/>
      <c r="L11" s="114"/>
      <c r="M11" s="115"/>
      <c r="N11" s="113"/>
      <c r="O11" s="302"/>
      <c r="P11" s="122">
        <f>VLOOKUP(D11,'MidCap Intra'!B43:C542,2,0)</f>
        <v>1501.25</v>
      </c>
      <c r="Q11" s="41"/>
      <c r="R11" s="41" t="s">
        <v>597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4">
        <v>3</v>
      </c>
      <c r="B12" s="268">
        <v>45090</v>
      </c>
      <c r="C12" s="275"/>
      <c r="D12" s="282" t="s">
        <v>338</v>
      </c>
      <c r="E12" s="279" t="s">
        <v>594</v>
      </c>
      <c r="F12" s="264">
        <v>4215</v>
      </c>
      <c r="G12" s="264">
        <v>3900</v>
      </c>
      <c r="H12" s="264">
        <v>4515</v>
      </c>
      <c r="I12" s="283" t="s">
        <v>601</v>
      </c>
      <c r="J12" s="118" t="s">
        <v>953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598</v>
      </c>
      <c r="O12" s="121">
        <v>45111</v>
      </c>
      <c r="P12" s="118"/>
      <c r="Q12" s="41"/>
      <c r="R12" s="41" t="s">
        <v>597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3" t="s">
        <v>62</v>
      </c>
      <c r="E13" s="270" t="s">
        <v>594</v>
      </c>
      <c r="F13" s="107" t="s">
        <v>865</v>
      </c>
      <c r="G13" s="113">
        <v>6400</v>
      </c>
      <c r="H13" s="126"/>
      <c r="I13" s="271" t="s">
        <v>866</v>
      </c>
      <c r="J13" s="272" t="s">
        <v>596</v>
      </c>
      <c r="K13" s="127"/>
      <c r="L13" s="128"/>
      <c r="M13" s="129"/>
      <c r="N13" s="130"/>
      <c r="O13" s="131"/>
      <c r="P13" s="122">
        <f>VLOOKUP(D13,'MidCap Intra'!B47:C546,2,0)</f>
        <v>6548.4</v>
      </c>
      <c r="Q13" s="41"/>
      <c r="R13" s="41" t="s">
        <v>597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3">
        <v>5</v>
      </c>
      <c r="B14" s="124">
        <v>45092</v>
      </c>
      <c r="C14" s="125"/>
      <c r="D14" s="274" t="s">
        <v>192</v>
      </c>
      <c r="E14" s="270" t="s">
        <v>594</v>
      </c>
      <c r="F14" s="107" t="s">
        <v>867</v>
      </c>
      <c r="G14" s="113">
        <v>930</v>
      </c>
      <c r="H14" s="126"/>
      <c r="I14" s="271" t="s">
        <v>868</v>
      </c>
      <c r="J14" s="272" t="s">
        <v>596</v>
      </c>
      <c r="K14" s="127"/>
      <c r="L14" s="128"/>
      <c r="M14" s="129"/>
      <c r="N14" s="130"/>
      <c r="O14" s="131"/>
      <c r="P14" s="122">
        <f>VLOOKUP(D14,'MidCap Intra'!B48:C547,2,0)</f>
        <v>1028.55</v>
      </c>
      <c r="Q14" s="41"/>
      <c r="R14" s="41" t="s">
        <v>597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68">
        <v>45096</v>
      </c>
      <c r="C15" s="275"/>
      <c r="D15" s="282" t="s">
        <v>510</v>
      </c>
      <c r="E15" s="279" t="s">
        <v>594</v>
      </c>
      <c r="F15" s="264">
        <v>537.5</v>
      </c>
      <c r="G15" s="264">
        <v>489</v>
      </c>
      <c r="H15" s="264">
        <v>569.5</v>
      </c>
      <c r="I15" s="283" t="s">
        <v>870</v>
      </c>
      <c r="J15" s="118" t="s">
        <v>963</v>
      </c>
      <c r="K15" s="118">
        <f>H15-F15</f>
        <v>32</v>
      </c>
      <c r="L15" s="119">
        <f>(F15*-0.7)/100</f>
        <v>-3.7625000000000002</v>
      </c>
      <c r="M15" s="120">
        <f>(K15+L15)/F15</f>
        <v>5.2534883720930237E-2</v>
      </c>
      <c r="N15" s="118" t="s">
        <v>598</v>
      </c>
      <c r="O15" s="121">
        <v>45110</v>
      </c>
      <c r="P15" s="118"/>
      <c r="Q15" s="41"/>
      <c r="R15" s="41" t="s">
        <v>597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4">
        <v>7</v>
      </c>
      <c r="B16" s="268">
        <v>45098</v>
      </c>
      <c r="C16" s="275"/>
      <c r="D16" s="282" t="s">
        <v>431</v>
      </c>
      <c r="E16" s="279" t="s">
        <v>594</v>
      </c>
      <c r="F16" s="264">
        <v>102</v>
      </c>
      <c r="G16" s="264">
        <v>94</v>
      </c>
      <c r="H16" s="264">
        <v>107.5</v>
      </c>
      <c r="I16" s="283" t="s">
        <v>871</v>
      </c>
      <c r="J16" s="118" t="s">
        <v>966</v>
      </c>
      <c r="K16" s="118">
        <f>H16-F16</f>
        <v>5.5</v>
      </c>
      <c r="L16" s="119">
        <f>(F16*-0.7)/100</f>
        <v>-0.71399999999999997</v>
      </c>
      <c r="M16" s="120">
        <f>(K16+L16)/F16</f>
        <v>4.6921568627450977E-2</v>
      </c>
      <c r="N16" s="118" t="s">
        <v>598</v>
      </c>
      <c r="O16" s="121">
        <v>45113</v>
      </c>
      <c r="P16" s="118"/>
      <c r="Q16" s="41"/>
      <c r="R16" s="41" t="s">
        <v>597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37">
        <v>8</v>
      </c>
      <c r="B17" s="338">
        <v>45099</v>
      </c>
      <c r="C17" s="339"/>
      <c r="D17" s="340" t="s">
        <v>403</v>
      </c>
      <c r="E17" s="341" t="s">
        <v>594</v>
      </c>
      <c r="F17" s="260">
        <v>3050</v>
      </c>
      <c r="G17" s="261">
        <v>2840</v>
      </c>
      <c r="H17" s="261">
        <v>2800</v>
      </c>
      <c r="I17" s="342" t="s">
        <v>873</v>
      </c>
      <c r="J17" s="343" t="s">
        <v>1003</v>
      </c>
      <c r="K17" s="343">
        <f>H17-F17</f>
        <v>-250</v>
      </c>
      <c r="L17" s="344">
        <f>(F17*-0.7)/100</f>
        <v>-21.35</v>
      </c>
      <c r="M17" s="345">
        <f>(K17+L17)/F17</f>
        <v>-8.8967213114754112E-2</v>
      </c>
      <c r="N17" s="346" t="s">
        <v>612</v>
      </c>
      <c r="O17" s="347">
        <v>45117</v>
      </c>
      <c r="P17" s="348"/>
      <c r="Q17" s="41"/>
      <c r="R17" s="41" t="s">
        <v>597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68">
        <v>45105</v>
      </c>
      <c r="C18" s="275"/>
      <c r="D18" s="282" t="s">
        <v>130</v>
      </c>
      <c r="E18" s="279" t="s">
        <v>594</v>
      </c>
      <c r="F18" s="264">
        <v>640</v>
      </c>
      <c r="G18" s="264">
        <v>597</v>
      </c>
      <c r="H18" s="264">
        <v>689.5</v>
      </c>
      <c r="I18" s="283" t="s">
        <v>894</v>
      </c>
      <c r="J18" s="118" t="s">
        <v>1114</v>
      </c>
      <c r="K18" s="118">
        <f>H18-F18</f>
        <v>49.5</v>
      </c>
      <c r="L18" s="119">
        <f>(F18*-0.7)/100</f>
        <v>-4.4800000000000004</v>
      </c>
      <c r="M18" s="120">
        <f>(K18+L18)/F18</f>
        <v>7.0343749999999997E-2</v>
      </c>
      <c r="N18" s="118" t="s">
        <v>598</v>
      </c>
      <c r="O18" s="121">
        <v>45120</v>
      </c>
      <c r="P18" s="118"/>
      <c r="Q18" s="41"/>
      <c r="R18" s="41" t="s">
        <v>597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37">
        <v>10</v>
      </c>
      <c r="B19" s="338">
        <v>45110</v>
      </c>
      <c r="C19" s="339"/>
      <c r="D19" s="340" t="s">
        <v>127</v>
      </c>
      <c r="E19" s="341" t="s">
        <v>594</v>
      </c>
      <c r="F19" s="260">
        <v>1152.5</v>
      </c>
      <c r="G19" s="261">
        <v>1095</v>
      </c>
      <c r="H19" s="261">
        <v>1100</v>
      </c>
      <c r="I19" s="342" t="s">
        <v>921</v>
      </c>
      <c r="J19" s="343" t="s">
        <v>1107</v>
      </c>
      <c r="K19" s="343">
        <f>H19-F19</f>
        <v>-52.5</v>
      </c>
      <c r="L19" s="344">
        <f>(F19*-0.7)/100</f>
        <v>-8.0675000000000008</v>
      </c>
      <c r="M19" s="345">
        <f>(K19+L19)/F19</f>
        <v>-5.2553145336225598E-2</v>
      </c>
      <c r="N19" s="346" t="s">
        <v>612</v>
      </c>
      <c r="O19" s="347">
        <v>45120</v>
      </c>
      <c r="P19" s="348"/>
      <c r="Q19" s="41"/>
      <c r="R19" s="41" t="s">
        <v>597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99">
        <v>11</v>
      </c>
      <c r="B20" s="108">
        <v>45111</v>
      </c>
      <c r="C20" s="300"/>
      <c r="D20" s="301" t="s">
        <v>114</v>
      </c>
      <c r="E20" s="111" t="s">
        <v>594</v>
      </c>
      <c r="F20" s="107" t="s">
        <v>1102</v>
      </c>
      <c r="G20" s="113">
        <v>119</v>
      </c>
      <c r="H20" s="107"/>
      <c r="I20" s="107" t="s">
        <v>939</v>
      </c>
      <c r="J20" s="113" t="s">
        <v>596</v>
      </c>
      <c r="K20" s="113"/>
      <c r="L20" s="259"/>
      <c r="M20" s="326"/>
      <c r="N20" s="269"/>
      <c r="O20" s="323"/>
      <c r="P20" s="122">
        <f>VLOOKUP(D20,'MidCap Intra'!B57:C556,2,0)</f>
        <v>126.75</v>
      </c>
      <c r="Q20" s="41"/>
      <c r="R20" s="41" t="s">
        <v>597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9">
        <v>12</v>
      </c>
      <c r="B21" s="108">
        <v>45111</v>
      </c>
      <c r="C21" s="300"/>
      <c r="D21" s="301" t="s">
        <v>82</v>
      </c>
      <c r="E21" s="111" t="s">
        <v>594</v>
      </c>
      <c r="F21" s="107" t="s">
        <v>1103</v>
      </c>
      <c r="G21" s="113">
        <v>234</v>
      </c>
      <c r="H21" s="107"/>
      <c r="I21" s="107" t="s">
        <v>942</v>
      </c>
      <c r="J21" s="113" t="s">
        <v>596</v>
      </c>
      <c r="K21" s="113"/>
      <c r="L21" s="114"/>
      <c r="M21" s="115"/>
      <c r="N21" s="113"/>
      <c r="O21" s="323"/>
      <c r="P21" s="122">
        <f>VLOOKUP(D21,'MidCap Intra'!B58:C557,2,0)</f>
        <v>257.14999999999998</v>
      </c>
      <c r="Q21" s="41"/>
      <c r="R21" s="41" t="s">
        <v>597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9">
        <v>13</v>
      </c>
      <c r="B22" s="108">
        <v>45112</v>
      </c>
      <c r="C22" s="300"/>
      <c r="D22" s="301" t="s">
        <v>388</v>
      </c>
      <c r="E22" s="111" t="s">
        <v>594</v>
      </c>
      <c r="F22" s="107" t="s">
        <v>1104</v>
      </c>
      <c r="G22" s="113">
        <v>1395</v>
      </c>
      <c r="H22" s="107"/>
      <c r="I22" s="107" t="s">
        <v>960</v>
      </c>
      <c r="J22" s="113" t="s">
        <v>596</v>
      </c>
      <c r="K22" s="113"/>
      <c r="L22" s="114"/>
      <c r="M22" s="115"/>
      <c r="N22" s="113"/>
      <c r="O22" s="323"/>
      <c r="P22" s="122">
        <f>VLOOKUP(D22,'MidCap Intra'!B59:C558,2,0)</f>
        <v>1481.6</v>
      </c>
      <c r="Q22" s="41"/>
      <c r="R22" s="41" t="s">
        <v>613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9">
        <v>14</v>
      </c>
      <c r="B23" s="108">
        <v>45113</v>
      </c>
      <c r="C23" s="300"/>
      <c r="D23" s="329" t="s">
        <v>322</v>
      </c>
      <c r="E23" s="111" t="s">
        <v>594</v>
      </c>
      <c r="F23" s="107" t="s">
        <v>1105</v>
      </c>
      <c r="G23" s="113">
        <v>1295</v>
      </c>
      <c r="H23" s="107"/>
      <c r="I23" s="107" t="s">
        <v>969</v>
      </c>
      <c r="J23" s="113" t="s">
        <v>596</v>
      </c>
      <c r="K23" s="113"/>
      <c r="L23" s="114"/>
      <c r="M23" s="115"/>
      <c r="N23" s="113"/>
      <c r="O23" s="323"/>
      <c r="P23" s="122" t="e">
        <f>VLOOKUP(D23,'MidCap Intra'!B60:C559,2,0)</f>
        <v>#N/A</v>
      </c>
      <c r="Q23" s="41"/>
      <c r="R23" s="41" t="s">
        <v>597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37">
        <v>15</v>
      </c>
      <c r="B24" s="338">
        <v>45113</v>
      </c>
      <c r="C24" s="339"/>
      <c r="D24" s="340" t="s">
        <v>104</v>
      </c>
      <c r="E24" s="341" t="s">
        <v>594</v>
      </c>
      <c r="F24" s="260">
        <v>2095</v>
      </c>
      <c r="G24" s="261">
        <v>1990</v>
      </c>
      <c r="H24" s="261">
        <v>1970</v>
      </c>
      <c r="I24" s="342" t="s">
        <v>970</v>
      </c>
      <c r="J24" s="343" t="s">
        <v>1047</v>
      </c>
      <c r="K24" s="343">
        <f>H24-F24</f>
        <v>-125</v>
      </c>
      <c r="L24" s="344">
        <f>(F24*-0.7)/100</f>
        <v>-14.664999999999999</v>
      </c>
      <c r="M24" s="345">
        <f>(K24+L24)/F24</f>
        <v>-6.6665871121718373E-2</v>
      </c>
      <c r="N24" s="346" t="s">
        <v>612</v>
      </c>
      <c r="O24" s="347">
        <v>45118</v>
      </c>
      <c r="P24" s="348"/>
      <c r="Q24" s="41"/>
      <c r="R24" s="41" t="s">
        <v>597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49">
        <v>16</v>
      </c>
      <c r="B25" s="350">
        <v>45117</v>
      </c>
      <c r="C25" s="351"/>
      <c r="D25" s="352" t="s">
        <v>218</v>
      </c>
      <c r="E25" s="353" t="s">
        <v>594</v>
      </c>
      <c r="F25" s="354" t="s">
        <v>1025</v>
      </c>
      <c r="G25" s="325">
        <v>1980</v>
      </c>
      <c r="H25" s="354"/>
      <c r="I25" s="354" t="s">
        <v>1026</v>
      </c>
      <c r="J25" s="325" t="s">
        <v>596</v>
      </c>
      <c r="K25" s="328"/>
      <c r="L25" s="328"/>
      <c r="M25" s="328"/>
      <c r="N25" s="328"/>
      <c r="O25" s="328"/>
      <c r="P25" s="122">
        <f>VLOOKUP(D25,'MidCap Intra'!B62:C561,2,0)</f>
        <v>2173.4499999999998</v>
      </c>
      <c r="Q25" s="41"/>
      <c r="R25" s="41" t="s">
        <v>597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55">
        <v>17</v>
      </c>
      <c r="B26" s="293">
        <v>45119</v>
      </c>
      <c r="C26" s="356"/>
      <c r="D26" s="357" t="s">
        <v>129</v>
      </c>
      <c r="E26" s="358" t="s">
        <v>594</v>
      </c>
      <c r="F26" s="292" t="s">
        <v>1106</v>
      </c>
      <c r="G26" s="294">
        <v>1540</v>
      </c>
      <c r="H26" s="292"/>
      <c r="I26" s="292" t="s">
        <v>1058</v>
      </c>
      <c r="J26" s="294" t="s">
        <v>596</v>
      </c>
      <c r="K26" s="294"/>
      <c r="L26" s="327"/>
      <c r="M26" s="359"/>
      <c r="N26" s="294"/>
      <c r="O26" s="360"/>
      <c r="P26" s="122">
        <f>VLOOKUP(D26,'MidCap Intra'!B63:C562,2,0)</f>
        <v>1641.1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55">
        <v>18</v>
      </c>
      <c r="B27" s="293">
        <v>45120</v>
      </c>
      <c r="C27" s="356"/>
      <c r="D27" s="386" t="s">
        <v>431</v>
      </c>
      <c r="E27" s="358" t="s">
        <v>594</v>
      </c>
      <c r="F27" s="292" t="s">
        <v>1116</v>
      </c>
      <c r="G27" s="294">
        <v>102</v>
      </c>
      <c r="H27" s="292"/>
      <c r="I27" s="292" t="s">
        <v>1117</v>
      </c>
      <c r="J27" s="294" t="s">
        <v>596</v>
      </c>
      <c r="K27" s="294"/>
      <c r="L27" s="327"/>
      <c r="M27" s="359"/>
      <c r="N27" s="294"/>
      <c r="O27" s="360"/>
      <c r="P27" s="122">
        <f>VLOOKUP(D27,'MidCap Intra'!B64:C563,2,0)</f>
        <v>108.95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355">
        <v>19</v>
      </c>
      <c r="B28" s="293">
        <v>45120</v>
      </c>
      <c r="C28" s="356"/>
      <c r="D28" s="386" t="s">
        <v>518</v>
      </c>
      <c r="E28" s="358" t="s">
        <v>594</v>
      </c>
      <c r="F28" s="292" t="s">
        <v>1122</v>
      </c>
      <c r="G28" s="294">
        <v>255</v>
      </c>
      <c r="H28" s="292"/>
      <c r="I28" s="292" t="s">
        <v>1123</v>
      </c>
      <c r="J28" s="294" t="s">
        <v>596</v>
      </c>
      <c r="K28" s="294"/>
      <c r="L28" s="327"/>
      <c r="M28" s="359"/>
      <c r="N28" s="294"/>
      <c r="O28" s="360"/>
      <c r="P28" s="122">
        <f>VLOOKUP(D28,'MidCap Intra'!B65:C564,2,0)</f>
        <v>291.85000000000002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355"/>
      <c r="B29" s="293"/>
      <c r="C29" s="356"/>
      <c r="D29" s="357"/>
      <c r="E29" s="358"/>
      <c r="F29" s="292"/>
      <c r="G29" s="294"/>
      <c r="H29" s="292"/>
      <c r="I29" s="292"/>
      <c r="J29" s="294"/>
      <c r="K29" s="294"/>
      <c r="L29" s="327"/>
      <c r="M29" s="359"/>
      <c r="N29" s="294"/>
      <c r="O29" s="360"/>
      <c r="P29" s="327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55"/>
      <c r="B30" s="293"/>
      <c r="C30" s="356"/>
      <c r="D30" s="357"/>
      <c r="E30" s="358"/>
      <c r="F30" s="292"/>
      <c r="G30" s="294"/>
      <c r="H30" s="292"/>
      <c r="I30" s="292"/>
      <c r="J30" s="294"/>
      <c r="K30" s="294"/>
      <c r="L30" s="327"/>
      <c r="M30" s="359"/>
      <c r="N30" s="294"/>
      <c r="O30" s="360"/>
      <c r="P30" s="327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7" spans="1:38" ht="14.25" customHeight="1">
      <c r="A37" s="132"/>
      <c r="B37" s="133"/>
      <c r="C37" s="134"/>
      <c r="D37" s="135"/>
      <c r="E37" s="136"/>
      <c r="F37" s="136"/>
      <c r="G37" s="132"/>
      <c r="H37" s="136"/>
      <c r="I37" s="137"/>
      <c r="J37" s="138"/>
      <c r="K37" s="138"/>
      <c r="L37" s="139"/>
      <c r="M37" s="140"/>
      <c r="N37" s="141"/>
      <c r="O37" s="142"/>
      <c r="P37" s="143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44" t="s">
        <v>602</v>
      </c>
      <c r="B38" s="145"/>
      <c r="C38" s="146"/>
      <c r="E38" s="147"/>
      <c r="F38" s="147"/>
      <c r="G38" s="147"/>
      <c r="H38" s="147"/>
      <c r="I38" s="147"/>
      <c r="J38" s="148"/>
      <c r="K38" s="147"/>
      <c r="L38" s="149"/>
      <c r="M38" s="62"/>
      <c r="N38" s="148"/>
      <c r="O38" s="146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50" t="s">
        <v>603</v>
      </c>
      <c r="B39" s="144"/>
      <c r="C39" s="144"/>
      <c r="D39" s="144"/>
      <c r="E39" s="41"/>
      <c r="F39" s="151" t="s">
        <v>604</v>
      </c>
      <c r="G39" s="6"/>
      <c r="H39" s="6"/>
      <c r="I39" s="6"/>
      <c r="J39" s="152"/>
      <c r="K39" s="153"/>
      <c r="L39" s="153"/>
      <c r="M39" s="154"/>
      <c r="N39" s="1"/>
      <c r="O39" s="155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44" t="s">
        <v>605</v>
      </c>
      <c r="B40" s="144"/>
      <c r="C40" s="144"/>
      <c r="D40" s="144" t="s">
        <v>606</v>
      </c>
      <c r="E40" s="6"/>
      <c r="F40" s="151" t="s">
        <v>607</v>
      </c>
      <c r="G40" s="6"/>
      <c r="H40" s="6"/>
      <c r="I40" s="6"/>
      <c r="J40" s="152"/>
      <c r="K40" s="153"/>
      <c r="L40" s="153"/>
      <c r="M40" s="154"/>
      <c r="N40" s="1"/>
      <c r="O40" s="155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44"/>
      <c r="B41" s="144"/>
      <c r="C41" s="144"/>
      <c r="D41" s="144"/>
      <c r="E41" s="6"/>
      <c r="F41" s="6"/>
      <c r="G41" s="6"/>
      <c r="H41" s="6"/>
      <c r="I41" s="6"/>
      <c r="J41" s="156"/>
      <c r="K41" s="153"/>
      <c r="L41" s="153"/>
      <c r="M41" s="6"/>
      <c r="N41" s="157"/>
      <c r="O41" s="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"/>
      <c r="B42" s="158" t="s">
        <v>608</v>
      </c>
      <c r="C42" s="158"/>
      <c r="D42" s="158"/>
      <c r="E42" s="158"/>
      <c r="F42" s="159"/>
      <c r="G42" s="6"/>
      <c r="H42" s="6"/>
      <c r="I42" s="160"/>
      <c r="J42" s="161"/>
      <c r="K42" s="162"/>
      <c r="L42" s="161"/>
      <c r="M42" s="6"/>
      <c r="N42" s="1"/>
      <c r="O42" s="1"/>
      <c r="P42" s="41"/>
      <c r="R42" s="62"/>
      <c r="S42" s="1"/>
      <c r="T42" s="1"/>
      <c r="U42" s="1"/>
      <c r="V42" s="1"/>
      <c r="W42" s="1"/>
      <c r="X42" s="1"/>
      <c r="Y42" s="1"/>
      <c r="Z42" s="1"/>
    </row>
    <row r="43" spans="1:38" ht="38.25" customHeight="1">
      <c r="A43" s="163" t="s">
        <v>16</v>
      </c>
      <c r="B43" s="163" t="s">
        <v>568</v>
      </c>
      <c r="C43" s="163"/>
      <c r="D43" s="91" t="s">
        <v>581</v>
      </c>
      <c r="E43" s="163" t="s">
        <v>582</v>
      </c>
      <c r="F43" s="163" t="s">
        <v>583</v>
      </c>
      <c r="G43" s="163" t="s">
        <v>609</v>
      </c>
      <c r="H43" s="163" t="s">
        <v>585</v>
      </c>
      <c r="I43" s="163" t="s">
        <v>586</v>
      </c>
      <c r="J43" s="106" t="s">
        <v>587</v>
      </c>
      <c r="K43" s="104" t="s">
        <v>610</v>
      </c>
      <c r="L43" s="164" t="s">
        <v>589</v>
      </c>
      <c r="M43" s="106" t="s">
        <v>590</v>
      </c>
      <c r="N43" s="103" t="s">
        <v>591</v>
      </c>
      <c r="O43" s="91" t="s">
        <v>592</v>
      </c>
      <c r="P43" s="41"/>
      <c r="Q43" s="1"/>
      <c r="R43" s="62"/>
      <c r="S43" s="62"/>
      <c r="T43" s="62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3.5" customHeight="1">
      <c r="A44" s="264">
        <v>1</v>
      </c>
      <c r="B44" s="265">
        <v>45110</v>
      </c>
      <c r="C44" s="266"/>
      <c r="D44" s="266" t="s">
        <v>220</v>
      </c>
      <c r="E44" s="264" t="s">
        <v>611</v>
      </c>
      <c r="F44" s="264">
        <v>1032.5</v>
      </c>
      <c r="G44" s="264">
        <v>999</v>
      </c>
      <c r="H44" s="267">
        <v>1060.5</v>
      </c>
      <c r="I44" s="267" t="s">
        <v>927</v>
      </c>
      <c r="J44" s="118" t="s">
        <v>1054</v>
      </c>
      <c r="K44" s="118">
        <f t="shared" ref="K44:K49" si="0">H44-F44</f>
        <v>28</v>
      </c>
      <c r="L44" s="119">
        <f>(F44*-0.7)/100</f>
        <v>-7.2275</v>
      </c>
      <c r="M44" s="120">
        <f t="shared" ref="M44:M49" si="1">(K44+L44)/F44</f>
        <v>2.011864406779661E-2</v>
      </c>
      <c r="N44" s="330" t="s">
        <v>598</v>
      </c>
      <c r="O44" s="331">
        <v>45118</v>
      </c>
      <c r="P44" s="41"/>
      <c r="Q44" s="311"/>
      <c r="R44" s="41" t="s">
        <v>597</v>
      </c>
      <c r="S44" s="41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</row>
    <row r="45" spans="1:38" ht="13.5" customHeight="1">
      <c r="A45" s="264">
        <v>2</v>
      </c>
      <c r="B45" s="265">
        <v>45110</v>
      </c>
      <c r="C45" s="266"/>
      <c r="D45" s="266" t="s">
        <v>490</v>
      </c>
      <c r="E45" s="264" t="s">
        <v>611</v>
      </c>
      <c r="F45" s="264">
        <v>369.5</v>
      </c>
      <c r="G45" s="264">
        <v>358</v>
      </c>
      <c r="H45" s="267">
        <v>378.5</v>
      </c>
      <c r="I45" s="267" t="s">
        <v>924</v>
      </c>
      <c r="J45" s="118" t="s">
        <v>824</v>
      </c>
      <c r="K45" s="118">
        <f t="shared" si="0"/>
        <v>9</v>
      </c>
      <c r="L45" s="119">
        <f>(F45*-0.7)/100</f>
        <v>-2.5864999999999996</v>
      </c>
      <c r="M45" s="120">
        <f t="shared" si="1"/>
        <v>1.7357239512855213E-2</v>
      </c>
      <c r="N45" s="330" t="s">
        <v>598</v>
      </c>
      <c r="O45" s="331">
        <v>45114</v>
      </c>
      <c r="P45" s="41"/>
      <c r="Q45" s="311"/>
      <c r="R45" s="41" t="s">
        <v>597</v>
      </c>
      <c r="S45" s="41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</row>
    <row r="46" spans="1:38" ht="13.5" customHeight="1">
      <c r="A46" s="337">
        <v>3</v>
      </c>
      <c r="B46" s="338">
        <v>45114</v>
      </c>
      <c r="C46" s="339"/>
      <c r="D46" s="340" t="s">
        <v>1055</v>
      </c>
      <c r="E46" s="341" t="s">
        <v>611</v>
      </c>
      <c r="F46" s="260">
        <v>5010</v>
      </c>
      <c r="G46" s="261">
        <v>4900</v>
      </c>
      <c r="H46" s="261">
        <v>4850</v>
      </c>
      <c r="I46" s="342" t="s">
        <v>996</v>
      </c>
      <c r="J46" s="343" t="s">
        <v>1077</v>
      </c>
      <c r="K46" s="343">
        <f t="shared" si="0"/>
        <v>-160</v>
      </c>
      <c r="L46" s="344">
        <f>(F46*-0.7)/100</f>
        <v>-35.07</v>
      </c>
      <c r="M46" s="345">
        <f t="shared" si="1"/>
        <v>-3.8936127744510975E-2</v>
      </c>
      <c r="N46" s="346" t="s">
        <v>612</v>
      </c>
      <c r="O46" s="347">
        <v>45119</v>
      </c>
      <c r="P46" s="41"/>
      <c r="Q46" s="311"/>
      <c r="R46" s="41" t="s">
        <v>597</v>
      </c>
      <c r="S46" s="4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1"/>
      <c r="AI46" s="361"/>
      <c r="AJ46" s="361"/>
      <c r="AK46" s="361"/>
      <c r="AL46" s="361"/>
    </row>
    <row r="47" spans="1:38" ht="13.5" customHeight="1">
      <c r="A47" s="337">
        <v>4</v>
      </c>
      <c r="B47" s="338">
        <v>45117</v>
      </c>
      <c r="C47" s="339"/>
      <c r="D47" s="340" t="s">
        <v>122</v>
      </c>
      <c r="E47" s="341" t="s">
        <v>611</v>
      </c>
      <c r="F47" s="260">
        <v>313.5</v>
      </c>
      <c r="G47" s="261">
        <v>304</v>
      </c>
      <c r="H47" s="261">
        <v>304</v>
      </c>
      <c r="I47" s="342" t="s">
        <v>1014</v>
      </c>
      <c r="J47" s="343" t="s">
        <v>957</v>
      </c>
      <c r="K47" s="343">
        <f t="shared" si="0"/>
        <v>-9.5</v>
      </c>
      <c r="L47" s="344">
        <f>(F47*-0.7)/100</f>
        <v>-2.1944999999999997</v>
      </c>
      <c r="M47" s="345">
        <f t="shared" si="1"/>
        <v>-3.7303030303030303E-2</v>
      </c>
      <c r="N47" s="346" t="s">
        <v>612</v>
      </c>
      <c r="O47" s="347">
        <v>45120</v>
      </c>
      <c r="P47" s="41"/>
      <c r="Q47" s="311"/>
      <c r="R47" s="41" t="s">
        <v>597</v>
      </c>
      <c r="S47" s="4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1"/>
      <c r="AJ47" s="361"/>
      <c r="AK47" s="361"/>
      <c r="AL47" s="361"/>
    </row>
    <row r="48" spans="1:38" ht="13.5" customHeight="1">
      <c r="A48" s="264">
        <v>5</v>
      </c>
      <c r="B48" s="265">
        <v>45117</v>
      </c>
      <c r="C48" s="266"/>
      <c r="D48" s="266" t="s">
        <v>303</v>
      </c>
      <c r="E48" s="264" t="s">
        <v>611</v>
      </c>
      <c r="F48" s="264">
        <v>81</v>
      </c>
      <c r="G48" s="264">
        <v>78.5</v>
      </c>
      <c r="H48" s="267">
        <v>83.1</v>
      </c>
      <c r="I48" s="267" t="s">
        <v>1015</v>
      </c>
      <c r="J48" s="118" t="s">
        <v>1065</v>
      </c>
      <c r="K48" s="118">
        <f t="shared" si="0"/>
        <v>2.0999999999999943</v>
      </c>
      <c r="L48" s="119">
        <f>(F48*-0.7)/100</f>
        <v>-0.56699999999999995</v>
      </c>
      <c r="M48" s="120">
        <f t="shared" si="1"/>
        <v>1.8925925925925857E-2</v>
      </c>
      <c r="N48" s="330" t="s">
        <v>598</v>
      </c>
      <c r="O48" s="336">
        <v>45119</v>
      </c>
      <c r="P48" s="41"/>
      <c r="Q48" s="311"/>
      <c r="R48" s="41" t="s">
        <v>597</v>
      </c>
      <c r="S48" s="4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1"/>
      <c r="AI48" s="361"/>
      <c r="AJ48" s="361"/>
      <c r="AK48" s="361"/>
      <c r="AL48" s="361"/>
    </row>
    <row r="49" spans="1:38" ht="13.5" customHeight="1">
      <c r="A49" s="380">
        <v>6</v>
      </c>
      <c r="B49" s="268">
        <v>45117</v>
      </c>
      <c r="C49" s="381"/>
      <c r="D49" s="382" t="s">
        <v>241</v>
      </c>
      <c r="E49" s="279" t="s">
        <v>611</v>
      </c>
      <c r="F49" s="264">
        <v>200.5</v>
      </c>
      <c r="G49" s="267">
        <v>194</v>
      </c>
      <c r="H49" s="264">
        <v>205</v>
      </c>
      <c r="I49" s="264" t="s">
        <v>1020</v>
      </c>
      <c r="J49" s="118" t="s">
        <v>1024</v>
      </c>
      <c r="K49" s="118">
        <f t="shared" si="0"/>
        <v>4.5</v>
      </c>
      <c r="L49" s="119">
        <f>(F49*-0.07)/100</f>
        <v>-0.14035000000000003</v>
      </c>
      <c r="M49" s="120">
        <f t="shared" si="1"/>
        <v>2.1743890274314216E-2</v>
      </c>
      <c r="N49" s="330" t="s">
        <v>598</v>
      </c>
      <c r="O49" s="336">
        <v>45117</v>
      </c>
      <c r="P49" s="41"/>
      <c r="Q49" s="311"/>
      <c r="R49" s="41" t="s">
        <v>597</v>
      </c>
      <c r="S49" s="41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</row>
    <row r="50" spans="1:38" ht="13.5" customHeight="1">
      <c r="A50" s="299">
        <v>7</v>
      </c>
      <c r="B50" s="108">
        <v>45118</v>
      </c>
      <c r="C50" s="300"/>
      <c r="D50" s="301" t="s">
        <v>470</v>
      </c>
      <c r="E50" s="111" t="s">
        <v>611</v>
      </c>
      <c r="F50" s="107" t="s">
        <v>1038</v>
      </c>
      <c r="G50" s="113">
        <v>203</v>
      </c>
      <c r="H50" s="107"/>
      <c r="I50" s="107" t="s">
        <v>679</v>
      </c>
      <c r="J50" s="113" t="s">
        <v>596</v>
      </c>
      <c r="K50" s="113"/>
      <c r="L50" s="114"/>
      <c r="M50" s="115"/>
      <c r="N50" s="324"/>
      <c r="O50" s="360"/>
      <c r="P50" s="41"/>
      <c r="Q50" s="311"/>
      <c r="R50" s="41"/>
      <c r="S50" s="41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/>
      <c r="AH50" s="361"/>
      <c r="AI50" s="361"/>
      <c r="AJ50" s="361"/>
      <c r="AK50" s="361"/>
      <c r="AL50" s="361"/>
    </row>
    <row r="51" spans="1:38" ht="13.5" customHeight="1">
      <c r="A51" s="299">
        <v>8</v>
      </c>
      <c r="B51" s="108">
        <v>45119</v>
      </c>
      <c r="C51" s="300"/>
      <c r="D51" s="301" t="s">
        <v>89</v>
      </c>
      <c r="E51" s="111" t="s">
        <v>611</v>
      </c>
      <c r="F51" s="107" t="s">
        <v>1068</v>
      </c>
      <c r="G51" s="113">
        <v>319</v>
      </c>
      <c r="H51" s="107"/>
      <c r="I51" s="107" t="s">
        <v>1069</v>
      </c>
      <c r="J51" s="113" t="s">
        <v>596</v>
      </c>
      <c r="K51" s="113"/>
      <c r="L51" s="114"/>
      <c r="M51" s="115"/>
      <c r="N51" s="324"/>
      <c r="O51" s="360"/>
      <c r="P51" s="41"/>
      <c r="Q51" s="311"/>
      <c r="R51" s="41"/>
      <c r="S51" s="41"/>
      <c r="T51" s="361"/>
      <c r="U51" s="361"/>
      <c r="V51" s="361"/>
      <c r="W51" s="361"/>
      <c r="X51" s="361"/>
      <c r="Y51" s="361"/>
      <c r="Z51" s="361"/>
      <c r="AA51" s="361"/>
      <c r="AB51" s="361"/>
      <c r="AC51" s="361"/>
      <c r="AD51" s="361"/>
      <c r="AE51" s="361"/>
      <c r="AF51" s="361"/>
      <c r="AG51" s="361"/>
      <c r="AH51" s="361"/>
      <c r="AI51" s="361"/>
      <c r="AJ51" s="361"/>
      <c r="AK51" s="361"/>
      <c r="AL51" s="361"/>
    </row>
    <row r="52" spans="1:38" ht="13.5" customHeight="1">
      <c r="A52" s="299"/>
      <c r="B52" s="108"/>
      <c r="C52" s="300"/>
      <c r="D52" s="301"/>
      <c r="E52" s="111"/>
      <c r="F52" s="107"/>
      <c r="G52" s="113"/>
      <c r="H52" s="107"/>
      <c r="I52" s="107"/>
      <c r="J52" s="113"/>
      <c r="K52" s="113"/>
      <c r="L52" s="114"/>
      <c r="M52" s="115"/>
      <c r="N52" s="324"/>
      <c r="O52" s="360"/>
      <c r="P52" s="41"/>
      <c r="Q52" s="311"/>
      <c r="R52" s="41"/>
      <c r="S52" s="4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</row>
    <row r="53" spans="1:38" ht="13.5" customHeight="1">
      <c r="A53" s="299"/>
      <c r="B53" s="108"/>
      <c r="C53" s="300"/>
      <c r="D53" s="301"/>
      <c r="E53" s="111"/>
      <c r="F53" s="107"/>
      <c r="G53" s="113"/>
      <c r="H53" s="107"/>
      <c r="I53" s="107"/>
      <c r="J53" s="113"/>
      <c r="K53" s="113"/>
      <c r="L53" s="114"/>
      <c r="M53" s="115"/>
      <c r="N53" s="324"/>
      <c r="O53" s="360"/>
      <c r="P53" s="41"/>
      <c r="Q53" s="311"/>
      <c r="R53" s="41"/>
      <c r="S53" s="4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</row>
    <row r="55" spans="1:38" ht="44.25" customHeight="1">
      <c r="A55" s="144" t="s">
        <v>602</v>
      </c>
      <c r="B55" s="165"/>
      <c r="C55" s="165"/>
      <c r="D55" s="1"/>
      <c r="E55" s="6"/>
      <c r="F55" s="6"/>
      <c r="G55" s="6"/>
      <c r="H55" s="6" t="s">
        <v>614</v>
      </c>
      <c r="I55" s="6"/>
      <c r="J55" s="6"/>
      <c r="K55" s="140"/>
      <c r="L55" s="166"/>
      <c r="M55" s="140"/>
      <c r="N55" s="141"/>
      <c r="O55" s="140"/>
      <c r="P55" s="4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50" t="s">
        <v>603</v>
      </c>
      <c r="B56" s="144"/>
      <c r="C56" s="144"/>
      <c r="D56" s="144"/>
      <c r="E56" s="41"/>
      <c r="F56" s="151" t="s">
        <v>604</v>
      </c>
      <c r="G56" s="62"/>
      <c r="H56" s="41"/>
      <c r="I56" s="62"/>
      <c r="J56" s="6"/>
      <c r="K56" s="167"/>
      <c r="L56" s="168"/>
      <c r="M56" s="6"/>
      <c r="N56" s="134"/>
      <c r="O56" s="169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50"/>
      <c r="B57" s="144"/>
      <c r="C57" s="144"/>
      <c r="D57" s="144"/>
      <c r="E57" s="6"/>
      <c r="F57" s="151" t="s">
        <v>607</v>
      </c>
      <c r="G57" s="62"/>
      <c r="H57" s="41"/>
      <c r="I57" s="62"/>
      <c r="J57" s="6"/>
      <c r="K57" s="167"/>
      <c r="L57" s="168"/>
      <c r="M57" s="6"/>
      <c r="N57" s="134"/>
      <c r="O57" s="169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44"/>
      <c r="B58" s="144"/>
      <c r="C58" s="144"/>
      <c r="D58" s="144"/>
      <c r="E58" s="6"/>
      <c r="F58" s="6"/>
      <c r="G58" s="6"/>
      <c r="H58" s="6"/>
      <c r="I58" s="6"/>
      <c r="J58" s="156"/>
      <c r="K58" s="153"/>
      <c r="L58" s="154"/>
      <c r="M58" s="6"/>
      <c r="N58" s="157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70" t="s">
        <v>615</v>
      </c>
      <c r="B59" s="170"/>
      <c r="C59" s="170"/>
      <c r="D59" s="170"/>
      <c r="E59" s="6"/>
      <c r="F59" s="6"/>
      <c r="G59" s="6"/>
      <c r="H59" s="6"/>
      <c r="I59" s="6"/>
      <c r="J59" s="6"/>
      <c r="K59" s="6"/>
      <c r="L59" s="6"/>
      <c r="M59" s="6"/>
      <c r="N59" s="6"/>
      <c r="O59" s="24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104" t="s">
        <v>16</v>
      </c>
      <c r="B60" s="104" t="s">
        <v>568</v>
      </c>
      <c r="C60" s="104"/>
      <c r="D60" s="105" t="s">
        <v>581</v>
      </c>
      <c r="E60" s="104" t="s">
        <v>582</v>
      </c>
      <c r="F60" s="104" t="s">
        <v>583</v>
      </c>
      <c r="G60" s="104" t="s">
        <v>609</v>
      </c>
      <c r="H60" s="104" t="s">
        <v>585</v>
      </c>
      <c r="I60" s="104" t="s">
        <v>586</v>
      </c>
      <c r="J60" s="103" t="s">
        <v>587</v>
      </c>
      <c r="K60" s="171" t="s">
        <v>616</v>
      </c>
      <c r="L60" s="106" t="s">
        <v>589</v>
      </c>
      <c r="M60" s="171" t="s">
        <v>617</v>
      </c>
      <c r="N60" s="104" t="s">
        <v>618</v>
      </c>
      <c r="O60" s="103" t="s">
        <v>591</v>
      </c>
      <c r="P60" s="105" t="s">
        <v>592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264">
        <v>1</v>
      </c>
      <c r="B61" s="265">
        <v>45105</v>
      </c>
      <c r="C61" s="266"/>
      <c r="D61" s="266" t="s">
        <v>895</v>
      </c>
      <c r="E61" s="264" t="s">
        <v>611</v>
      </c>
      <c r="F61" s="264">
        <v>1687</v>
      </c>
      <c r="G61" s="264">
        <v>1645</v>
      </c>
      <c r="H61" s="267">
        <v>1713.5</v>
      </c>
      <c r="I61" s="267" t="s">
        <v>896</v>
      </c>
      <c r="J61" s="118" t="s">
        <v>950</v>
      </c>
      <c r="K61" s="116">
        <f>H61-F61</f>
        <v>26.5</v>
      </c>
      <c r="L61" s="119">
        <f t="shared" ref="L61" si="2">(H61*N61)*0.07%</f>
        <v>419.80750000000006</v>
      </c>
      <c r="M61" s="172">
        <f t="shared" ref="M61" si="3">(K61*N61)-L61</f>
        <v>8855.1924999999992</v>
      </c>
      <c r="N61" s="116">
        <v>350</v>
      </c>
      <c r="O61" s="118" t="s">
        <v>598</v>
      </c>
      <c r="P61" s="117">
        <v>45111</v>
      </c>
      <c r="Q61" s="173"/>
      <c r="R61" s="62" t="s">
        <v>613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74"/>
      <c r="AG61" s="175"/>
      <c r="AH61" s="173"/>
      <c r="AI61" s="173"/>
      <c r="AJ61" s="174"/>
      <c r="AK61" s="174"/>
      <c r="AL61" s="174"/>
    </row>
    <row r="62" spans="1:38" ht="12.75" customHeight="1">
      <c r="A62" s="264">
        <v>2</v>
      </c>
      <c r="B62" s="265">
        <v>45105</v>
      </c>
      <c r="C62" s="266"/>
      <c r="D62" s="266" t="s">
        <v>897</v>
      </c>
      <c r="E62" s="264" t="s">
        <v>611</v>
      </c>
      <c r="F62" s="264">
        <v>2680</v>
      </c>
      <c r="G62" s="264">
        <v>2635</v>
      </c>
      <c r="H62" s="267">
        <v>2715</v>
      </c>
      <c r="I62" s="267" t="s">
        <v>898</v>
      </c>
      <c r="J62" s="118" t="s">
        <v>928</v>
      </c>
      <c r="K62" s="116">
        <f>H62-F62</f>
        <v>35</v>
      </c>
      <c r="L62" s="119">
        <f t="shared" ref="L62" si="4">(H62*N62)*0.07%</f>
        <v>570.15000000000009</v>
      </c>
      <c r="M62" s="172">
        <f t="shared" ref="M62" si="5">(K62*N62)-L62</f>
        <v>9929.85</v>
      </c>
      <c r="N62" s="116">
        <v>300</v>
      </c>
      <c r="O62" s="118" t="s">
        <v>598</v>
      </c>
      <c r="P62" s="117">
        <v>45110</v>
      </c>
      <c r="Q62" s="173"/>
      <c r="R62" s="62" t="s">
        <v>613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74"/>
      <c r="AG62" s="175"/>
      <c r="AH62" s="173"/>
      <c r="AI62" s="173"/>
      <c r="AJ62" s="174"/>
      <c r="AK62" s="174"/>
      <c r="AL62" s="174"/>
    </row>
    <row r="63" spans="1:38" ht="15" customHeight="1">
      <c r="A63" s="264">
        <v>3</v>
      </c>
      <c r="B63" s="265">
        <v>45105</v>
      </c>
      <c r="C63" s="266"/>
      <c r="D63" s="266" t="s">
        <v>899</v>
      </c>
      <c r="E63" s="264" t="s">
        <v>611</v>
      </c>
      <c r="F63" s="264" t="s">
        <v>913</v>
      </c>
      <c r="G63" s="264">
        <v>564</v>
      </c>
      <c r="H63" s="267">
        <v>578.5</v>
      </c>
      <c r="I63" s="267" t="s">
        <v>900</v>
      </c>
      <c r="J63" s="118" t="s">
        <v>624</v>
      </c>
      <c r="K63" s="116">
        <f>H63-F63</f>
        <v>6</v>
      </c>
      <c r="L63" s="119">
        <f t="shared" ref="L63" si="6">(H63*N63)*0.07%</f>
        <v>607.42500000000007</v>
      </c>
      <c r="M63" s="172">
        <f t="shared" ref="M63" si="7">(K63*N63)-L63</f>
        <v>8392.5750000000007</v>
      </c>
      <c r="N63" s="116">
        <v>1500</v>
      </c>
      <c r="O63" s="118" t="s">
        <v>598</v>
      </c>
      <c r="P63" s="117">
        <v>45110</v>
      </c>
      <c r="Q63" s="174"/>
      <c r="R63" s="174" t="s">
        <v>597</v>
      </c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</row>
    <row r="64" spans="1:38" ht="12.75" customHeight="1">
      <c r="A64" s="264">
        <v>4</v>
      </c>
      <c r="B64" s="265">
        <v>45110</v>
      </c>
      <c r="C64" s="266"/>
      <c r="D64" s="266" t="s">
        <v>914</v>
      </c>
      <c r="E64" s="264" t="s">
        <v>611</v>
      </c>
      <c r="F64" s="264">
        <v>231.25</v>
      </c>
      <c r="G64" s="264">
        <v>228</v>
      </c>
      <c r="H64" s="267">
        <v>233.75</v>
      </c>
      <c r="I64" s="267" t="s">
        <v>915</v>
      </c>
      <c r="J64" s="118" t="s">
        <v>919</v>
      </c>
      <c r="K64" s="116">
        <f>H64-F64</f>
        <v>2.5</v>
      </c>
      <c r="L64" s="119">
        <f t="shared" ref="L64" si="8">(H64*N64)*0.07%</f>
        <v>687.22500000000014</v>
      </c>
      <c r="M64" s="172">
        <f t="shared" ref="M64" si="9">(K64*N64)-L64</f>
        <v>9812.7749999999996</v>
      </c>
      <c r="N64" s="116">
        <v>4200</v>
      </c>
      <c r="O64" s="118" t="s">
        <v>598</v>
      </c>
      <c r="P64" s="117">
        <v>45110</v>
      </c>
      <c r="Q64" s="173"/>
      <c r="R64" s="174" t="s">
        <v>597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74"/>
      <c r="AG64" s="175"/>
      <c r="AH64" s="173"/>
      <c r="AI64" s="173"/>
      <c r="AJ64" s="174"/>
      <c r="AK64" s="174"/>
      <c r="AL64" s="174"/>
    </row>
    <row r="65" spans="1:38" ht="12.75" customHeight="1">
      <c r="A65" s="264">
        <v>5</v>
      </c>
      <c r="B65" s="265">
        <v>45110</v>
      </c>
      <c r="C65" s="266"/>
      <c r="D65" s="266" t="s">
        <v>916</v>
      </c>
      <c r="E65" s="264" t="s">
        <v>619</v>
      </c>
      <c r="F65" s="264">
        <v>19400</v>
      </c>
      <c r="G65" s="264">
        <v>19530</v>
      </c>
      <c r="H65" s="267">
        <v>19350</v>
      </c>
      <c r="I65" s="267" t="s">
        <v>917</v>
      </c>
      <c r="J65" s="118" t="s">
        <v>626</v>
      </c>
      <c r="K65" s="116">
        <f>F65-H65</f>
        <v>50</v>
      </c>
      <c r="L65" s="119">
        <f t="shared" ref="L65" si="10">(H65*N65)*0.07%</f>
        <v>677.25000000000011</v>
      </c>
      <c r="M65" s="172">
        <f t="shared" ref="M65" si="11">(K65*N65)-L65</f>
        <v>1822.75</v>
      </c>
      <c r="N65" s="116">
        <v>50</v>
      </c>
      <c r="O65" s="118" t="s">
        <v>598</v>
      </c>
      <c r="P65" s="117">
        <v>45110</v>
      </c>
      <c r="Q65" s="173"/>
      <c r="R65" s="174" t="s">
        <v>597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74"/>
      <c r="AG65" s="175"/>
      <c r="AH65" s="173"/>
      <c r="AI65" s="173"/>
      <c r="AJ65" s="174"/>
      <c r="AK65" s="174"/>
      <c r="AL65" s="174"/>
    </row>
    <row r="66" spans="1:38" ht="12.75" customHeight="1">
      <c r="A66" s="264">
        <v>6</v>
      </c>
      <c r="B66" s="265">
        <v>45110</v>
      </c>
      <c r="C66" s="266"/>
      <c r="D66" s="266" t="s">
        <v>922</v>
      </c>
      <c r="E66" s="264" t="s">
        <v>611</v>
      </c>
      <c r="F66" s="264">
        <v>3289</v>
      </c>
      <c r="G66" s="264">
        <v>3230</v>
      </c>
      <c r="H66" s="267">
        <v>3342.5</v>
      </c>
      <c r="I66" s="267">
        <v>3400</v>
      </c>
      <c r="J66" s="118" t="s">
        <v>956</v>
      </c>
      <c r="K66" s="116">
        <f>H66-F66</f>
        <v>53.5</v>
      </c>
      <c r="L66" s="119">
        <f t="shared" ref="L66:L67" si="12">(H66*N66)*0.07%</f>
        <v>409.45625000000007</v>
      </c>
      <c r="M66" s="172">
        <f t="shared" ref="M66:M67" si="13">(K66*N66)-L66</f>
        <v>8953.0437500000007</v>
      </c>
      <c r="N66" s="116">
        <v>175</v>
      </c>
      <c r="O66" s="118" t="s">
        <v>598</v>
      </c>
      <c r="P66" s="117">
        <v>45112</v>
      </c>
      <c r="Q66" s="173"/>
      <c r="R66" s="174" t="s">
        <v>597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74"/>
      <c r="AG66" s="175"/>
      <c r="AH66" s="173"/>
      <c r="AI66" s="173"/>
      <c r="AJ66" s="174"/>
      <c r="AK66" s="174"/>
      <c r="AL66" s="174"/>
    </row>
    <row r="67" spans="1:38" ht="12.75" customHeight="1">
      <c r="A67" s="260">
        <v>7</v>
      </c>
      <c r="B67" s="375">
        <v>45110</v>
      </c>
      <c r="C67" s="376"/>
      <c r="D67" s="376" t="s">
        <v>925</v>
      </c>
      <c r="E67" s="260" t="s">
        <v>611</v>
      </c>
      <c r="F67" s="260">
        <v>681.5</v>
      </c>
      <c r="G67" s="260">
        <v>672</v>
      </c>
      <c r="H67" s="261">
        <v>672</v>
      </c>
      <c r="I67" s="261" t="s">
        <v>926</v>
      </c>
      <c r="J67" s="343" t="s">
        <v>957</v>
      </c>
      <c r="K67" s="377">
        <f>H67-F67</f>
        <v>-9.5</v>
      </c>
      <c r="L67" s="344">
        <f t="shared" si="12"/>
        <v>611.5200000000001</v>
      </c>
      <c r="M67" s="378">
        <f t="shared" si="13"/>
        <v>-12961.52</v>
      </c>
      <c r="N67" s="377">
        <v>1300</v>
      </c>
      <c r="O67" s="343" t="s">
        <v>612</v>
      </c>
      <c r="P67" s="379">
        <v>45112</v>
      </c>
      <c r="Q67" s="173"/>
      <c r="R67" s="62" t="s">
        <v>597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74"/>
      <c r="AG67" s="175"/>
      <c r="AH67" s="173"/>
      <c r="AI67" s="173"/>
      <c r="AJ67" s="174"/>
      <c r="AK67" s="174"/>
      <c r="AL67" s="174"/>
    </row>
    <row r="68" spans="1:38" ht="12.75" customHeight="1">
      <c r="A68" s="260">
        <v>8</v>
      </c>
      <c r="B68" s="375">
        <v>45110</v>
      </c>
      <c r="C68" s="376"/>
      <c r="D68" s="376" t="s">
        <v>929</v>
      </c>
      <c r="E68" s="260" t="s">
        <v>611</v>
      </c>
      <c r="F68" s="260">
        <v>762.5</v>
      </c>
      <c r="G68" s="260">
        <v>750</v>
      </c>
      <c r="H68" s="261">
        <v>750</v>
      </c>
      <c r="I68" s="261" t="s">
        <v>930</v>
      </c>
      <c r="J68" s="343" t="s">
        <v>951</v>
      </c>
      <c r="K68" s="377">
        <f>H68-F68</f>
        <v>-12.5</v>
      </c>
      <c r="L68" s="344">
        <f t="shared" ref="L68:L71" si="14">(H68*N68)*0.07%</f>
        <v>525.00000000000011</v>
      </c>
      <c r="M68" s="378">
        <f t="shared" ref="M68:M71" si="15">(K68*N68)-L68</f>
        <v>-13025</v>
      </c>
      <c r="N68" s="377">
        <v>1000</v>
      </c>
      <c r="O68" s="343" t="s">
        <v>612</v>
      </c>
      <c r="P68" s="379">
        <v>45111</v>
      </c>
      <c r="Q68" s="173"/>
      <c r="R68" s="62" t="s">
        <v>613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74"/>
      <c r="AG68" s="175"/>
      <c r="AH68" s="173"/>
      <c r="AI68" s="173"/>
      <c r="AJ68" s="174"/>
      <c r="AK68" s="174"/>
      <c r="AL68" s="174"/>
    </row>
    <row r="69" spans="1:38" ht="12.75" customHeight="1">
      <c r="A69" s="264">
        <v>9</v>
      </c>
      <c r="B69" s="265">
        <v>45113</v>
      </c>
      <c r="C69" s="266"/>
      <c r="D69" s="266" t="s">
        <v>964</v>
      </c>
      <c r="E69" s="264" t="s">
        <v>611</v>
      </c>
      <c r="F69" s="264">
        <v>4720</v>
      </c>
      <c r="G69" s="264">
        <v>4640</v>
      </c>
      <c r="H69" s="267">
        <v>4775</v>
      </c>
      <c r="I69" s="267" t="s">
        <v>965</v>
      </c>
      <c r="J69" s="118" t="s">
        <v>747</v>
      </c>
      <c r="K69" s="116">
        <f>H69-F69</f>
        <v>55</v>
      </c>
      <c r="L69" s="119">
        <f t="shared" si="14"/>
        <v>501.37500000000006</v>
      </c>
      <c r="M69" s="172">
        <f t="shared" si="15"/>
        <v>7748.625</v>
      </c>
      <c r="N69" s="116">
        <v>150</v>
      </c>
      <c r="O69" s="118" t="s">
        <v>598</v>
      </c>
      <c r="P69" s="117">
        <v>45113</v>
      </c>
      <c r="Q69" s="173"/>
      <c r="R69" s="62" t="s">
        <v>613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74"/>
      <c r="AG69" s="175"/>
      <c r="AH69" s="173"/>
      <c r="AI69" s="173"/>
      <c r="AJ69" s="174"/>
      <c r="AK69" s="174"/>
      <c r="AL69" s="174"/>
    </row>
    <row r="70" spans="1:38" ht="12.75" customHeight="1">
      <c r="A70" s="260">
        <v>10</v>
      </c>
      <c r="B70" s="375">
        <v>45114</v>
      </c>
      <c r="C70" s="376"/>
      <c r="D70" s="376" t="s">
        <v>964</v>
      </c>
      <c r="E70" s="260" t="s">
        <v>611</v>
      </c>
      <c r="F70" s="260">
        <v>4695</v>
      </c>
      <c r="G70" s="260">
        <v>4615</v>
      </c>
      <c r="H70" s="261">
        <v>4615</v>
      </c>
      <c r="I70" s="261" t="s">
        <v>994</v>
      </c>
      <c r="J70" s="343" t="s">
        <v>1046</v>
      </c>
      <c r="K70" s="377">
        <f t="shared" ref="K70:K71" si="16">H70-F70</f>
        <v>-80</v>
      </c>
      <c r="L70" s="344">
        <f t="shared" si="14"/>
        <v>484.57500000000005</v>
      </c>
      <c r="M70" s="378">
        <f t="shared" si="15"/>
        <v>-12484.575000000001</v>
      </c>
      <c r="N70" s="377">
        <v>150</v>
      </c>
      <c r="O70" s="343" t="s">
        <v>612</v>
      </c>
      <c r="P70" s="379">
        <v>45117</v>
      </c>
      <c r="Q70" s="173"/>
      <c r="R70" s="62" t="s">
        <v>613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74"/>
      <c r="AG70" s="175"/>
      <c r="AH70" s="173"/>
      <c r="AI70" s="173"/>
      <c r="AJ70" s="174"/>
      <c r="AK70" s="174"/>
      <c r="AL70" s="174"/>
    </row>
    <row r="71" spans="1:38" ht="12.75" customHeight="1">
      <c r="A71" s="260">
        <v>11</v>
      </c>
      <c r="B71" s="375">
        <v>45114</v>
      </c>
      <c r="C71" s="376"/>
      <c r="D71" s="376" t="s">
        <v>897</v>
      </c>
      <c r="E71" s="260" t="s">
        <v>611</v>
      </c>
      <c r="F71" s="260">
        <v>2727.5</v>
      </c>
      <c r="G71" s="260">
        <v>2685</v>
      </c>
      <c r="H71" s="261">
        <v>2685</v>
      </c>
      <c r="I71" s="261" t="s">
        <v>995</v>
      </c>
      <c r="J71" s="343" t="s">
        <v>1023</v>
      </c>
      <c r="K71" s="377">
        <f t="shared" si="16"/>
        <v>-42.5</v>
      </c>
      <c r="L71" s="344">
        <f t="shared" si="14"/>
        <v>563.85000000000014</v>
      </c>
      <c r="M71" s="378">
        <f t="shared" si="15"/>
        <v>-13313.85</v>
      </c>
      <c r="N71" s="377">
        <v>300</v>
      </c>
      <c r="O71" s="343" t="s">
        <v>612</v>
      </c>
      <c r="P71" s="379">
        <v>45117</v>
      </c>
      <c r="Q71" s="173"/>
      <c r="R71" s="62" t="s">
        <v>613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74"/>
      <c r="AG71" s="175"/>
      <c r="AH71" s="173"/>
      <c r="AI71" s="173"/>
      <c r="AJ71" s="174"/>
      <c r="AK71" s="174"/>
      <c r="AL71" s="174"/>
    </row>
    <row r="72" spans="1:38" ht="12.75" customHeight="1">
      <c r="A72" s="260">
        <v>12</v>
      </c>
      <c r="B72" s="375">
        <v>45117</v>
      </c>
      <c r="C72" s="376"/>
      <c r="D72" s="376" t="s">
        <v>1021</v>
      </c>
      <c r="E72" s="260" t="s">
        <v>611</v>
      </c>
      <c r="F72" s="260">
        <v>809</v>
      </c>
      <c r="G72" s="260">
        <v>799</v>
      </c>
      <c r="H72" s="261">
        <v>799</v>
      </c>
      <c r="I72" s="261" t="s">
        <v>1022</v>
      </c>
      <c r="J72" s="343" t="s">
        <v>1041</v>
      </c>
      <c r="K72" s="377">
        <f t="shared" ref="K72" si="17">H72-F72</f>
        <v>-10</v>
      </c>
      <c r="L72" s="344">
        <f t="shared" ref="L72" si="18">(H72*N72)*0.07%</f>
        <v>755.05500000000006</v>
      </c>
      <c r="M72" s="378">
        <f t="shared" ref="M72" si="19">(K72*N72)-L72</f>
        <v>-14255.055</v>
      </c>
      <c r="N72" s="377">
        <v>1350</v>
      </c>
      <c r="O72" s="343" t="s">
        <v>612</v>
      </c>
      <c r="P72" s="379">
        <v>45118</v>
      </c>
      <c r="Q72" s="173"/>
      <c r="R72" s="62" t="s">
        <v>597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74"/>
      <c r="AG72" s="175"/>
      <c r="AH72" s="173"/>
      <c r="AI72" s="173"/>
      <c r="AJ72" s="174"/>
      <c r="AK72" s="174"/>
      <c r="AL72" s="174"/>
    </row>
    <row r="73" spans="1:38" ht="12.75" customHeight="1">
      <c r="A73" s="107"/>
      <c r="B73" s="176"/>
      <c r="C73" s="177"/>
      <c r="D73" s="177"/>
      <c r="E73" s="107"/>
      <c r="F73" s="107"/>
      <c r="G73" s="107"/>
      <c r="H73" s="113"/>
      <c r="I73" s="113"/>
      <c r="J73" s="269"/>
      <c r="K73" s="107"/>
      <c r="L73" s="114"/>
      <c r="M73" s="179"/>
      <c r="N73" s="107"/>
      <c r="O73" s="113"/>
      <c r="P73" s="108"/>
      <c r="Q73" s="173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74"/>
      <c r="AG73" s="175"/>
      <c r="AH73" s="173"/>
      <c r="AI73" s="173"/>
      <c r="AJ73" s="174"/>
      <c r="AK73" s="174"/>
      <c r="AL73" s="174"/>
    </row>
    <row r="74" spans="1:38" ht="12.75" customHeight="1">
      <c r="A74" s="174"/>
      <c r="B74" s="180"/>
      <c r="C74" s="173"/>
      <c r="D74" s="173"/>
      <c r="E74" s="174"/>
      <c r="F74" s="174"/>
      <c r="G74" s="174"/>
      <c r="H74" s="181"/>
      <c r="I74" s="181"/>
      <c r="J74" s="181"/>
      <c r="K74" s="173"/>
      <c r="L74" s="174"/>
      <c r="M74" s="174"/>
      <c r="N74" s="174"/>
      <c r="O74" s="181"/>
      <c r="P74" s="181"/>
      <c r="Q74" s="173"/>
      <c r="R74" s="62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74"/>
      <c r="AG74" s="175"/>
      <c r="AH74" s="173"/>
      <c r="AI74" s="173"/>
      <c r="AJ74" s="174"/>
      <c r="AK74" s="174"/>
      <c r="AL74" s="174"/>
    </row>
    <row r="75" spans="1:38">
      <c r="A75" s="182" t="s">
        <v>620</v>
      </c>
      <c r="B75" s="182"/>
      <c r="C75" s="182"/>
      <c r="D75" s="182"/>
      <c r="E75" s="183"/>
      <c r="F75" s="137"/>
      <c r="G75" s="137"/>
      <c r="H75" s="137"/>
      <c r="I75" s="137"/>
      <c r="J75" s="1"/>
      <c r="K75" s="6"/>
      <c r="L75" s="6"/>
      <c r="M75" s="6"/>
      <c r="N75" s="1"/>
      <c r="O75" s="1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38.25">
      <c r="A76" s="104" t="s">
        <v>16</v>
      </c>
      <c r="B76" s="104" t="s">
        <v>568</v>
      </c>
      <c r="C76" s="104"/>
      <c r="D76" s="105" t="s">
        <v>581</v>
      </c>
      <c r="E76" s="104" t="s">
        <v>582</v>
      </c>
      <c r="F76" s="104" t="s">
        <v>583</v>
      </c>
      <c r="G76" s="104" t="s">
        <v>609</v>
      </c>
      <c r="H76" s="104" t="s">
        <v>585</v>
      </c>
      <c r="I76" s="104" t="s">
        <v>586</v>
      </c>
      <c r="J76" s="103" t="s">
        <v>587</v>
      </c>
      <c r="K76" s="103" t="s">
        <v>621</v>
      </c>
      <c r="L76" s="106" t="s">
        <v>589</v>
      </c>
      <c r="M76" s="171" t="s">
        <v>617</v>
      </c>
      <c r="N76" s="104" t="s">
        <v>618</v>
      </c>
      <c r="O76" s="104" t="s">
        <v>591</v>
      </c>
      <c r="P76" s="105" t="s">
        <v>592</v>
      </c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15" customHeight="1">
      <c r="A77" s="410">
        <v>1</v>
      </c>
      <c r="B77" s="408">
        <v>45107</v>
      </c>
      <c r="C77" s="262"/>
      <c r="D77" s="263" t="s">
        <v>907</v>
      </c>
      <c r="E77" s="262" t="s">
        <v>611</v>
      </c>
      <c r="F77" s="280" t="s">
        <v>1005</v>
      </c>
      <c r="G77" s="262"/>
      <c r="H77" s="262">
        <v>31</v>
      </c>
      <c r="I77" s="262"/>
      <c r="J77" s="406" t="s">
        <v>1044</v>
      </c>
      <c r="K77" s="288">
        <f t="shared" ref="K77" si="20">H77-F77</f>
        <v>7</v>
      </c>
      <c r="L77" s="289">
        <v>100</v>
      </c>
      <c r="M77" s="383">
        <f t="shared" ref="M77" si="21">(K77*N77)-100</f>
        <v>4800</v>
      </c>
      <c r="N77" s="385">
        <v>700</v>
      </c>
      <c r="O77" s="412" t="s">
        <v>598</v>
      </c>
      <c r="P77" s="414">
        <v>45118</v>
      </c>
      <c r="Q77" s="174"/>
      <c r="R77" s="174" t="s">
        <v>613</v>
      </c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</row>
    <row r="78" spans="1:38" ht="15" customHeight="1">
      <c r="A78" s="411"/>
      <c r="B78" s="409"/>
      <c r="C78" s="262"/>
      <c r="D78" s="263" t="s">
        <v>908</v>
      </c>
      <c r="E78" s="262" t="s">
        <v>619</v>
      </c>
      <c r="F78" s="280" t="s">
        <v>1030</v>
      </c>
      <c r="G78" s="262"/>
      <c r="H78" s="262">
        <v>22.5</v>
      </c>
      <c r="I78" s="262"/>
      <c r="J78" s="407"/>
      <c r="K78" s="333">
        <f>F78-H78</f>
        <v>-5</v>
      </c>
      <c r="L78" s="289">
        <v>100</v>
      </c>
      <c r="M78" s="383">
        <f t="shared" ref="M78" si="22">(K78*N78)-100</f>
        <v>-3600</v>
      </c>
      <c r="N78" s="385">
        <v>700</v>
      </c>
      <c r="O78" s="413"/>
      <c r="P78" s="415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</row>
    <row r="79" spans="1:38" ht="15" customHeight="1">
      <c r="A79" s="306">
        <v>2</v>
      </c>
      <c r="B79" s="305">
        <v>45107</v>
      </c>
      <c r="C79" s="276"/>
      <c r="D79" s="277" t="s">
        <v>902</v>
      </c>
      <c r="E79" s="276" t="s">
        <v>619</v>
      </c>
      <c r="F79" s="281" t="s">
        <v>910</v>
      </c>
      <c r="G79" s="276">
        <v>115</v>
      </c>
      <c r="H79" s="276">
        <v>115</v>
      </c>
      <c r="I79" s="276" t="s">
        <v>904</v>
      </c>
      <c r="J79" s="261" t="s">
        <v>911</v>
      </c>
      <c r="K79" s="298">
        <f>F79-H79</f>
        <v>-30.5</v>
      </c>
      <c r="L79" s="284">
        <v>100</v>
      </c>
      <c r="M79" s="285">
        <f t="shared" ref="M79" si="23">(K79*N79)-100</f>
        <v>-1625</v>
      </c>
      <c r="N79" s="384">
        <v>50</v>
      </c>
      <c r="O79" s="278" t="s">
        <v>612</v>
      </c>
      <c r="P79" s="286">
        <v>45110</v>
      </c>
      <c r="Q79" s="174"/>
      <c r="R79" s="174" t="s">
        <v>597</v>
      </c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</row>
    <row r="80" spans="1:38" ht="15" customHeight="1">
      <c r="A80" s="306">
        <v>3</v>
      </c>
      <c r="B80" s="305">
        <v>45107</v>
      </c>
      <c r="C80" s="276"/>
      <c r="D80" s="277" t="s">
        <v>903</v>
      </c>
      <c r="E80" s="276" t="s">
        <v>611</v>
      </c>
      <c r="F80" s="281" t="s">
        <v>909</v>
      </c>
      <c r="G80" s="276">
        <v>30</v>
      </c>
      <c r="H80" s="276">
        <v>30</v>
      </c>
      <c r="I80" s="276" t="s">
        <v>905</v>
      </c>
      <c r="J80" s="261" t="s">
        <v>912</v>
      </c>
      <c r="K80" s="260">
        <f t="shared" ref="K80:K81" si="24">H80-F80</f>
        <v>-39</v>
      </c>
      <c r="L80" s="284">
        <v>100</v>
      </c>
      <c r="M80" s="285">
        <f t="shared" ref="M80:M81" si="25">(K80*N80)-100</f>
        <v>-1660</v>
      </c>
      <c r="N80" s="260">
        <v>40</v>
      </c>
      <c r="O80" s="278" t="s">
        <v>612</v>
      </c>
      <c r="P80" s="286">
        <v>45110</v>
      </c>
      <c r="Q80" s="174"/>
      <c r="R80" s="174" t="s">
        <v>613</v>
      </c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</row>
    <row r="81" spans="1:38" ht="15" customHeight="1">
      <c r="A81" s="303">
        <v>4</v>
      </c>
      <c r="B81" s="304">
        <v>45110</v>
      </c>
      <c r="C81" s="262"/>
      <c r="D81" s="263" t="s">
        <v>918</v>
      </c>
      <c r="E81" s="262" t="s">
        <v>611</v>
      </c>
      <c r="F81" s="280" t="s">
        <v>920</v>
      </c>
      <c r="G81" s="262">
        <v>75</v>
      </c>
      <c r="H81" s="262">
        <v>220</v>
      </c>
      <c r="I81" s="262" t="s">
        <v>869</v>
      </c>
      <c r="J81" s="287" t="s">
        <v>626</v>
      </c>
      <c r="K81" s="288">
        <f t="shared" si="24"/>
        <v>50</v>
      </c>
      <c r="L81" s="289">
        <v>100</v>
      </c>
      <c r="M81" s="290">
        <f t="shared" si="25"/>
        <v>1150</v>
      </c>
      <c r="N81" s="288">
        <v>25</v>
      </c>
      <c r="O81" s="287" t="s">
        <v>598</v>
      </c>
      <c r="P81" s="291">
        <v>45110</v>
      </c>
      <c r="Q81" s="174"/>
      <c r="R81" s="174" t="s">
        <v>597</v>
      </c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</row>
    <row r="82" spans="1:38" ht="15" customHeight="1">
      <c r="A82" s="306">
        <v>5</v>
      </c>
      <c r="B82" s="305">
        <v>45110</v>
      </c>
      <c r="C82" s="276"/>
      <c r="D82" s="277" t="s">
        <v>923</v>
      </c>
      <c r="E82" s="276" t="s">
        <v>611</v>
      </c>
      <c r="F82" s="281" t="s">
        <v>934</v>
      </c>
      <c r="G82" s="276">
        <v>40</v>
      </c>
      <c r="H82" s="276">
        <v>40</v>
      </c>
      <c r="I82" s="276" t="s">
        <v>906</v>
      </c>
      <c r="J82" s="318" t="s">
        <v>935</v>
      </c>
      <c r="K82" s="260">
        <f t="shared" ref="K82" si="26">H82-F82</f>
        <v>-30</v>
      </c>
      <c r="L82" s="284">
        <v>100</v>
      </c>
      <c r="M82" s="285">
        <f t="shared" ref="M82" si="27">(K82*N82)-100</f>
        <v>-1300</v>
      </c>
      <c r="N82" s="260">
        <v>40</v>
      </c>
      <c r="O82" s="319" t="s">
        <v>612</v>
      </c>
      <c r="P82" s="320">
        <v>45111</v>
      </c>
      <c r="Q82" s="174"/>
      <c r="R82" s="174" t="s">
        <v>597</v>
      </c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</row>
    <row r="83" spans="1:38" ht="15" customHeight="1">
      <c r="A83" s="313">
        <v>6</v>
      </c>
      <c r="B83" s="314">
        <v>45110</v>
      </c>
      <c r="C83" s="315"/>
      <c r="D83" s="316" t="s">
        <v>918</v>
      </c>
      <c r="E83" s="315" t="s">
        <v>611</v>
      </c>
      <c r="F83" s="317" t="s">
        <v>931</v>
      </c>
      <c r="G83" s="315">
        <v>65</v>
      </c>
      <c r="H83" s="315">
        <v>165</v>
      </c>
      <c r="I83" s="315" t="s">
        <v>869</v>
      </c>
      <c r="J83" s="315" t="s">
        <v>933</v>
      </c>
      <c r="K83" s="313">
        <f t="shared" ref="K83:K84" si="28">H83-F83</f>
        <v>5</v>
      </c>
      <c r="L83" s="321">
        <v>100</v>
      </c>
      <c r="M83" s="322">
        <f t="shared" ref="M83:M84" si="29">(K83*N83)-100</f>
        <v>25</v>
      </c>
      <c r="N83" s="313">
        <v>25</v>
      </c>
      <c r="O83" s="315" t="s">
        <v>622</v>
      </c>
      <c r="P83" s="314">
        <v>45110</v>
      </c>
      <c r="Q83" s="174"/>
      <c r="R83" s="174" t="s">
        <v>597</v>
      </c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</row>
    <row r="84" spans="1:38" ht="15" customHeight="1">
      <c r="A84" s="303">
        <v>7</v>
      </c>
      <c r="B84" s="304">
        <v>45111</v>
      </c>
      <c r="C84" s="262"/>
      <c r="D84" s="263" t="s">
        <v>918</v>
      </c>
      <c r="E84" s="262" t="s">
        <v>611</v>
      </c>
      <c r="F84" s="280" t="s">
        <v>938</v>
      </c>
      <c r="G84" s="262">
        <v>0</v>
      </c>
      <c r="H84" s="262">
        <v>160</v>
      </c>
      <c r="I84" s="262" t="s">
        <v>869</v>
      </c>
      <c r="J84" s="287" t="s">
        <v>652</v>
      </c>
      <c r="K84" s="288">
        <f t="shared" si="28"/>
        <v>40</v>
      </c>
      <c r="L84" s="289">
        <v>100</v>
      </c>
      <c r="M84" s="290">
        <f t="shared" si="29"/>
        <v>900</v>
      </c>
      <c r="N84" s="288">
        <v>25</v>
      </c>
      <c r="O84" s="287" t="s">
        <v>598</v>
      </c>
      <c r="P84" s="291">
        <v>45111</v>
      </c>
      <c r="Q84" s="174"/>
      <c r="R84" s="174" t="s">
        <v>597</v>
      </c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</row>
    <row r="85" spans="1:38" ht="15" customHeight="1">
      <c r="A85" s="303">
        <v>8</v>
      </c>
      <c r="B85" s="304">
        <v>45111</v>
      </c>
      <c r="C85" s="262"/>
      <c r="D85" s="263" t="s">
        <v>936</v>
      </c>
      <c r="E85" s="262" t="s">
        <v>611</v>
      </c>
      <c r="F85" s="280" t="s">
        <v>940</v>
      </c>
      <c r="G85" s="262">
        <v>0</v>
      </c>
      <c r="H85" s="262">
        <v>51</v>
      </c>
      <c r="I85" s="262" t="s">
        <v>937</v>
      </c>
      <c r="J85" s="287" t="s">
        <v>623</v>
      </c>
      <c r="K85" s="288">
        <f t="shared" ref="K85:K86" si="30">H85-F85</f>
        <v>21</v>
      </c>
      <c r="L85" s="289">
        <v>100</v>
      </c>
      <c r="M85" s="290">
        <f t="shared" ref="M85:M86" si="31">(K85*N85)-100</f>
        <v>740</v>
      </c>
      <c r="N85" s="288">
        <v>40</v>
      </c>
      <c r="O85" s="287" t="s">
        <v>598</v>
      </c>
      <c r="P85" s="291">
        <v>45111</v>
      </c>
      <c r="Q85" s="174"/>
      <c r="R85" s="174" t="s">
        <v>613</v>
      </c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1:38" ht="15" customHeight="1">
      <c r="A86" s="303">
        <v>9</v>
      </c>
      <c r="B86" s="304">
        <v>45111</v>
      </c>
      <c r="C86" s="262"/>
      <c r="D86" s="263" t="s">
        <v>918</v>
      </c>
      <c r="E86" s="262" t="s">
        <v>611</v>
      </c>
      <c r="F86" s="280" t="s">
        <v>947</v>
      </c>
      <c r="G86" s="262">
        <v>0</v>
      </c>
      <c r="H86" s="262">
        <v>122.5</v>
      </c>
      <c r="I86" s="262" t="s">
        <v>941</v>
      </c>
      <c r="J86" s="287" t="s">
        <v>948</v>
      </c>
      <c r="K86" s="288">
        <f t="shared" si="30"/>
        <v>20</v>
      </c>
      <c r="L86" s="289">
        <v>100</v>
      </c>
      <c r="M86" s="290">
        <f t="shared" si="31"/>
        <v>400</v>
      </c>
      <c r="N86" s="288">
        <v>25</v>
      </c>
      <c r="O86" s="287" t="s">
        <v>598</v>
      </c>
      <c r="P86" s="291">
        <v>45111</v>
      </c>
      <c r="Q86" s="174"/>
      <c r="R86" s="174" t="s">
        <v>597</v>
      </c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</row>
    <row r="87" spans="1:38" ht="15" customHeight="1">
      <c r="A87" s="303">
        <v>10</v>
      </c>
      <c r="B87" s="304">
        <v>45111</v>
      </c>
      <c r="C87" s="262"/>
      <c r="D87" s="263" t="s">
        <v>943</v>
      </c>
      <c r="E87" s="262" t="s">
        <v>611</v>
      </c>
      <c r="F87" s="280" t="s">
        <v>945</v>
      </c>
      <c r="G87" s="262">
        <v>0</v>
      </c>
      <c r="H87" s="262">
        <v>51</v>
      </c>
      <c r="I87" s="262" t="s">
        <v>944</v>
      </c>
      <c r="J87" s="287" t="s">
        <v>946</v>
      </c>
      <c r="K87" s="288">
        <f t="shared" ref="K87" si="32">H87-F87</f>
        <v>15</v>
      </c>
      <c r="L87" s="289">
        <v>100</v>
      </c>
      <c r="M87" s="290">
        <f t="shared" ref="M87" si="33">(K87*N87)-100</f>
        <v>500</v>
      </c>
      <c r="N87" s="288">
        <v>40</v>
      </c>
      <c r="O87" s="287" t="s">
        <v>598</v>
      </c>
      <c r="P87" s="291">
        <v>45111</v>
      </c>
      <c r="Q87" s="174"/>
      <c r="R87" s="174" t="s">
        <v>613</v>
      </c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</row>
    <row r="88" spans="1:38" ht="15" customHeight="1">
      <c r="A88" s="303">
        <v>11</v>
      </c>
      <c r="B88" s="304">
        <v>45111</v>
      </c>
      <c r="C88" s="262"/>
      <c r="D88" s="263" t="s">
        <v>936</v>
      </c>
      <c r="E88" s="262" t="s">
        <v>611</v>
      </c>
      <c r="F88" s="280" t="s">
        <v>949</v>
      </c>
      <c r="G88" s="262">
        <v>0</v>
      </c>
      <c r="H88" s="262">
        <v>46.5</v>
      </c>
      <c r="I88" s="262" t="s">
        <v>937</v>
      </c>
      <c r="J88" s="287" t="s">
        <v>952</v>
      </c>
      <c r="K88" s="288">
        <f t="shared" ref="K88:K89" si="34">H88-F88</f>
        <v>19.5</v>
      </c>
      <c r="L88" s="289">
        <v>100</v>
      </c>
      <c r="M88" s="290">
        <f t="shared" ref="M88:M89" si="35">(K88*N88)-100</f>
        <v>680</v>
      </c>
      <c r="N88" s="288">
        <v>40</v>
      </c>
      <c r="O88" s="287" t="s">
        <v>598</v>
      </c>
      <c r="P88" s="291">
        <v>45111</v>
      </c>
      <c r="Q88" s="174"/>
      <c r="R88" s="174" t="s">
        <v>613</v>
      </c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1:38" ht="15" customHeight="1">
      <c r="A89" s="306">
        <v>12</v>
      </c>
      <c r="B89" s="305">
        <v>45112</v>
      </c>
      <c r="C89" s="276"/>
      <c r="D89" s="277" t="s">
        <v>958</v>
      </c>
      <c r="E89" s="276" t="s">
        <v>611</v>
      </c>
      <c r="F89" s="281" t="s">
        <v>967</v>
      </c>
      <c r="G89" s="276">
        <v>15</v>
      </c>
      <c r="H89" s="276">
        <v>15</v>
      </c>
      <c r="I89" s="276" t="s">
        <v>959</v>
      </c>
      <c r="J89" s="318" t="s">
        <v>968</v>
      </c>
      <c r="K89" s="260">
        <f t="shared" si="34"/>
        <v>-39.5</v>
      </c>
      <c r="L89" s="284">
        <v>100</v>
      </c>
      <c r="M89" s="285">
        <f t="shared" si="35"/>
        <v>-1680</v>
      </c>
      <c r="N89" s="260">
        <v>40</v>
      </c>
      <c r="O89" s="319" t="s">
        <v>612</v>
      </c>
      <c r="P89" s="320">
        <v>45113</v>
      </c>
      <c r="Q89" s="174"/>
      <c r="R89" s="174" t="s">
        <v>597</v>
      </c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</row>
    <row r="90" spans="1:38" ht="15" customHeight="1">
      <c r="A90" s="410">
        <v>13</v>
      </c>
      <c r="B90" s="408">
        <v>45112</v>
      </c>
      <c r="C90" s="262"/>
      <c r="D90" s="263" t="s">
        <v>961</v>
      </c>
      <c r="E90" s="262" t="s">
        <v>611</v>
      </c>
      <c r="F90" s="280" t="s">
        <v>986</v>
      </c>
      <c r="G90" s="262">
        <v>120</v>
      </c>
      <c r="H90" s="262">
        <v>370</v>
      </c>
      <c r="I90" s="262" t="s">
        <v>962</v>
      </c>
      <c r="J90" s="406" t="s">
        <v>988</v>
      </c>
      <c r="K90" s="288">
        <f t="shared" ref="K90" si="36">H90-F90</f>
        <v>10</v>
      </c>
      <c r="L90" s="289">
        <v>100</v>
      </c>
      <c r="M90" s="290">
        <f t="shared" ref="M90" si="37">(K90*N90)-100</f>
        <v>150</v>
      </c>
      <c r="N90" s="288">
        <v>25</v>
      </c>
      <c r="O90" s="287" t="s">
        <v>598</v>
      </c>
      <c r="P90" s="291">
        <v>45114</v>
      </c>
      <c r="Q90" s="174"/>
      <c r="R90" s="174" t="s">
        <v>597</v>
      </c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</row>
    <row r="91" spans="1:38" ht="15" customHeight="1">
      <c r="A91" s="411"/>
      <c r="B91" s="409"/>
      <c r="C91" s="262"/>
      <c r="D91" s="263" t="s">
        <v>918</v>
      </c>
      <c r="E91" s="262" t="s">
        <v>619</v>
      </c>
      <c r="F91" s="280" t="s">
        <v>987</v>
      </c>
      <c r="G91" s="262"/>
      <c r="H91" s="262">
        <v>0</v>
      </c>
      <c r="I91" s="262">
        <v>0</v>
      </c>
      <c r="J91" s="407"/>
      <c r="K91" s="333">
        <f>F91-H91</f>
        <v>100</v>
      </c>
      <c r="L91" s="289">
        <v>100</v>
      </c>
      <c r="M91" s="290">
        <f t="shared" ref="M91:M92" si="38">(K91*N91)-100</f>
        <v>2400</v>
      </c>
      <c r="N91" s="288">
        <v>25</v>
      </c>
      <c r="O91" s="287" t="s">
        <v>598</v>
      </c>
      <c r="P91" s="291">
        <v>45113</v>
      </c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</row>
    <row r="92" spans="1:38" ht="15" customHeight="1">
      <c r="A92" s="306">
        <v>14</v>
      </c>
      <c r="B92" s="305">
        <v>45113</v>
      </c>
      <c r="C92" s="276"/>
      <c r="D92" s="277" t="s">
        <v>971</v>
      </c>
      <c r="E92" s="276" t="s">
        <v>611</v>
      </c>
      <c r="F92" s="281" t="s">
        <v>981</v>
      </c>
      <c r="G92" s="276">
        <v>0</v>
      </c>
      <c r="H92" s="276">
        <v>0</v>
      </c>
      <c r="I92" s="276" t="s">
        <v>972</v>
      </c>
      <c r="J92" s="318" t="s">
        <v>982</v>
      </c>
      <c r="K92" s="260">
        <f t="shared" ref="K92" si="39">H92-F92</f>
        <v>-16</v>
      </c>
      <c r="L92" s="284">
        <v>100</v>
      </c>
      <c r="M92" s="285">
        <f t="shared" si="38"/>
        <v>-740</v>
      </c>
      <c r="N92" s="260">
        <v>40</v>
      </c>
      <c r="O92" s="319" t="s">
        <v>612</v>
      </c>
      <c r="P92" s="320">
        <v>45113</v>
      </c>
      <c r="Q92" s="174"/>
      <c r="R92" s="174" t="s">
        <v>597</v>
      </c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1:38" ht="15" customHeight="1">
      <c r="A93" s="313">
        <v>15</v>
      </c>
      <c r="B93" s="314">
        <v>45113</v>
      </c>
      <c r="C93" s="315"/>
      <c r="D93" s="316" t="s">
        <v>973</v>
      </c>
      <c r="E93" s="315" t="s">
        <v>611</v>
      </c>
      <c r="F93" s="317" t="s">
        <v>979</v>
      </c>
      <c r="G93" s="315">
        <v>40</v>
      </c>
      <c r="H93" s="315">
        <v>86.5</v>
      </c>
      <c r="I93" s="315" t="s">
        <v>974</v>
      </c>
      <c r="J93" s="315" t="s">
        <v>980</v>
      </c>
      <c r="K93" s="313">
        <f t="shared" ref="K93:K99" si="40">H93-F93</f>
        <v>4</v>
      </c>
      <c r="L93" s="321">
        <v>100</v>
      </c>
      <c r="M93" s="322">
        <f t="shared" ref="M93:M99" si="41">(K93*N93)-100</f>
        <v>60</v>
      </c>
      <c r="N93" s="313">
        <v>40</v>
      </c>
      <c r="O93" s="315" t="s">
        <v>622</v>
      </c>
      <c r="P93" s="314">
        <v>45113</v>
      </c>
      <c r="Q93" s="174"/>
      <c r="R93" s="174" t="s">
        <v>597</v>
      </c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  <row r="94" spans="1:38" ht="15" customHeight="1">
      <c r="A94" s="303">
        <v>16</v>
      </c>
      <c r="B94" s="304">
        <v>45113</v>
      </c>
      <c r="C94" s="262"/>
      <c r="D94" s="263" t="s">
        <v>975</v>
      </c>
      <c r="E94" s="262" t="s">
        <v>611</v>
      </c>
      <c r="F94" s="280" t="s">
        <v>983</v>
      </c>
      <c r="G94" s="262">
        <v>19</v>
      </c>
      <c r="H94" s="262">
        <v>41</v>
      </c>
      <c r="I94" s="262" t="s">
        <v>976</v>
      </c>
      <c r="J94" s="262" t="s">
        <v>984</v>
      </c>
      <c r="K94" s="332">
        <f t="shared" si="40"/>
        <v>8</v>
      </c>
      <c r="L94" s="289">
        <v>100</v>
      </c>
      <c r="M94" s="290">
        <f t="shared" si="41"/>
        <v>2300</v>
      </c>
      <c r="N94" s="288">
        <v>300</v>
      </c>
      <c r="O94" s="287" t="s">
        <v>598</v>
      </c>
      <c r="P94" s="291">
        <v>45114</v>
      </c>
      <c r="Q94" s="174"/>
      <c r="R94" s="174" t="s">
        <v>613</v>
      </c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</row>
    <row r="95" spans="1:38" ht="15" customHeight="1">
      <c r="A95" s="362">
        <v>17</v>
      </c>
      <c r="B95" s="363">
        <v>45113</v>
      </c>
      <c r="C95" s="276"/>
      <c r="D95" s="277" t="s">
        <v>977</v>
      </c>
      <c r="E95" s="276" t="s">
        <v>611</v>
      </c>
      <c r="F95" s="281" t="s">
        <v>983</v>
      </c>
      <c r="G95" s="276">
        <v>22</v>
      </c>
      <c r="H95" s="276">
        <v>22</v>
      </c>
      <c r="I95" s="276" t="s">
        <v>978</v>
      </c>
      <c r="J95" s="318" t="s">
        <v>1008</v>
      </c>
      <c r="K95" s="260">
        <f t="shared" si="40"/>
        <v>-11</v>
      </c>
      <c r="L95" s="284">
        <v>100</v>
      </c>
      <c r="M95" s="285">
        <f t="shared" si="41"/>
        <v>-4775</v>
      </c>
      <c r="N95" s="260">
        <v>425</v>
      </c>
      <c r="O95" s="319" t="s">
        <v>612</v>
      </c>
      <c r="P95" s="320">
        <v>45117</v>
      </c>
      <c r="Q95" s="174"/>
      <c r="R95" s="174" t="s">
        <v>613</v>
      </c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</row>
    <row r="96" spans="1:38" ht="15" customHeight="1">
      <c r="A96" s="362">
        <v>18</v>
      </c>
      <c r="B96" s="363">
        <v>45114</v>
      </c>
      <c r="C96" s="276"/>
      <c r="D96" s="277" t="s">
        <v>975</v>
      </c>
      <c r="E96" s="276" t="s">
        <v>611</v>
      </c>
      <c r="F96" s="281" t="s">
        <v>1007</v>
      </c>
      <c r="G96" s="276">
        <v>15</v>
      </c>
      <c r="H96" s="276">
        <v>15</v>
      </c>
      <c r="I96" s="276" t="s">
        <v>985</v>
      </c>
      <c r="J96" s="318" t="s">
        <v>1009</v>
      </c>
      <c r="K96" s="260">
        <f t="shared" si="40"/>
        <v>-13.5</v>
      </c>
      <c r="L96" s="284">
        <v>100</v>
      </c>
      <c r="M96" s="285">
        <f t="shared" si="41"/>
        <v>-4150</v>
      </c>
      <c r="N96" s="260">
        <v>300</v>
      </c>
      <c r="O96" s="319" t="s">
        <v>612</v>
      </c>
      <c r="P96" s="320">
        <v>45117</v>
      </c>
      <c r="Q96" s="174"/>
      <c r="R96" s="174" t="s">
        <v>613</v>
      </c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</row>
    <row r="97" spans="1:38" ht="15" customHeight="1">
      <c r="A97" s="362">
        <v>19</v>
      </c>
      <c r="B97" s="363">
        <v>45114</v>
      </c>
      <c r="C97" s="276"/>
      <c r="D97" s="277" t="s">
        <v>989</v>
      </c>
      <c r="E97" s="276" t="s">
        <v>611</v>
      </c>
      <c r="F97" s="281" t="s">
        <v>1004</v>
      </c>
      <c r="G97" s="276">
        <v>35</v>
      </c>
      <c r="H97" s="276">
        <v>47.5</v>
      </c>
      <c r="I97" s="276" t="s">
        <v>974</v>
      </c>
      <c r="J97" s="318" t="s">
        <v>911</v>
      </c>
      <c r="K97" s="260">
        <f t="shared" si="40"/>
        <v>-30.5</v>
      </c>
      <c r="L97" s="284">
        <v>100</v>
      </c>
      <c r="M97" s="285">
        <f t="shared" si="41"/>
        <v>-1320</v>
      </c>
      <c r="N97" s="260">
        <v>40</v>
      </c>
      <c r="O97" s="319" t="s">
        <v>612</v>
      </c>
      <c r="P97" s="320">
        <v>45117</v>
      </c>
      <c r="Q97" s="174"/>
      <c r="R97" s="174" t="s">
        <v>613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362">
        <v>20</v>
      </c>
      <c r="B98" s="363">
        <v>45114</v>
      </c>
      <c r="C98" s="276"/>
      <c r="D98" s="277" t="s">
        <v>990</v>
      </c>
      <c r="E98" s="276" t="s">
        <v>611</v>
      </c>
      <c r="F98" s="281" t="s">
        <v>1006</v>
      </c>
      <c r="G98" s="276">
        <v>35</v>
      </c>
      <c r="H98" s="276">
        <v>35</v>
      </c>
      <c r="I98" s="276" t="s">
        <v>991</v>
      </c>
      <c r="J98" s="318" t="s">
        <v>982</v>
      </c>
      <c r="K98" s="260">
        <f t="shared" si="40"/>
        <v>-16</v>
      </c>
      <c r="L98" s="284">
        <v>100</v>
      </c>
      <c r="M98" s="285">
        <f t="shared" si="41"/>
        <v>-6100</v>
      </c>
      <c r="N98" s="260">
        <v>375</v>
      </c>
      <c r="O98" s="319" t="s">
        <v>612</v>
      </c>
      <c r="P98" s="320">
        <v>45117</v>
      </c>
      <c r="Q98" s="174"/>
      <c r="R98" s="174" t="s">
        <v>597</v>
      </c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362">
        <v>21</v>
      </c>
      <c r="B99" s="363">
        <v>45114</v>
      </c>
      <c r="C99" s="276"/>
      <c r="D99" s="277" t="s">
        <v>992</v>
      </c>
      <c r="E99" s="276" t="s">
        <v>611</v>
      </c>
      <c r="F99" s="281" t="s">
        <v>1005</v>
      </c>
      <c r="G99" s="276">
        <v>14</v>
      </c>
      <c r="H99" s="276">
        <v>17</v>
      </c>
      <c r="I99" s="276" t="s">
        <v>993</v>
      </c>
      <c r="J99" s="318" t="s">
        <v>1011</v>
      </c>
      <c r="K99" s="260">
        <f t="shared" si="40"/>
        <v>-7</v>
      </c>
      <c r="L99" s="284">
        <v>100</v>
      </c>
      <c r="M99" s="285">
        <f t="shared" si="41"/>
        <v>-5000</v>
      </c>
      <c r="N99" s="260">
        <v>700</v>
      </c>
      <c r="O99" s="319" t="s">
        <v>612</v>
      </c>
      <c r="P99" s="320">
        <v>45117</v>
      </c>
      <c r="Q99" s="174"/>
      <c r="R99" s="174" t="s">
        <v>597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334">
        <v>22</v>
      </c>
      <c r="B100" s="268">
        <v>45117</v>
      </c>
      <c r="C100" s="262"/>
      <c r="D100" s="263" t="s">
        <v>1010</v>
      </c>
      <c r="E100" s="262" t="s">
        <v>1013</v>
      </c>
      <c r="F100" s="280" t="s">
        <v>1012</v>
      </c>
      <c r="G100" s="262">
        <v>19</v>
      </c>
      <c r="H100" s="262">
        <v>49</v>
      </c>
      <c r="I100" s="262" t="s">
        <v>937</v>
      </c>
      <c r="J100" s="262" t="s">
        <v>1045</v>
      </c>
      <c r="K100" s="332">
        <f t="shared" ref="K100" si="42">H100-F100</f>
        <v>10</v>
      </c>
      <c r="L100" s="289">
        <v>100</v>
      </c>
      <c r="M100" s="290">
        <f t="shared" ref="M100" si="43">(K100*N100)-100</f>
        <v>2900</v>
      </c>
      <c r="N100" s="288">
        <v>300</v>
      </c>
      <c r="O100" s="287" t="s">
        <v>598</v>
      </c>
      <c r="P100" s="291">
        <v>45117</v>
      </c>
      <c r="Q100" s="174"/>
      <c r="R100" s="174" t="s">
        <v>613</v>
      </c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34">
        <v>23</v>
      </c>
      <c r="B101" s="268">
        <v>45117</v>
      </c>
      <c r="C101" s="262"/>
      <c r="D101" s="263" t="s">
        <v>1016</v>
      </c>
      <c r="E101" s="262" t="s">
        <v>611</v>
      </c>
      <c r="F101" s="280" t="s">
        <v>1017</v>
      </c>
      <c r="G101" s="262">
        <v>34</v>
      </c>
      <c r="H101" s="262">
        <v>70</v>
      </c>
      <c r="I101" s="262" t="s">
        <v>1018</v>
      </c>
      <c r="J101" s="262" t="s">
        <v>1019</v>
      </c>
      <c r="K101" s="332">
        <f t="shared" ref="K101" si="44">H101-F101</f>
        <v>12</v>
      </c>
      <c r="L101" s="289">
        <v>100</v>
      </c>
      <c r="M101" s="290">
        <f t="shared" ref="M101" si="45">(K101*N101)-100</f>
        <v>2000</v>
      </c>
      <c r="N101" s="288">
        <v>175</v>
      </c>
      <c r="O101" s="287" t="s">
        <v>598</v>
      </c>
      <c r="P101" s="291">
        <v>45117</v>
      </c>
      <c r="Q101" s="174"/>
      <c r="R101" s="174" t="s">
        <v>597</v>
      </c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34">
        <v>24</v>
      </c>
      <c r="B102" s="268">
        <v>45117</v>
      </c>
      <c r="C102" s="262"/>
      <c r="D102" s="263" t="s">
        <v>1027</v>
      </c>
      <c r="E102" s="262" t="s">
        <v>611</v>
      </c>
      <c r="F102" s="280" t="s">
        <v>1031</v>
      </c>
      <c r="G102" s="262">
        <v>0</v>
      </c>
      <c r="H102" s="262">
        <v>68.5</v>
      </c>
      <c r="I102" s="262">
        <v>120</v>
      </c>
      <c r="J102" s="262" t="s">
        <v>1032</v>
      </c>
      <c r="K102" s="332">
        <f t="shared" ref="K102" si="46">H102-F102</f>
        <v>22</v>
      </c>
      <c r="L102" s="289">
        <v>100</v>
      </c>
      <c r="M102" s="290">
        <f t="shared" ref="M102" si="47">(K102*N102)-100</f>
        <v>780</v>
      </c>
      <c r="N102" s="288">
        <v>40</v>
      </c>
      <c r="O102" s="287" t="s">
        <v>598</v>
      </c>
      <c r="P102" s="291">
        <v>45118</v>
      </c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34">
        <v>25</v>
      </c>
      <c r="B103" s="268">
        <v>45118</v>
      </c>
      <c r="C103" s="262"/>
      <c r="D103" s="263" t="s">
        <v>1033</v>
      </c>
      <c r="E103" s="262" t="s">
        <v>611</v>
      </c>
      <c r="F103" s="280" t="s">
        <v>1012</v>
      </c>
      <c r="G103" s="262">
        <v>0</v>
      </c>
      <c r="H103" s="262">
        <v>68.5</v>
      </c>
      <c r="I103" s="262" t="s">
        <v>944</v>
      </c>
      <c r="J103" s="262" t="s">
        <v>1040</v>
      </c>
      <c r="K103" s="332">
        <f t="shared" ref="K103:K104" si="48">H103-F103</f>
        <v>29.5</v>
      </c>
      <c r="L103" s="289">
        <v>100</v>
      </c>
      <c r="M103" s="290">
        <f t="shared" ref="M103:M104" si="49">(K103*N103)-100</f>
        <v>1080</v>
      </c>
      <c r="N103" s="288">
        <v>40</v>
      </c>
      <c r="O103" s="287" t="s">
        <v>598</v>
      </c>
      <c r="P103" s="291">
        <v>45118</v>
      </c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334">
        <v>26</v>
      </c>
      <c r="B104" s="268">
        <v>45118</v>
      </c>
      <c r="C104" s="262"/>
      <c r="D104" s="263" t="s">
        <v>1034</v>
      </c>
      <c r="E104" s="262" t="s">
        <v>611</v>
      </c>
      <c r="F104" s="280" t="s">
        <v>1042</v>
      </c>
      <c r="G104" s="262">
        <v>1</v>
      </c>
      <c r="H104" s="262">
        <v>2.65</v>
      </c>
      <c r="I104" s="262" t="s">
        <v>1037</v>
      </c>
      <c r="J104" s="262" t="s">
        <v>1043</v>
      </c>
      <c r="K104" s="332">
        <f t="shared" si="48"/>
        <v>0.5</v>
      </c>
      <c r="L104" s="289">
        <v>100</v>
      </c>
      <c r="M104" s="290">
        <f t="shared" si="49"/>
        <v>2400</v>
      </c>
      <c r="N104" s="288">
        <v>5000</v>
      </c>
      <c r="O104" s="287" t="s">
        <v>598</v>
      </c>
      <c r="P104" s="291">
        <v>45118</v>
      </c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334">
        <v>27</v>
      </c>
      <c r="B105" s="268">
        <v>45118</v>
      </c>
      <c r="C105" s="262"/>
      <c r="D105" s="263" t="s">
        <v>1035</v>
      </c>
      <c r="E105" s="262" t="s">
        <v>611</v>
      </c>
      <c r="F105" s="280" t="s">
        <v>1039</v>
      </c>
      <c r="G105" s="262">
        <v>7.5</v>
      </c>
      <c r="H105" s="262">
        <v>16</v>
      </c>
      <c r="I105" s="262" t="s">
        <v>1036</v>
      </c>
      <c r="J105" s="262" t="s">
        <v>919</v>
      </c>
      <c r="K105" s="332">
        <f t="shared" ref="K105" si="50">H105-F105</f>
        <v>2.5</v>
      </c>
      <c r="L105" s="289">
        <v>100</v>
      </c>
      <c r="M105" s="290">
        <f t="shared" ref="M105" si="51">(K105*N105)-100</f>
        <v>2275</v>
      </c>
      <c r="N105" s="288">
        <v>950</v>
      </c>
      <c r="O105" s="287" t="s">
        <v>598</v>
      </c>
      <c r="P105" s="291">
        <v>45118</v>
      </c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334">
        <v>28</v>
      </c>
      <c r="B106" s="268">
        <v>45119</v>
      </c>
      <c r="C106" s="262"/>
      <c r="D106" s="263" t="s">
        <v>1056</v>
      </c>
      <c r="E106" s="262" t="s">
        <v>611</v>
      </c>
      <c r="F106" s="280" t="s">
        <v>1074</v>
      </c>
      <c r="G106" s="262">
        <v>90</v>
      </c>
      <c r="H106" s="262">
        <v>142.5</v>
      </c>
      <c r="I106" s="262" t="s">
        <v>1057</v>
      </c>
      <c r="J106" s="262" t="s">
        <v>1075</v>
      </c>
      <c r="K106" s="332">
        <f t="shared" ref="K106" si="52">H106-F106</f>
        <v>16.5</v>
      </c>
      <c r="L106" s="289">
        <v>100</v>
      </c>
      <c r="M106" s="290">
        <f t="shared" ref="M106" si="53">(K106*N106)-100</f>
        <v>2375</v>
      </c>
      <c r="N106" s="288">
        <v>150</v>
      </c>
      <c r="O106" s="287" t="s">
        <v>598</v>
      </c>
      <c r="P106" s="291">
        <v>45119</v>
      </c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404">
        <v>29</v>
      </c>
      <c r="B107" s="402">
        <v>45119</v>
      </c>
      <c r="C107" s="366"/>
      <c r="D107" s="367" t="s">
        <v>1059</v>
      </c>
      <c r="E107" s="294" t="s">
        <v>611</v>
      </c>
      <c r="F107" s="368" t="s">
        <v>1060</v>
      </c>
      <c r="G107" s="366"/>
      <c r="H107" s="366"/>
      <c r="I107" s="366"/>
      <c r="J107" s="400" t="s">
        <v>596</v>
      </c>
      <c r="K107" s="369"/>
      <c r="L107" s="370"/>
      <c r="M107" s="371"/>
      <c r="N107" s="372"/>
      <c r="O107" s="373"/>
      <c r="P107" s="3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405"/>
      <c r="B108" s="403"/>
      <c r="C108" s="366"/>
      <c r="D108" s="367" t="s">
        <v>1061</v>
      </c>
      <c r="E108" s="366" t="s">
        <v>619</v>
      </c>
      <c r="F108" s="368" t="s">
        <v>1062</v>
      </c>
      <c r="G108" s="366"/>
      <c r="H108" s="366"/>
      <c r="I108" s="366"/>
      <c r="J108" s="401"/>
      <c r="K108" s="369"/>
      <c r="L108" s="370"/>
      <c r="M108" s="371"/>
      <c r="N108" s="372"/>
      <c r="O108" s="373"/>
      <c r="P108" s="3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334">
        <v>30</v>
      </c>
      <c r="B109" s="268">
        <v>45119</v>
      </c>
      <c r="C109" s="262"/>
      <c r="D109" s="263" t="s">
        <v>1063</v>
      </c>
      <c r="E109" s="262" t="s">
        <v>611</v>
      </c>
      <c r="F109" s="280" t="s">
        <v>987</v>
      </c>
      <c r="G109" s="262">
        <v>60</v>
      </c>
      <c r="H109" s="262">
        <v>122</v>
      </c>
      <c r="I109" s="262" t="s">
        <v>1064</v>
      </c>
      <c r="J109" s="262" t="s">
        <v>1032</v>
      </c>
      <c r="K109" s="332">
        <f t="shared" ref="K109" si="54">H109-F109</f>
        <v>22</v>
      </c>
      <c r="L109" s="289">
        <v>100</v>
      </c>
      <c r="M109" s="290">
        <f t="shared" ref="M109" si="55">(K109*N109)-100</f>
        <v>780</v>
      </c>
      <c r="N109" s="288">
        <v>40</v>
      </c>
      <c r="O109" s="287" t="s">
        <v>598</v>
      </c>
      <c r="P109" s="291">
        <v>45120</v>
      </c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334">
        <v>31</v>
      </c>
      <c r="B110" s="268">
        <v>45119</v>
      </c>
      <c r="C110" s="262"/>
      <c r="D110" s="263" t="s">
        <v>1066</v>
      </c>
      <c r="E110" s="262" t="s">
        <v>611</v>
      </c>
      <c r="F110" s="280" t="s">
        <v>1070</v>
      </c>
      <c r="G110" s="262">
        <v>20</v>
      </c>
      <c r="H110" s="262">
        <v>43</v>
      </c>
      <c r="I110" s="262" t="s">
        <v>1067</v>
      </c>
      <c r="J110" s="262" t="s">
        <v>824</v>
      </c>
      <c r="K110" s="332">
        <f t="shared" ref="K110" si="56">H110-F110</f>
        <v>9</v>
      </c>
      <c r="L110" s="289">
        <v>100</v>
      </c>
      <c r="M110" s="290">
        <f t="shared" ref="M110" si="57">(K110*N110)-100</f>
        <v>3275</v>
      </c>
      <c r="N110" s="288">
        <v>375</v>
      </c>
      <c r="O110" s="287" t="s">
        <v>598</v>
      </c>
      <c r="P110" s="291">
        <v>45119</v>
      </c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364">
        <v>32</v>
      </c>
      <c r="B111" s="365">
        <v>45119</v>
      </c>
      <c r="C111" s="366"/>
      <c r="D111" s="367" t="s">
        <v>1071</v>
      </c>
      <c r="E111" s="366" t="s">
        <v>611</v>
      </c>
      <c r="F111" s="368" t="s">
        <v>1072</v>
      </c>
      <c r="G111" s="366">
        <v>49</v>
      </c>
      <c r="H111" s="366"/>
      <c r="I111" s="366" t="s">
        <v>1073</v>
      </c>
      <c r="J111" s="366" t="s">
        <v>596</v>
      </c>
      <c r="K111" s="369"/>
      <c r="L111" s="370"/>
      <c r="M111" s="371"/>
      <c r="N111" s="372"/>
      <c r="O111" s="373"/>
      <c r="P111" s="3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362">
        <v>33</v>
      </c>
      <c r="B112" s="363">
        <v>45119</v>
      </c>
      <c r="C112" s="276"/>
      <c r="D112" s="277" t="s">
        <v>1034</v>
      </c>
      <c r="E112" s="276" t="s">
        <v>611</v>
      </c>
      <c r="F112" s="281" t="s">
        <v>1109</v>
      </c>
      <c r="G112" s="276">
        <v>1</v>
      </c>
      <c r="H112" s="276">
        <v>1</v>
      </c>
      <c r="I112" s="276">
        <v>4.5</v>
      </c>
      <c r="J112" s="318" t="s">
        <v>1110</v>
      </c>
      <c r="K112" s="260">
        <f t="shared" ref="K112" si="58">H112-F112</f>
        <v>-1.2000000000000002</v>
      </c>
      <c r="L112" s="284">
        <v>100</v>
      </c>
      <c r="M112" s="285">
        <f t="shared" ref="M112" si="59">(K112*N112)-100</f>
        <v>-6100.0000000000009</v>
      </c>
      <c r="N112" s="260">
        <v>5000</v>
      </c>
      <c r="O112" s="319" t="s">
        <v>612</v>
      </c>
      <c r="P112" s="320">
        <v>45120</v>
      </c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334">
        <v>34</v>
      </c>
      <c r="B113" s="268">
        <v>45119</v>
      </c>
      <c r="C113" s="262"/>
      <c r="D113" s="263" t="s">
        <v>1076</v>
      </c>
      <c r="E113" s="262" t="s">
        <v>611</v>
      </c>
      <c r="F113" s="280" t="s">
        <v>1108</v>
      </c>
      <c r="G113" s="262">
        <v>60</v>
      </c>
      <c r="H113" s="262">
        <v>105.5</v>
      </c>
      <c r="I113" s="262" t="s">
        <v>905</v>
      </c>
      <c r="J113" s="262" t="s">
        <v>952</v>
      </c>
      <c r="K113" s="332">
        <f t="shared" ref="K113:K114" si="60">H113-F113</f>
        <v>19.5</v>
      </c>
      <c r="L113" s="289">
        <v>100</v>
      </c>
      <c r="M113" s="290">
        <f t="shared" ref="M113:M114" si="61">(K113*N113)-100</f>
        <v>3800</v>
      </c>
      <c r="N113" s="288">
        <v>200</v>
      </c>
      <c r="O113" s="287" t="s">
        <v>598</v>
      </c>
      <c r="P113" s="291">
        <v>45120</v>
      </c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15" customHeight="1">
      <c r="A114" s="362">
        <v>35</v>
      </c>
      <c r="B114" s="363">
        <v>45120</v>
      </c>
      <c r="C114" s="276"/>
      <c r="D114" s="277" t="s">
        <v>1066</v>
      </c>
      <c r="E114" s="276" t="s">
        <v>611</v>
      </c>
      <c r="F114" s="281" t="s">
        <v>1118</v>
      </c>
      <c r="G114" s="276">
        <v>34</v>
      </c>
      <c r="H114" s="276">
        <v>34</v>
      </c>
      <c r="I114" s="276" t="s">
        <v>1112</v>
      </c>
      <c r="J114" s="318" t="s">
        <v>1119</v>
      </c>
      <c r="K114" s="260">
        <f t="shared" si="60"/>
        <v>-13.5</v>
      </c>
      <c r="L114" s="284">
        <v>100</v>
      </c>
      <c r="M114" s="285">
        <f t="shared" si="61"/>
        <v>-5162.5</v>
      </c>
      <c r="N114" s="260">
        <v>375</v>
      </c>
      <c r="O114" s="319" t="s">
        <v>612</v>
      </c>
      <c r="P114" s="320">
        <v>45120</v>
      </c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</row>
    <row r="115" spans="1:38" ht="15" customHeight="1">
      <c r="A115" s="334">
        <v>36</v>
      </c>
      <c r="B115" s="268">
        <v>45120</v>
      </c>
      <c r="C115" s="262"/>
      <c r="D115" s="263" t="s">
        <v>1113</v>
      </c>
      <c r="E115" s="262" t="s">
        <v>611</v>
      </c>
      <c r="F115" s="280" t="s">
        <v>1115</v>
      </c>
      <c r="G115" s="262">
        <v>0</v>
      </c>
      <c r="H115" s="262">
        <v>125</v>
      </c>
      <c r="I115" s="262" t="s">
        <v>974</v>
      </c>
      <c r="J115" s="262" t="s">
        <v>625</v>
      </c>
      <c r="K115" s="332">
        <f t="shared" ref="K115" si="62">H115-F115</f>
        <v>47.5</v>
      </c>
      <c r="L115" s="289">
        <v>100</v>
      </c>
      <c r="M115" s="290">
        <f t="shared" ref="M115" si="63">(K115*N115)-100</f>
        <v>1087.5</v>
      </c>
      <c r="N115" s="288">
        <v>25</v>
      </c>
      <c r="O115" s="287" t="s">
        <v>598</v>
      </c>
      <c r="P115" s="291">
        <v>45120</v>
      </c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</row>
    <row r="116" spans="1:38" ht="15" customHeight="1">
      <c r="A116" s="364">
        <v>37</v>
      </c>
      <c r="B116" s="365">
        <v>45120</v>
      </c>
      <c r="C116" s="366"/>
      <c r="D116" s="367" t="s">
        <v>1063</v>
      </c>
      <c r="E116" s="366" t="s">
        <v>611</v>
      </c>
      <c r="F116" s="368" t="s">
        <v>1120</v>
      </c>
      <c r="G116" s="366">
        <v>48</v>
      </c>
      <c r="H116" s="366"/>
      <c r="I116" s="366" t="s">
        <v>1121</v>
      </c>
      <c r="J116" s="366" t="s">
        <v>596</v>
      </c>
      <c r="K116" s="369"/>
      <c r="L116" s="370"/>
      <c r="M116" s="371"/>
      <c r="N116" s="372"/>
      <c r="O116" s="373"/>
      <c r="P116" s="3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</row>
    <row r="117" spans="1:38" ht="15" customHeight="1">
      <c r="A117" s="362">
        <v>38</v>
      </c>
      <c r="B117" s="363">
        <v>45120</v>
      </c>
      <c r="C117" s="276"/>
      <c r="D117" s="277" t="s">
        <v>1124</v>
      </c>
      <c r="E117" s="276" t="s">
        <v>611</v>
      </c>
      <c r="F117" s="281" t="s">
        <v>1126</v>
      </c>
      <c r="G117" s="276">
        <v>24</v>
      </c>
      <c r="H117" s="276">
        <v>24</v>
      </c>
      <c r="I117" s="276" t="s">
        <v>1125</v>
      </c>
      <c r="J117" s="318" t="s">
        <v>1127</v>
      </c>
      <c r="K117" s="260">
        <f t="shared" ref="K117" si="64">H117-F117</f>
        <v>-7</v>
      </c>
      <c r="L117" s="284">
        <v>100</v>
      </c>
      <c r="M117" s="285">
        <f t="shared" ref="M117" si="65">(K117*N117)-100</f>
        <v>-4300</v>
      </c>
      <c r="N117" s="260">
        <v>600</v>
      </c>
      <c r="O117" s="319" t="s">
        <v>612</v>
      </c>
      <c r="P117" s="320">
        <v>45120</v>
      </c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</row>
    <row r="118" spans="1:38" ht="15" customHeight="1">
      <c r="A118" s="364"/>
      <c r="B118" s="365"/>
      <c r="C118" s="366"/>
      <c r="D118" s="367"/>
      <c r="E118" s="366"/>
      <c r="F118" s="368"/>
      <c r="G118" s="366"/>
      <c r="H118" s="366"/>
      <c r="I118" s="366"/>
      <c r="J118" s="366"/>
      <c r="K118" s="369"/>
      <c r="L118" s="370"/>
      <c r="M118" s="371"/>
      <c r="N118" s="372"/>
      <c r="O118" s="373"/>
      <c r="P118" s="3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</row>
    <row r="119" spans="1:38" ht="15" customHeight="1">
      <c r="A119" s="292"/>
      <c r="B119" s="293"/>
      <c r="C119" s="294"/>
      <c r="D119" s="328"/>
      <c r="E119" s="294"/>
      <c r="F119" s="295"/>
      <c r="G119" s="294"/>
      <c r="H119" s="294"/>
      <c r="I119" s="294"/>
      <c r="J119" s="294"/>
      <c r="K119" s="292"/>
      <c r="L119" s="296"/>
      <c r="M119" s="297"/>
      <c r="N119" s="292"/>
      <c r="O119" s="294"/>
      <c r="P119" s="293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</row>
    <row r="120" spans="1:38" ht="38.25" customHeight="1">
      <c r="A120" s="102" t="s">
        <v>628</v>
      </c>
      <c r="B120" s="184"/>
      <c r="C120" s="184"/>
      <c r="D120" s="185"/>
      <c r="E120" s="159"/>
      <c r="F120" s="6"/>
      <c r="G120" s="6"/>
      <c r="H120" s="160"/>
      <c r="I120" s="186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</row>
    <row r="121" spans="1:38" ht="38.25">
      <c r="A121" s="103" t="s">
        <v>16</v>
      </c>
      <c r="B121" s="104" t="s">
        <v>568</v>
      </c>
      <c r="C121" s="104"/>
      <c r="D121" s="105" t="s">
        <v>581</v>
      </c>
      <c r="E121" s="104" t="s">
        <v>582</v>
      </c>
      <c r="F121" s="104" t="s">
        <v>583</v>
      </c>
      <c r="G121" s="104" t="s">
        <v>584</v>
      </c>
      <c r="H121" s="104" t="s">
        <v>585</v>
      </c>
      <c r="I121" s="104" t="s">
        <v>586</v>
      </c>
      <c r="J121" s="103" t="s">
        <v>587</v>
      </c>
      <c r="K121" s="163" t="s">
        <v>610</v>
      </c>
      <c r="L121" s="164" t="s">
        <v>589</v>
      </c>
      <c r="M121" s="106" t="s">
        <v>590</v>
      </c>
      <c r="N121" s="104" t="s">
        <v>591</v>
      </c>
      <c r="O121" s="105" t="s">
        <v>592</v>
      </c>
      <c r="P121" s="104" t="s">
        <v>593</v>
      </c>
      <c r="Q121" s="41"/>
      <c r="R121" s="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</row>
    <row r="122" spans="1:38" ht="14.25" customHeight="1">
      <c r="A122" s="107">
        <v>1</v>
      </c>
      <c r="B122" s="108">
        <v>44840</v>
      </c>
      <c r="C122" s="177"/>
      <c r="D122" s="177" t="s">
        <v>629</v>
      </c>
      <c r="E122" s="107" t="s">
        <v>611</v>
      </c>
      <c r="F122" s="107" t="s">
        <v>630</v>
      </c>
      <c r="G122" s="107">
        <v>1220</v>
      </c>
      <c r="H122" s="107"/>
      <c r="I122" s="107" t="s">
        <v>631</v>
      </c>
      <c r="J122" s="113" t="s">
        <v>596</v>
      </c>
      <c r="K122" s="113"/>
      <c r="L122" s="114"/>
      <c r="M122" s="187"/>
      <c r="N122" s="113"/>
      <c r="O122" s="113"/>
      <c r="P122" s="114"/>
      <c r="Q122" s="41"/>
      <c r="R122" s="41" t="s">
        <v>597</v>
      </c>
      <c r="S122" s="41"/>
      <c r="T122" s="1"/>
      <c r="U122" s="1"/>
      <c r="V122" s="1"/>
      <c r="W122" s="1"/>
      <c r="X122" s="1"/>
      <c r="Y122" s="1"/>
      <c r="Z122" s="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</row>
    <row r="123" spans="1:38" ht="14.25" customHeight="1">
      <c r="A123" s="107">
        <v>2</v>
      </c>
      <c r="B123" s="108">
        <v>45071</v>
      </c>
      <c r="C123" s="177"/>
      <c r="D123" s="177" t="s">
        <v>279</v>
      </c>
      <c r="E123" s="107" t="s">
        <v>611</v>
      </c>
      <c r="F123" s="107" t="s">
        <v>633</v>
      </c>
      <c r="G123" s="107">
        <v>267</v>
      </c>
      <c r="H123" s="107"/>
      <c r="I123" s="107" t="s">
        <v>634</v>
      </c>
      <c r="J123" s="113" t="s">
        <v>596</v>
      </c>
      <c r="K123" s="113"/>
      <c r="L123" s="114"/>
      <c r="M123" s="115"/>
      <c r="N123" s="178"/>
      <c r="O123" s="188"/>
      <c r="P123" s="108"/>
      <c r="Q123" s="41"/>
      <c r="R123" s="41" t="s">
        <v>597</v>
      </c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</row>
    <row r="124" spans="1:38" ht="12.75" customHeight="1">
      <c r="A124" s="107"/>
      <c r="B124" s="108"/>
      <c r="C124" s="177"/>
      <c r="D124" s="177"/>
      <c r="E124" s="107"/>
      <c r="F124" s="107"/>
      <c r="G124" s="107"/>
      <c r="H124" s="107"/>
      <c r="I124" s="107"/>
      <c r="J124" s="113"/>
      <c r="K124" s="113"/>
      <c r="L124" s="114"/>
      <c r="M124" s="187"/>
      <c r="N124" s="113"/>
      <c r="O124" s="113"/>
      <c r="P124" s="108"/>
      <c r="R124" s="6"/>
      <c r="S124" s="1"/>
      <c r="T124" s="1"/>
      <c r="U124" s="1"/>
      <c r="V124" s="1"/>
      <c r="W124" s="1"/>
      <c r="X124" s="1"/>
      <c r="Y124" s="1"/>
    </row>
    <row r="125" spans="1:38" ht="12.75" customHeight="1">
      <c r="A125" s="144" t="s">
        <v>602</v>
      </c>
      <c r="B125" s="144"/>
      <c r="C125" s="144"/>
      <c r="D125" s="144"/>
      <c r="E125" s="41"/>
      <c r="F125" s="151" t="s">
        <v>604</v>
      </c>
      <c r="G125" s="62"/>
      <c r="H125" s="62"/>
      <c r="I125" s="62"/>
      <c r="J125" s="6"/>
      <c r="K125" s="167"/>
      <c r="L125" s="168"/>
      <c r="M125" s="6"/>
      <c r="N125" s="134"/>
      <c r="O125" s="189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50" t="s">
        <v>603</v>
      </c>
      <c r="B126" s="144"/>
      <c r="C126" s="144"/>
      <c r="D126" s="144"/>
      <c r="E126" s="6"/>
      <c r="F126" s="151" t="s">
        <v>607</v>
      </c>
      <c r="G126" s="6"/>
      <c r="H126" s="6" t="s">
        <v>635</v>
      </c>
      <c r="I126" s="6"/>
      <c r="J126" s="1"/>
      <c r="K126" s="6"/>
      <c r="L126" s="6"/>
      <c r="M126" s="6"/>
      <c r="N126" s="1"/>
      <c r="O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0"/>
      <c r="B127" s="144"/>
      <c r="C127" s="144"/>
      <c r="D127" s="144"/>
      <c r="E127" s="6"/>
      <c r="F127" s="151"/>
      <c r="G127" s="6"/>
      <c r="H127" s="6"/>
      <c r="I127" s="6"/>
      <c r="J127" s="1"/>
      <c r="K127" s="6"/>
      <c r="L127" s="6"/>
      <c r="M127" s="6"/>
      <c r="N127" s="1"/>
      <c r="O127" s="1"/>
      <c r="Q127" s="1"/>
      <c r="R127" s="62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0"/>
      <c r="B128" s="144"/>
      <c r="C128" s="144"/>
      <c r="D128" s="144"/>
      <c r="E128" s="6"/>
      <c r="F128" s="151"/>
      <c r="G128" s="62"/>
      <c r="H128" s="41"/>
      <c r="I128" s="62"/>
      <c r="J128" s="6"/>
      <c r="K128" s="167"/>
      <c r="L128" s="168"/>
      <c r="M128" s="6"/>
      <c r="N128" s="134"/>
      <c r="O128" s="169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0"/>
      <c r="B129" s="144"/>
      <c r="C129" s="144"/>
      <c r="D129" s="144"/>
      <c r="E129" s="6"/>
      <c r="F129" s="151"/>
      <c r="G129" s="62"/>
      <c r="H129" s="41"/>
      <c r="I129" s="62"/>
      <c r="J129" s="6"/>
      <c r="K129" s="167"/>
      <c r="L129" s="168"/>
      <c r="M129" s="6"/>
      <c r="N129" s="134"/>
      <c r="O129" s="169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0"/>
      <c r="B130" s="144"/>
      <c r="C130" s="144"/>
      <c r="D130" s="144"/>
      <c r="E130" s="6"/>
      <c r="F130" s="151"/>
      <c r="G130" s="62"/>
      <c r="H130" s="41"/>
      <c r="I130" s="62"/>
      <c r="J130" s="6"/>
      <c r="K130" s="167"/>
      <c r="L130" s="168"/>
      <c r="M130" s="6"/>
      <c r="N130" s="134"/>
      <c r="O130" s="169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0"/>
      <c r="B131" s="144"/>
      <c r="C131" s="144"/>
      <c r="D131" s="144"/>
      <c r="E131" s="6"/>
      <c r="F131" s="151"/>
      <c r="G131" s="62"/>
      <c r="H131" s="41"/>
      <c r="I131" s="62"/>
      <c r="J131" s="6"/>
      <c r="K131" s="167"/>
      <c r="L131" s="168"/>
      <c r="M131" s="6"/>
      <c r="N131" s="134"/>
      <c r="O131" s="169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0"/>
      <c r="B132" s="144"/>
      <c r="C132" s="144"/>
      <c r="D132" s="144"/>
      <c r="E132" s="6"/>
      <c r="F132" s="151"/>
      <c r="G132" s="62"/>
      <c r="H132" s="41"/>
      <c r="I132" s="62"/>
      <c r="J132" s="6"/>
      <c r="K132" s="167"/>
      <c r="L132" s="168"/>
      <c r="M132" s="6"/>
      <c r="N132" s="134"/>
      <c r="O132" s="169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0"/>
      <c r="B133" s="144"/>
      <c r="C133" s="144"/>
      <c r="D133" s="144"/>
      <c r="E133" s="6"/>
      <c r="F133" s="151"/>
      <c r="G133" s="62"/>
      <c r="H133" s="41"/>
      <c r="I133" s="62"/>
      <c r="J133" s="6"/>
      <c r="K133" s="167"/>
      <c r="L133" s="168"/>
      <c r="M133" s="6"/>
      <c r="N133" s="134"/>
      <c r="O133" s="169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62"/>
      <c r="B134" s="133"/>
      <c r="C134" s="133"/>
      <c r="D134" s="41"/>
      <c r="E134" s="62"/>
      <c r="F134" s="62"/>
      <c r="G134" s="62"/>
      <c r="H134" s="41"/>
      <c r="I134" s="62"/>
      <c r="J134" s="6"/>
      <c r="K134" s="167"/>
      <c r="L134" s="168"/>
      <c r="M134" s="6"/>
      <c r="N134" s="134"/>
      <c r="O134" s="169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38.25" customHeight="1">
      <c r="A135" s="41"/>
      <c r="B135" s="190" t="s">
        <v>636</v>
      </c>
      <c r="C135" s="190"/>
      <c r="D135" s="190"/>
      <c r="E135" s="190"/>
      <c r="F135" s="6"/>
      <c r="G135" s="6"/>
      <c r="H135" s="161"/>
      <c r="I135" s="6"/>
      <c r="J135" s="161"/>
      <c r="K135" s="162"/>
      <c r="L135" s="6"/>
      <c r="M135" s="6"/>
      <c r="N135" s="1"/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03" t="s">
        <v>16</v>
      </c>
      <c r="B136" s="104" t="s">
        <v>568</v>
      </c>
      <c r="C136" s="104"/>
      <c r="D136" s="105" t="s">
        <v>581</v>
      </c>
      <c r="E136" s="104" t="s">
        <v>582</v>
      </c>
      <c r="F136" s="104" t="s">
        <v>583</v>
      </c>
      <c r="G136" s="104" t="s">
        <v>637</v>
      </c>
      <c r="H136" s="104" t="s">
        <v>638</v>
      </c>
      <c r="I136" s="104" t="s">
        <v>586</v>
      </c>
      <c r="J136" s="191" t="s">
        <v>587</v>
      </c>
      <c r="K136" s="104" t="s">
        <v>588</v>
      </c>
      <c r="L136" s="104" t="s">
        <v>639</v>
      </c>
      <c r="M136" s="104" t="s">
        <v>591</v>
      </c>
      <c r="N136" s="105" t="s">
        <v>592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2">
        <v>1</v>
      </c>
      <c r="B137" s="193">
        <v>41579</v>
      </c>
      <c r="C137" s="193"/>
      <c r="D137" s="194" t="s">
        <v>640</v>
      </c>
      <c r="E137" s="195" t="s">
        <v>594</v>
      </c>
      <c r="F137" s="196">
        <v>82</v>
      </c>
      <c r="G137" s="195" t="s">
        <v>641</v>
      </c>
      <c r="H137" s="195">
        <v>100</v>
      </c>
      <c r="I137" s="197">
        <v>100</v>
      </c>
      <c r="J137" s="198" t="s">
        <v>642</v>
      </c>
      <c r="K137" s="199">
        <f t="shared" ref="K137:K189" si="66">H137-F137</f>
        <v>18</v>
      </c>
      <c r="L137" s="200">
        <f t="shared" ref="L137:L189" si="67">K137/F137</f>
        <v>0.21951219512195122</v>
      </c>
      <c r="M137" s="195" t="s">
        <v>598</v>
      </c>
      <c r="N137" s="201">
        <v>42657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2">
        <v>2</v>
      </c>
      <c r="B138" s="193">
        <v>41794</v>
      </c>
      <c r="C138" s="193"/>
      <c r="D138" s="194" t="s">
        <v>643</v>
      </c>
      <c r="E138" s="195" t="s">
        <v>611</v>
      </c>
      <c r="F138" s="196">
        <v>257</v>
      </c>
      <c r="G138" s="195" t="s">
        <v>641</v>
      </c>
      <c r="H138" s="195">
        <v>300</v>
      </c>
      <c r="I138" s="197">
        <v>300</v>
      </c>
      <c r="J138" s="198" t="s">
        <v>642</v>
      </c>
      <c r="K138" s="199">
        <f t="shared" si="66"/>
        <v>43</v>
      </c>
      <c r="L138" s="200">
        <f t="shared" si="67"/>
        <v>0.16731517509727625</v>
      </c>
      <c r="M138" s="195" t="s">
        <v>598</v>
      </c>
      <c r="N138" s="201">
        <v>41822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2">
        <v>3</v>
      </c>
      <c r="B139" s="193">
        <v>41828</v>
      </c>
      <c r="C139" s="193"/>
      <c r="D139" s="194" t="s">
        <v>644</v>
      </c>
      <c r="E139" s="195" t="s">
        <v>611</v>
      </c>
      <c r="F139" s="196">
        <v>393</v>
      </c>
      <c r="G139" s="195" t="s">
        <v>641</v>
      </c>
      <c r="H139" s="195">
        <v>468</v>
      </c>
      <c r="I139" s="197">
        <v>468</v>
      </c>
      <c r="J139" s="198" t="s">
        <v>642</v>
      </c>
      <c r="K139" s="199">
        <f t="shared" si="66"/>
        <v>75</v>
      </c>
      <c r="L139" s="200">
        <f t="shared" si="67"/>
        <v>0.19083969465648856</v>
      </c>
      <c r="M139" s="195" t="s">
        <v>598</v>
      </c>
      <c r="N139" s="201">
        <v>41863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2">
        <v>4</v>
      </c>
      <c r="B140" s="193">
        <v>41857</v>
      </c>
      <c r="C140" s="193"/>
      <c r="D140" s="194" t="s">
        <v>645</v>
      </c>
      <c r="E140" s="195" t="s">
        <v>611</v>
      </c>
      <c r="F140" s="196">
        <v>205</v>
      </c>
      <c r="G140" s="195" t="s">
        <v>641</v>
      </c>
      <c r="H140" s="195">
        <v>275</v>
      </c>
      <c r="I140" s="197">
        <v>250</v>
      </c>
      <c r="J140" s="198" t="s">
        <v>642</v>
      </c>
      <c r="K140" s="199">
        <f t="shared" si="66"/>
        <v>70</v>
      </c>
      <c r="L140" s="200">
        <f t="shared" si="67"/>
        <v>0.34146341463414637</v>
      </c>
      <c r="M140" s="195" t="s">
        <v>598</v>
      </c>
      <c r="N140" s="201">
        <v>41962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2">
        <v>5</v>
      </c>
      <c r="B141" s="193">
        <v>41886</v>
      </c>
      <c r="C141" s="193"/>
      <c r="D141" s="194" t="s">
        <v>646</v>
      </c>
      <c r="E141" s="195" t="s">
        <v>611</v>
      </c>
      <c r="F141" s="196">
        <v>162</v>
      </c>
      <c r="G141" s="195" t="s">
        <v>641</v>
      </c>
      <c r="H141" s="195">
        <v>190</v>
      </c>
      <c r="I141" s="197">
        <v>190</v>
      </c>
      <c r="J141" s="198" t="s">
        <v>642</v>
      </c>
      <c r="K141" s="199">
        <f t="shared" si="66"/>
        <v>28</v>
      </c>
      <c r="L141" s="200">
        <f t="shared" si="67"/>
        <v>0.1728395061728395</v>
      </c>
      <c r="M141" s="195" t="s">
        <v>598</v>
      </c>
      <c r="N141" s="201">
        <v>42006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2">
        <v>6</v>
      </c>
      <c r="B142" s="193">
        <v>41886</v>
      </c>
      <c r="C142" s="193"/>
      <c r="D142" s="194" t="s">
        <v>647</v>
      </c>
      <c r="E142" s="195" t="s">
        <v>611</v>
      </c>
      <c r="F142" s="196">
        <v>75</v>
      </c>
      <c r="G142" s="195" t="s">
        <v>641</v>
      </c>
      <c r="H142" s="195">
        <v>91.5</v>
      </c>
      <c r="I142" s="197" t="s">
        <v>632</v>
      </c>
      <c r="J142" s="198" t="s">
        <v>648</v>
      </c>
      <c r="K142" s="199">
        <f t="shared" si="66"/>
        <v>16.5</v>
      </c>
      <c r="L142" s="200">
        <f t="shared" si="67"/>
        <v>0.22</v>
      </c>
      <c r="M142" s="195" t="s">
        <v>598</v>
      </c>
      <c r="N142" s="201">
        <v>41954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2">
        <v>7</v>
      </c>
      <c r="B143" s="193">
        <v>41913</v>
      </c>
      <c r="C143" s="193"/>
      <c r="D143" s="194" t="s">
        <v>649</v>
      </c>
      <c r="E143" s="195" t="s">
        <v>611</v>
      </c>
      <c r="F143" s="196">
        <v>850</v>
      </c>
      <c r="G143" s="195" t="s">
        <v>641</v>
      </c>
      <c r="H143" s="195">
        <v>982.5</v>
      </c>
      <c r="I143" s="197">
        <v>1050</v>
      </c>
      <c r="J143" s="198" t="s">
        <v>650</v>
      </c>
      <c r="K143" s="199">
        <f t="shared" si="66"/>
        <v>132.5</v>
      </c>
      <c r="L143" s="200">
        <f t="shared" si="67"/>
        <v>0.15588235294117647</v>
      </c>
      <c r="M143" s="195" t="s">
        <v>598</v>
      </c>
      <c r="N143" s="201">
        <v>42039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2">
        <v>8</v>
      </c>
      <c r="B144" s="193">
        <v>41913</v>
      </c>
      <c r="C144" s="193"/>
      <c r="D144" s="194" t="s">
        <v>651</v>
      </c>
      <c r="E144" s="195" t="s">
        <v>611</v>
      </c>
      <c r="F144" s="196">
        <v>475</v>
      </c>
      <c r="G144" s="195" t="s">
        <v>641</v>
      </c>
      <c r="H144" s="195">
        <v>515</v>
      </c>
      <c r="I144" s="197">
        <v>600</v>
      </c>
      <c r="J144" s="198" t="s">
        <v>652</v>
      </c>
      <c r="K144" s="199">
        <f t="shared" si="66"/>
        <v>40</v>
      </c>
      <c r="L144" s="200">
        <f t="shared" si="67"/>
        <v>8.4210526315789472E-2</v>
      </c>
      <c r="M144" s="195" t="s">
        <v>598</v>
      </c>
      <c r="N144" s="201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2">
        <v>9</v>
      </c>
      <c r="B145" s="193">
        <v>41913</v>
      </c>
      <c r="C145" s="193"/>
      <c r="D145" s="194" t="s">
        <v>653</v>
      </c>
      <c r="E145" s="195" t="s">
        <v>611</v>
      </c>
      <c r="F145" s="196">
        <v>86</v>
      </c>
      <c r="G145" s="195" t="s">
        <v>641</v>
      </c>
      <c r="H145" s="195">
        <v>99</v>
      </c>
      <c r="I145" s="197">
        <v>140</v>
      </c>
      <c r="J145" s="198" t="s">
        <v>654</v>
      </c>
      <c r="K145" s="199">
        <f t="shared" si="66"/>
        <v>13</v>
      </c>
      <c r="L145" s="200">
        <f t="shared" si="67"/>
        <v>0.15116279069767441</v>
      </c>
      <c r="M145" s="195" t="s">
        <v>598</v>
      </c>
      <c r="N145" s="201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2">
        <v>10</v>
      </c>
      <c r="B146" s="193">
        <v>41926</v>
      </c>
      <c r="C146" s="193"/>
      <c r="D146" s="194" t="s">
        <v>655</v>
      </c>
      <c r="E146" s="195" t="s">
        <v>611</v>
      </c>
      <c r="F146" s="196">
        <v>496.6</v>
      </c>
      <c r="G146" s="195" t="s">
        <v>641</v>
      </c>
      <c r="H146" s="195">
        <v>621</v>
      </c>
      <c r="I146" s="197">
        <v>580</v>
      </c>
      <c r="J146" s="198" t="s">
        <v>642</v>
      </c>
      <c r="K146" s="199">
        <f t="shared" si="66"/>
        <v>124.39999999999998</v>
      </c>
      <c r="L146" s="200">
        <f t="shared" si="67"/>
        <v>0.25050342327829234</v>
      </c>
      <c r="M146" s="195" t="s">
        <v>598</v>
      </c>
      <c r="N146" s="201">
        <v>42605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2">
        <v>11</v>
      </c>
      <c r="B147" s="193">
        <v>41926</v>
      </c>
      <c r="C147" s="193"/>
      <c r="D147" s="194" t="s">
        <v>656</v>
      </c>
      <c r="E147" s="195" t="s">
        <v>611</v>
      </c>
      <c r="F147" s="196">
        <v>2481.9</v>
      </c>
      <c r="G147" s="195" t="s">
        <v>641</v>
      </c>
      <c r="H147" s="195">
        <v>2840</v>
      </c>
      <c r="I147" s="197">
        <v>2870</v>
      </c>
      <c r="J147" s="198" t="s">
        <v>657</v>
      </c>
      <c r="K147" s="199">
        <f t="shared" si="66"/>
        <v>358.09999999999991</v>
      </c>
      <c r="L147" s="200">
        <f t="shared" si="67"/>
        <v>0.14428462065353154</v>
      </c>
      <c r="M147" s="195" t="s">
        <v>598</v>
      </c>
      <c r="N147" s="201">
        <v>42017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2">
        <v>12</v>
      </c>
      <c r="B148" s="193">
        <v>41928</v>
      </c>
      <c r="C148" s="193"/>
      <c r="D148" s="194" t="s">
        <v>658</v>
      </c>
      <c r="E148" s="195" t="s">
        <v>611</v>
      </c>
      <c r="F148" s="196">
        <v>84.5</v>
      </c>
      <c r="G148" s="195" t="s">
        <v>641</v>
      </c>
      <c r="H148" s="195">
        <v>93</v>
      </c>
      <c r="I148" s="197">
        <v>110</v>
      </c>
      <c r="J148" s="198" t="s">
        <v>659</v>
      </c>
      <c r="K148" s="199">
        <f t="shared" si="66"/>
        <v>8.5</v>
      </c>
      <c r="L148" s="200">
        <f t="shared" si="67"/>
        <v>0.10059171597633136</v>
      </c>
      <c r="M148" s="195" t="s">
        <v>598</v>
      </c>
      <c r="N148" s="201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2">
        <v>13</v>
      </c>
      <c r="B149" s="193">
        <v>41928</v>
      </c>
      <c r="C149" s="193"/>
      <c r="D149" s="194" t="s">
        <v>660</v>
      </c>
      <c r="E149" s="195" t="s">
        <v>611</v>
      </c>
      <c r="F149" s="196">
        <v>401</v>
      </c>
      <c r="G149" s="195" t="s">
        <v>641</v>
      </c>
      <c r="H149" s="195">
        <v>428</v>
      </c>
      <c r="I149" s="197">
        <v>450</v>
      </c>
      <c r="J149" s="198" t="s">
        <v>661</v>
      </c>
      <c r="K149" s="199">
        <f t="shared" si="66"/>
        <v>27</v>
      </c>
      <c r="L149" s="200">
        <f t="shared" si="67"/>
        <v>6.7331670822942641E-2</v>
      </c>
      <c r="M149" s="195" t="s">
        <v>598</v>
      </c>
      <c r="N149" s="201">
        <v>42020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2">
        <v>14</v>
      </c>
      <c r="B150" s="193">
        <v>41928</v>
      </c>
      <c r="C150" s="193"/>
      <c r="D150" s="194" t="s">
        <v>662</v>
      </c>
      <c r="E150" s="195" t="s">
        <v>611</v>
      </c>
      <c r="F150" s="196">
        <v>101</v>
      </c>
      <c r="G150" s="195" t="s">
        <v>641</v>
      </c>
      <c r="H150" s="195">
        <v>112</v>
      </c>
      <c r="I150" s="197">
        <v>120</v>
      </c>
      <c r="J150" s="198" t="s">
        <v>663</v>
      </c>
      <c r="K150" s="199">
        <f t="shared" si="66"/>
        <v>11</v>
      </c>
      <c r="L150" s="200">
        <f t="shared" si="67"/>
        <v>0.10891089108910891</v>
      </c>
      <c r="M150" s="195" t="s">
        <v>598</v>
      </c>
      <c r="N150" s="201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2">
        <v>15</v>
      </c>
      <c r="B151" s="193">
        <v>41954</v>
      </c>
      <c r="C151" s="193"/>
      <c r="D151" s="194" t="s">
        <v>664</v>
      </c>
      <c r="E151" s="195" t="s">
        <v>611</v>
      </c>
      <c r="F151" s="196">
        <v>59</v>
      </c>
      <c r="G151" s="195" t="s">
        <v>641</v>
      </c>
      <c r="H151" s="195">
        <v>76</v>
      </c>
      <c r="I151" s="197">
        <v>76</v>
      </c>
      <c r="J151" s="198" t="s">
        <v>642</v>
      </c>
      <c r="K151" s="199">
        <f t="shared" si="66"/>
        <v>17</v>
      </c>
      <c r="L151" s="200">
        <f t="shared" si="67"/>
        <v>0.28813559322033899</v>
      </c>
      <c r="M151" s="195" t="s">
        <v>598</v>
      </c>
      <c r="N151" s="201">
        <v>43032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2">
        <v>16</v>
      </c>
      <c r="B152" s="193">
        <v>41954</v>
      </c>
      <c r="C152" s="193"/>
      <c r="D152" s="194" t="s">
        <v>653</v>
      </c>
      <c r="E152" s="195" t="s">
        <v>611</v>
      </c>
      <c r="F152" s="196">
        <v>99</v>
      </c>
      <c r="G152" s="195" t="s">
        <v>641</v>
      </c>
      <c r="H152" s="195">
        <v>120</v>
      </c>
      <c r="I152" s="197">
        <v>120</v>
      </c>
      <c r="J152" s="198" t="s">
        <v>623</v>
      </c>
      <c r="K152" s="199">
        <f t="shared" si="66"/>
        <v>21</v>
      </c>
      <c r="L152" s="200">
        <f t="shared" si="67"/>
        <v>0.21212121212121213</v>
      </c>
      <c r="M152" s="195" t="s">
        <v>598</v>
      </c>
      <c r="N152" s="201">
        <v>41960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2">
        <v>17</v>
      </c>
      <c r="B153" s="193">
        <v>41956</v>
      </c>
      <c r="C153" s="193"/>
      <c r="D153" s="194" t="s">
        <v>665</v>
      </c>
      <c r="E153" s="195" t="s">
        <v>611</v>
      </c>
      <c r="F153" s="196">
        <v>22</v>
      </c>
      <c r="G153" s="195" t="s">
        <v>641</v>
      </c>
      <c r="H153" s="195">
        <v>33.549999999999997</v>
      </c>
      <c r="I153" s="197">
        <v>32</v>
      </c>
      <c r="J153" s="198" t="s">
        <v>666</v>
      </c>
      <c r="K153" s="199">
        <f t="shared" si="66"/>
        <v>11.549999999999997</v>
      </c>
      <c r="L153" s="200">
        <f t="shared" si="67"/>
        <v>0.52499999999999991</v>
      </c>
      <c r="M153" s="195" t="s">
        <v>598</v>
      </c>
      <c r="N153" s="201">
        <v>42188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2">
        <v>18</v>
      </c>
      <c r="B154" s="193">
        <v>41976</v>
      </c>
      <c r="C154" s="193"/>
      <c r="D154" s="194" t="s">
        <v>667</v>
      </c>
      <c r="E154" s="195" t="s">
        <v>611</v>
      </c>
      <c r="F154" s="196">
        <v>440</v>
      </c>
      <c r="G154" s="195" t="s">
        <v>641</v>
      </c>
      <c r="H154" s="195">
        <v>520</v>
      </c>
      <c r="I154" s="197">
        <v>520</v>
      </c>
      <c r="J154" s="198" t="s">
        <v>668</v>
      </c>
      <c r="K154" s="199">
        <f t="shared" si="66"/>
        <v>80</v>
      </c>
      <c r="L154" s="200">
        <f t="shared" si="67"/>
        <v>0.18181818181818182</v>
      </c>
      <c r="M154" s="195" t="s">
        <v>598</v>
      </c>
      <c r="N154" s="201">
        <v>42208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2">
        <v>19</v>
      </c>
      <c r="B155" s="193">
        <v>41976</v>
      </c>
      <c r="C155" s="193"/>
      <c r="D155" s="194" t="s">
        <v>669</v>
      </c>
      <c r="E155" s="195" t="s">
        <v>611</v>
      </c>
      <c r="F155" s="196">
        <v>360</v>
      </c>
      <c r="G155" s="195" t="s">
        <v>641</v>
      </c>
      <c r="H155" s="195">
        <v>427</v>
      </c>
      <c r="I155" s="197">
        <v>425</v>
      </c>
      <c r="J155" s="198" t="s">
        <v>670</v>
      </c>
      <c r="K155" s="199">
        <f t="shared" si="66"/>
        <v>67</v>
      </c>
      <c r="L155" s="200">
        <f t="shared" si="67"/>
        <v>0.18611111111111112</v>
      </c>
      <c r="M155" s="195" t="s">
        <v>598</v>
      </c>
      <c r="N155" s="201">
        <v>42058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2">
        <v>20</v>
      </c>
      <c r="B156" s="193">
        <v>42012</v>
      </c>
      <c r="C156" s="193"/>
      <c r="D156" s="194" t="s">
        <v>671</v>
      </c>
      <c r="E156" s="195" t="s">
        <v>611</v>
      </c>
      <c r="F156" s="196">
        <v>360</v>
      </c>
      <c r="G156" s="195" t="s">
        <v>641</v>
      </c>
      <c r="H156" s="195">
        <v>455</v>
      </c>
      <c r="I156" s="197">
        <v>420</v>
      </c>
      <c r="J156" s="198" t="s">
        <v>672</v>
      </c>
      <c r="K156" s="199">
        <f t="shared" si="66"/>
        <v>95</v>
      </c>
      <c r="L156" s="200">
        <f t="shared" si="67"/>
        <v>0.2638888888888889</v>
      </c>
      <c r="M156" s="195" t="s">
        <v>598</v>
      </c>
      <c r="N156" s="201">
        <v>42024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2">
        <v>21</v>
      </c>
      <c r="B157" s="193">
        <v>42012</v>
      </c>
      <c r="C157" s="193"/>
      <c r="D157" s="194" t="s">
        <v>673</v>
      </c>
      <c r="E157" s="195" t="s">
        <v>611</v>
      </c>
      <c r="F157" s="196">
        <v>130</v>
      </c>
      <c r="G157" s="195"/>
      <c r="H157" s="195">
        <v>175.5</v>
      </c>
      <c r="I157" s="197">
        <v>165</v>
      </c>
      <c r="J157" s="198" t="s">
        <v>674</v>
      </c>
      <c r="K157" s="199">
        <f t="shared" si="66"/>
        <v>45.5</v>
      </c>
      <c r="L157" s="200">
        <f t="shared" si="67"/>
        <v>0.35</v>
      </c>
      <c r="M157" s="195" t="s">
        <v>598</v>
      </c>
      <c r="N157" s="201">
        <v>43088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2">
        <v>22</v>
      </c>
      <c r="B158" s="193">
        <v>42040</v>
      </c>
      <c r="C158" s="193"/>
      <c r="D158" s="194" t="s">
        <v>405</v>
      </c>
      <c r="E158" s="195" t="s">
        <v>594</v>
      </c>
      <c r="F158" s="196">
        <v>98</v>
      </c>
      <c r="G158" s="195"/>
      <c r="H158" s="195">
        <v>120</v>
      </c>
      <c r="I158" s="197">
        <v>120</v>
      </c>
      <c r="J158" s="198" t="s">
        <v>642</v>
      </c>
      <c r="K158" s="199">
        <f t="shared" si="66"/>
        <v>22</v>
      </c>
      <c r="L158" s="200">
        <f t="shared" si="67"/>
        <v>0.22448979591836735</v>
      </c>
      <c r="M158" s="195" t="s">
        <v>598</v>
      </c>
      <c r="N158" s="201">
        <v>42753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2">
        <v>23</v>
      </c>
      <c r="B159" s="193">
        <v>42040</v>
      </c>
      <c r="C159" s="193"/>
      <c r="D159" s="194" t="s">
        <v>675</v>
      </c>
      <c r="E159" s="195" t="s">
        <v>594</v>
      </c>
      <c r="F159" s="196">
        <v>196</v>
      </c>
      <c r="G159" s="195"/>
      <c r="H159" s="195">
        <v>262</v>
      </c>
      <c r="I159" s="197">
        <v>255</v>
      </c>
      <c r="J159" s="198" t="s">
        <v>642</v>
      </c>
      <c r="K159" s="199">
        <f t="shared" si="66"/>
        <v>66</v>
      </c>
      <c r="L159" s="200">
        <f t="shared" si="67"/>
        <v>0.33673469387755101</v>
      </c>
      <c r="M159" s="195" t="s">
        <v>598</v>
      </c>
      <c r="N159" s="201">
        <v>42599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2">
        <v>24</v>
      </c>
      <c r="B160" s="203">
        <v>42067</v>
      </c>
      <c r="C160" s="203"/>
      <c r="D160" s="204" t="s">
        <v>404</v>
      </c>
      <c r="E160" s="205" t="s">
        <v>594</v>
      </c>
      <c r="F160" s="206">
        <v>235</v>
      </c>
      <c r="G160" s="206"/>
      <c r="H160" s="207">
        <v>77</v>
      </c>
      <c r="I160" s="207" t="s">
        <v>676</v>
      </c>
      <c r="J160" s="208" t="s">
        <v>677</v>
      </c>
      <c r="K160" s="209">
        <f t="shared" si="66"/>
        <v>-158</v>
      </c>
      <c r="L160" s="210">
        <f t="shared" si="67"/>
        <v>-0.67234042553191486</v>
      </c>
      <c r="M160" s="206" t="s">
        <v>612</v>
      </c>
      <c r="N160" s="203">
        <v>43522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2">
        <v>25</v>
      </c>
      <c r="B161" s="193">
        <v>42067</v>
      </c>
      <c r="C161" s="193"/>
      <c r="D161" s="194" t="s">
        <v>678</v>
      </c>
      <c r="E161" s="195" t="s">
        <v>594</v>
      </c>
      <c r="F161" s="196">
        <v>185</v>
      </c>
      <c r="G161" s="195"/>
      <c r="H161" s="195">
        <v>224</v>
      </c>
      <c r="I161" s="197" t="s">
        <v>679</v>
      </c>
      <c r="J161" s="198" t="s">
        <v>642</v>
      </c>
      <c r="K161" s="199">
        <f t="shared" si="66"/>
        <v>39</v>
      </c>
      <c r="L161" s="200">
        <f t="shared" si="67"/>
        <v>0.21081081081081082</v>
      </c>
      <c r="M161" s="195" t="s">
        <v>598</v>
      </c>
      <c r="N161" s="201">
        <v>42647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2">
        <v>26</v>
      </c>
      <c r="B162" s="203">
        <v>42090</v>
      </c>
      <c r="C162" s="203"/>
      <c r="D162" s="211" t="s">
        <v>680</v>
      </c>
      <c r="E162" s="206" t="s">
        <v>594</v>
      </c>
      <c r="F162" s="206">
        <v>49.5</v>
      </c>
      <c r="G162" s="207"/>
      <c r="H162" s="207">
        <v>15.85</v>
      </c>
      <c r="I162" s="207">
        <v>67</v>
      </c>
      <c r="J162" s="208" t="s">
        <v>681</v>
      </c>
      <c r="K162" s="207">
        <f t="shared" si="66"/>
        <v>-33.65</v>
      </c>
      <c r="L162" s="212">
        <f t="shared" si="67"/>
        <v>-0.67979797979797973</v>
      </c>
      <c r="M162" s="206" t="s">
        <v>612</v>
      </c>
      <c r="N162" s="213">
        <v>43627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2">
        <v>27</v>
      </c>
      <c r="B163" s="193">
        <v>42093</v>
      </c>
      <c r="C163" s="193"/>
      <c r="D163" s="194" t="s">
        <v>682</v>
      </c>
      <c r="E163" s="195" t="s">
        <v>594</v>
      </c>
      <c r="F163" s="196">
        <v>183.5</v>
      </c>
      <c r="G163" s="195"/>
      <c r="H163" s="195">
        <v>219</v>
      </c>
      <c r="I163" s="197">
        <v>218</v>
      </c>
      <c r="J163" s="198" t="s">
        <v>683</v>
      </c>
      <c r="K163" s="199">
        <f t="shared" si="66"/>
        <v>35.5</v>
      </c>
      <c r="L163" s="200">
        <f t="shared" si="67"/>
        <v>0.19346049046321526</v>
      </c>
      <c r="M163" s="195" t="s">
        <v>598</v>
      </c>
      <c r="N163" s="201">
        <v>42103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2">
        <v>28</v>
      </c>
      <c r="B164" s="193">
        <v>42114</v>
      </c>
      <c r="C164" s="193"/>
      <c r="D164" s="194" t="s">
        <v>684</v>
      </c>
      <c r="E164" s="195" t="s">
        <v>594</v>
      </c>
      <c r="F164" s="196">
        <f>(227+237)/2</f>
        <v>232</v>
      </c>
      <c r="G164" s="195"/>
      <c r="H164" s="195">
        <v>298</v>
      </c>
      <c r="I164" s="197">
        <v>298</v>
      </c>
      <c r="J164" s="198" t="s">
        <v>642</v>
      </c>
      <c r="K164" s="199">
        <f t="shared" si="66"/>
        <v>66</v>
      </c>
      <c r="L164" s="200">
        <f t="shared" si="67"/>
        <v>0.28448275862068967</v>
      </c>
      <c r="M164" s="195" t="s">
        <v>598</v>
      </c>
      <c r="N164" s="201">
        <v>42823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2">
        <v>29</v>
      </c>
      <c r="B165" s="193">
        <v>42128</v>
      </c>
      <c r="C165" s="193"/>
      <c r="D165" s="194" t="s">
        <v>685</v>
      </c>
      <c r="E165" s="195" t="s">
        <v>611</v>
      </c>
      <c r="F165" s="196">
        <v>385</v>
      </c>
      <c r="G165" s="195"/>
      <c r="H165" s="195">
        <f>212.5+331</f>
        <v>543.5</v>
      </c>
      <c r="I165" s="197">
        <v>510</v>
      </c>
      <c r="J165" s="198" t="s">
        <v>686</v>
      </c>
      <c r="K165" s="199">
        <f t="shared" si="66"/>
        <v>158.5</v>
      </c>
      <c r="L165" s="200">
        <f t="shared" si="67"/>
        <v>0.41168831168831171</v>
      </c>
      <c r="M165" s="195" t="s">
        <v>598</v>
      </c>
      <c r="N165" s="201">
        <v>42235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2">
        <v>30</v>
      </c>
      <c r="B166" s="193">
        <v>42128</v>
      </c>
      <c r="C166" s="193"/>
      <c r="D166" s="194" t="s">
        <v>687</v>
      </c>
      <c r="E166" s="195" t="s">
        <v>611</v>
      </c>
      <c r="F166" s="196">
        <v>115.5</v>
      </c>
      <c r="G166" s="195"/>
      <c r="H166" s="195">
        <v>146</v>
      </c>
      <c r="I166" s="197">
        <v>142</v>
      </c>
      <c r="J166" s="198" t="s">
        <v>688</v>
      </c>
      <c r="K166" s="199">
        <f t="shared" si="66"/>
        <v>30.5</v>
      </c>
      <c r="L166" s="200">
        <f t="shared" si="67"/>
        <v>0.26406926406926406</v>
      </c>
      <c r="M166" s="195" t="s">
        <v>598</v>
      </c>
      <c r="N166" s="201">
        <v>42202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2">
        <v>31</v>
      </c>
      <c r="B167" s="193">
        <v>42151</v>
      </c>
      <c r="C167" s="193"/>
      <c r="D167" s="194" t="s">
        <v>542</v>
      </c>
      <c r="E167" s="195" t="s">
        <v>611</v>
      </c>
      <c r="F167" s="196">
        <v>237.5</v>
      </c>
      <c r="G167" s="195"/>
      <c r="H167" s="195">
        <v>279.5</v>
      </c>
      <c r="I167" s="197">
        <v>278</v>
      </c>
      <c r="J167" s="198" t="s">
        <v>642</v>
      </c>
      <c r="K167" s="199">
        <f t="shared" si="66"/>
        <v>42</v>
      </c>
      <c r="L167" s="200">
        <f t="shared" si="67"/>
        <v>0.17684210526315788</v>
      </c>
      <c r="M167" s="195" t="s">
        <v>598</v>
      </c>
      <c r="N167" s="201">
        <v>42222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2">
        <v>32</v>
      </c>
      <c r="B168" s="193">
        <v>42174</v>
      </c>
      <c r="C168" s="193"/>
      <c r="D168" s="194" t="s">
        <v>660</v>
      </c>
      <c r="E168" s="195" t="s">
        <v>594</v>
      </c>
      <c r="F168" s="196">
        <v>340</v>
      </c>
      <c r="G168" s="195"/>
      <c r="H168" s="195">
        <v>448</v>
      </c>
      <c r="I168" s="197">
        <v>448</v>
      </c>
      <c r="J168" s="198" t="s">
        <v>642</v>
      </c>
      <c r="K168" s="199">
        <f t="shared" si="66"/>
        <v>108</v>
      </c>
      <c r="L168" s="200">
        <f t="shared" si="67"/>
        <v>0.31764705882352939</v>
      </c>
      <c r="M168" s="195" t="s">
        <v>598</v>
      </c>
      <c r="N168" s="201">
        <v>43018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2">
        <v>33</v>
      </c>
      <c r="B169" s="193">
        <v>42191</v>
      </c>
      <c r="C169" s="193"/>
      <c r="D169" s="194" t="s">
        <v>689</v>
      </c>
      <c r="E169" s="195" t="s">
        <v>594</v>
      </c>
      <c r="F169" s="196">
        <v>390</v>
      </c>
      <c r="G169" s="195"/>
      <c r="H169" s="195">
        <v>460</v>
      </c>
      <c r="I169" s="197">
        <v>460</v>
      </c>
      <c r="J169" s="198" t="s">
        <v>642</v>
      </c>
      <c r="K169" s="199">
        <f t="shared" si="66"/>
        <v>70</v>
      </c>
      <c r="L169" s="200">
        <f t="shared" si="67"/>
        <v>0.17948717948717949</v>
      </c>
      <c r="M169" s="195" t="s">
        <v>598</v>
      </c>
      <c r="N169" s="201">
        <v>42478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2">
        <v>34</v>
      </c>
      <c r="B170" s="203">
        <v>42195</v>
      </c>
      <c r="C170" s="203"/>
      <c r="D170" s="204" t="s">
        <v>690</v>
      </c>
      <c r="E170" s="205" t="s">
        <v>594</v>
      </c>
      <c r="F170" s="206">
        <v>122.5</v>
      </c>
      <c r="G170" s="206"/>
      <c r="H170" s="207">
        <v>61</v>
      </c>
      <c r="I170" s="207">
        <v>172</v>
      </c>
      <c r="J170" s="208" t="s">
        <v>691</v>
      </c>
      <c r="K170" s="209">
        <f t="shared" si="66"/>
        <v>-61.5</v>
      </c>
      <c r="L170" s="210">
        <f t="shared" si="67"/>
        <v>-0.50204081632653064</v>
      </c>
      <c r="M170" s="206" t="s">
        <v>612</v>
      </c>
      <c r="N170" s="203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2">
        <v>35</v>
      </c>
      <c r="B171" s="193">
        <v>42219</v>
      </c>
      <c r="C171" s="193"/>
      <c r="D171" s="194" t="s">
        <v>692</v>
      </c>
      <c r="E171" s="195" t="s">
        <v>594</v>
      </c>
      <c r="F171" s="196">
        <v>297.5</v>
      </c>
      <c r="G171" s="195"/>
      <c r="H171" s="195">
        <v>350</v>
      </c>
      <c r="I171" s="197">
        <v>360</v>
      </c>
      <c r="J171" s="198" t="s">
        <v>693</v>
      </c>
      <c r="K171" s="199">
        <f t="shared" si="66"/>
        <v>52.5</v>
      </c>
      <c r="L171" s="200">
        <f t="shared" si="67"/>
        <v>0.17647058823529413</v>
      </c>
      <c r="M171" s="195" t="s">
        <v>598</v>
      </c>
      <c r="N171" s="201">
        <v>42232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2">
        <v>36</v>
      </c>
      <c r="B172" s="193">
        <v>42219</v>
      </c>
      <c r="C172" s="193"/>
      <c r="D172" s="194" t="s">
        <v>694</v>
      </c>
      <c r="E172" s="195" t="s">
        <v>594</v>
      </c>
      <c r="F172" s="196">
        <v>115.5</v>
      </c>
      <c r="G172" s="195"/>
      <c r="H172" s="195">
        <v>149</v>
      </c>
      <c r="I172" s="197">
        <v>140</v>
      </c>
      <c r="J172" s="198" t="s">
        <v>695</v>
      </c>
      <c r="K172" s="199">
        <f t="shared" si="66"/>
        <v>33.5</v>
      </c>
      <c r="L172" s="200">
        <f t="shared" si="67"/>
        <v>0.29004329004329005</v>
      </c>
      <c r="M172" s="195" t="s">
        <v>598</v>
      </c>
      <c r="N172" s="201">
        <v>42740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2">
        <v>37</v>
      </c>
      <c r="B173" s="193">
        <v>42251</v>
      </c>
      <c r="C173" s="193"/>
      <c r="D173" s="194" t="s">
        <v>542</v>
      </c>
      <c r="E173" s="195" t="s">
        <v>594</v>
      </c>
      <c r="F173" s="196">
        <v>226</v>
      </c>
      <c r="G173" s="195"/>
      <c r="H173" s="195">
        <v>292</v>
      </c>
      <c r="I173" s="197">
        <v>292</v>
      </c>
      <c r="J173" s="198" t="s">
        <v>696</v>
      </c>
      <c r="K173" s="199">
        <f t="shared" si="66"/>
        <v>66</v>
      </c>
      <c r="L173" s="200">
        <f t="shared" si="67"/>
        <v>0.29203539823008851</v>
      </c>
      <c r="M173" s="195" t="s">
        <v>598</v>
      </c>
      <c r="N173" s="201">
        <v>42286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2">
        <v>38</v>
      </c>
      <c r="B174" s="193">
        <v>42254</v>
      </c>
      <c r="C174" s="193"/>
      <c r="D174" s="194" t="s">
        <v>684</v>
      </c>
      <c r="E174" s="195" t="s">
        <v>594</v>
      </c>
      <c r="F174" s="196">
        <v>232.5</v>
      </c>
      <c r="G174" s="195"/>
      <c r="H174" s="195">
        <v>312.5</v>
      </c>
      <c r="I174" s="197">
        <v>310</v>
      </c>
      <c r="J174" s="198" t="s">
        <v>642</v>
      </c>
      <c r="K174" s="199">
        <f t="shared" si="66"/>
        <v>80</v>
      </c>
      <c r="L174" s="200">
        <f t="shared" si="67"/>
        <v>0.34408602150537637</v>
      </c>
      <c r="M174" s="195" t="s">
        <v>598</v>
      </c>
      <c r="N174" s="201">
        <v>42823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2">
        <v>39</v>
      </c>
      <c r="B175" s="193">
        <v>42268</v>
      </c>
      <c r="C175" s="193"/>
      <c r="D175" s="194" t="s">
        <v>697</v>
      </c>
      <c r="E175" s="195" t="s">
        <v>594</v>
      </c>
      <c r="F175" s="196">
        <v>196.5</v>
      </c>
      <c r="G175" s="195"/>
      <c r="H175" s="195">
        <v>238</v>
      </c>
      <c r="I175" s="197">
        <v>238</v>
      </c>
      <c r="J175" s="198" t="s">
        <v>696</v>
      </c>
      <c r="K175" s="199">
        <f t="shared" si="66"/>
        <v>41.5</v>
      </c>
      <c r="L175" s="200">
        <f t="shared" si="67"/>
        <v>0.21119592875318066</v>
      </c>
      <c r="M175" s="195" t="s">
        <v>598</v>
      </c>
      <c r="N175" s="201">
        <v>42291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2">
        <v>40</v>
      </c>
      <c r="B176" s="193">
        <v>42271</v>
      </c>
      <c r="C176" s="193"/>
      <c r="D176" s="194" t="s">
        <v>640</v>
      </c>
      <c r="E176" s="195" t="s">
        <v>594</v>
      </c>
      <c r="F176" s="196">
        <v>65</v>
      </c>
      <c r="G176" s="195"/>
      <c r="H176" s="195">
        <v>82</v>
      </c>
      <c r="I176" s="197">
        <v>82</v>
      </c>
      <c r="J176" s="198" t="s">
        <v>696</v>
      </c>
      <c r="K176" s="199">
        <f t="shared" si="66"/>
        <v>17</v>
      </c>
      <c r="L176" s="200">
        <f t="shared" si="67"/>
        <v>0.26153846153846155</v>
      </c>
      <c r="M176" s="195" t="s">
        <v>598</v>
      </c>
      <c r="N176" s="201">
        <v>42578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2">
        <v>41</v>
      </c>
      <c r="B177" s="193">
        <v>42291</v>
      </c>
      <c r="C177" s="193"/>
      <c r="D177" s="194" t="s">
        <v>698</v>
      </c>
      <c r="E177" s="195" t="s">
        <v>594</v>
      </c>
      <c r="F177" s="196">
        <v>144</v>
      </c>
      <c r="G177" s="195"/>
      <c r="H177" s="195">
        <v>182.5</v>
      </c>
      <c r="I177" s="197">
        <v>181</v>
      </c>
      <c r="J177" s="198" t="s">
        <v>696</v>
      </c>
      <c r="K177" s="199">
        <f t="shared" si="66"/>
        <v>38.5</v>
      </c>
      <c r="L177" s="200">
        <f t="shared" si="67"/>
        <v>0.2673611111111111</v>
      </c>
      <c r="M177" s="195" t="s">
        <v>598</v>
      </c>
      <c r="N177" s="201">
        <v>42817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2">
        <v>42</v>
      </c>
      <c r="B178" s="193">
        <v>42291</v>
      </c>
      <c r="C178" s="193"/>
      <c r="D178" s="194" t="s">
        <v>699</v>
      </c>
      <c r="E178" s="195" t="s">
        <v>594</v>
      </c>
      <c r="F178" s="196">
        <v>264</v>
      </c>
      <c r="G178" s="195"/>
      <c r="H178" s="195">
        <v>311</v>
      </c>
      <c r="I178" s="197">
        <v>311</v>
      </c>
      <c r="J178" s="198" t="s">
        <v>696</v>
      </c>
      <c r="K178" s="199">
        <f t="shared" si="66"/>
        <v>47</v>
      </c>
      <c r="L178" s="200">
        <f t="shared" si="67"/>
        <v>0.17803030303030304</v>
      </c>
      <c r="M178" s="195" t="s">
        <v>598</v>
      </c>
      <c r="N178" s="201">
        <v>42604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2">
        <v>43</v>
      </c>
      <c r="B179" s="193">
        <v>42318</v>
      </c>
      <c r="C179" s="193"/>
      <c r="D179" s="194" t="s">
        <v>700</v>
      </c>
      <c r="E179" s="195" t="s">
        <v>611</v>
      </c>
      <c r="F179" s="196">
        <v>549.5</v>
      </c>
      <c r="G179" s="195"/>
      <c r="H179" s="195">
        <v>630</v>
      </c>
      <c r="I179" s="197">
        <v>630</v>
      </c>
      <c r="J179" s="198" t="s">
        <v>696</v>
      </c>
      <c r="K179" s="199">
        <f t="shared" si="66"/>
        <v>80.5</v>
      </c>
      <c r="L179" s="200">
        <f t="shared" si="67"/>
        <v>0.1464968152866242</v>
      </c>
      <c r="M179" s="195" t="s">
        <v>598</v>
      </c>
      <c r="N179" s="201">
        <v>42419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2">
        <v>44</v>
      </c>
      <c r="B180" s="193">
        <v>42342</v>
      </c>
      <c r="C180" s="193"/>
      <c r="D180" s="194" t="s">
        <v>701</v>
      </c>
      <c r="E180" s="195" t="s">
        <v>594</v>
      </c>
      <c r="F180" s="196">
        <v>1027.5</v>
      </c>
      <c r="G180" s="195"/>
      <c r="H180" s="195">
        <v>1315</v>
      </c>
      <c r="I180" s="197">
        <v>1250</v>
      </c>
      <c r="J180" s="198" t="s">
        <v>696</v>
      </c>
      <c r="K180" s="199">
        <f t="shared" si="66"/>
        <v>287.5</v>
      </c>
      <c r="L180" s="200">
        <f t="shared" si="67"/>
        <v>0.27980535279805352</v>
      </c>
      <c r="M180" s="195" t="s">
        <v>598</v>
      </c>
      <c r="N180" s="201">
        <v>43244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2">
        <v>45</v>
      </c>
      <c r="B181" s="193">
        <v>42367</v>
      </c>
      <c r="C181" s="193"/>
      <c r="D181" s="194" t="s">
        <v>702</v>
      </c>
      <c r="E181" s="195" t="s">
        <v>594</v>
      </c>
      <c r="F181" s="196">
        <v>465</v>
      </c>
      <c r="G181" s="195"/>
      <c r="H181" s="195">
        <v>540</v>
      </c>
      <c r="I181" s="197">
        <v>540</v>
      </c>
      <c r="J181" s="198" t="s">
        <v>696</v>
      </c>
      <c r="K181" s="199">
        <f t="shared" si="66"/>
        <v>75</v>
      </c>
      <c r="L181" s="200">
        <f t="shared" si="67"/>
        <v>0.16129032258064516</v>
      </c>
      <c r="M181" s="195" t="s">
        <v>598</v>
      </c>
      <c r="N181" s="201">
        <v>42530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2">
        <v>46</v>
      </c>
      <c r="B182" s="193">
        <v>42380</v>
      </c>
      <c r="C182" s="193"/>
      <c r="D182" s="194" t="s">
        <v>405</v>
      </c>
      <c r="E182" s="195" t="s">
        <v>611</v>
      </c>
      <c r="F182" s="196">
        <v>81</v>
      </c>
      <c r="G182" s="195"/>
      <c r="H182" s="195">
        <v>110</v>
      </c>
      <c r="I182" s="197">
        <v>110</v>
      </c>
      <c r="J182" s="198" t="s">
        <v>696</v>
      </c>
      <c r="K182" s="199">
        <f t="shared" si="66"/>
        <v>29</v>
      </c>
      <c r="L182" s="200">
        <f t="shared" si="67"/>
        <v>0.35802469135802467</v>
      </c>
      <c r="M182" s="195" t="s">
        <v>598</v>
      </c>
      <c r="N182" s="201">
        <v>42745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2">
        <v>47</v>
      </c>
      <c r="B183" s="193">
        <v>42382</v>
      </c>
      <c r="C183" s="193"/>
      <c r="D183" s="194" t="s">
        <v>703</v>
      </c>
      <c r="E183" s="195" t="s">
        <v>611</v>
      </c>
      <c r="F183" s="196">
        <v>417.5</v>
      </c>
      <c r="G183" s="195"/>
      <c r="H183" s="195">
        <v>547</v>
      </c>
      <c r="I183" s="197">
        <v>535</v>
      </c>
      <c r="J183" s="198" t="s">
        <v>696</v>
      </c>
      <c r="K183" s="199">
        <f t="shared" si="66"/>
        <v>129.5</v>
      </c>
      <c r="L183" s="200">
        <f t="shared" si="67"/>
        <v>0.31017964071856285</v>
      </c>
      <c r="M183" s="195" t="s">
        <v>598</v>
      </c>
      <c r="N183" s="201">
        <v>42578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2">
        <v>48</v>
      </c>
      <c r="B184" s="193">
        <v>42408</v>
      </c>
      <c r="C184" s="193"/>
      <c r="D184" s="194" t="s">
        <v>704</v>
      </c>
      <c r="E184" s="195" t="s">
        <v>594</v>
      </c>
      <c r="F184" s="196">
        <v>650</v>
      </c>
      <c r="G184" s="195"/>
      <c r="H184" s="195">
        <v>800</v>
      </c>
      <c r="I184" s="197">
        <v>800</v>
      </c>
      <c r="J184" s="198" t="s">
        <v>696</v>
      </c>
      <c r="K184" s="199">
        <f t="shared" si="66"/>
        <v>150</v>
      </c>
      <c r="L184" s="200">
        <f t="shared" si="67"/>
        <v>0.23076923076923078</v>
      </c>
      <c r="M184" s="195" t="s">
        <v>598</v>
      </c>
      <c r="N184" s="201">
        <v>43154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2">
        <v>49</v>
      </c>
      <c r="B185" s="193">
        <v>42433</v>
      </c>
      <c r="C185" s="193"/>
      <c r="D185" s="194" t="s">
        <v>237</v>
      </c>
      <c r="E185" s="195" t="s">
        <v>594</v>
      </c>
      <c r="F185" s="196">
        <v>437.5</v>
      </c>
      <c r="G185" s="195"/>
      <c r="H185" s="195">
        <v>504.5</v>
      </c>
      <c r="I185" s="197">
        <v>522</v>
      </c>
      <c r="J185" s="198" t="s">
        <v>705</v>
      </c>
      <c r="K185" s="199">
        <f t="shared" si="66"/>
        <v>67</v>
      </c>
      <c r="L185" s="200">
        <f t="shared" si="67"/>
        <v>0.15314285714285714</v>
      </c>
      <c r="M185" s="195" t="s">
        <v>598</v>
      </c>
      <c r="N185" s="201">
        <v>42480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2">
        <v>50</v>
      </c>
      <c r="B186" s="193">
        <v>42438</v>
      </c>
      <c r="C186" s="193"/>
      <c r="D186" s="194" t="s">
        <v>706</v>
      </c>
      <c r="E186" s="195" t="s">
        <v>594</v>
      </c>
      <c r="F186" s="196">
        <v>189.5</v>
      </c>
      <c r="G186" s="195"/>
      <c r="H186" s="195">
        <v>218</v>
      </c>
      <c r="I186" s="197">
        <v>218</v>
      </c>
      <c r="J186" s="198" t="s">
        <v>696</v>
      </c>
      <c r="K186" s="199">
        <f t="shared" si="66"/>
        <v>28.5</v>
      </c>
      <c r="L186" s="200">
        <f t="shared" si="67"/>
        <v>0.15039577836411611</v>
      </c>
      <c r="M186" s="195" t="s">
        <v>598</v>
      </c>
      <c r="N186" s="201">
        <v>43034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2">
        <v>51</v>
      </c>
      <c r="B187" s="203">
        <v>42471</v>
      </c>
      <c r="C187" s="203"/>
      <c r="D187" s="211" t="s">
        <v>707</v>
      </c>
      <c r="E187" s="206" t="s">
        <v>594</v>
      </c>
      <c r="F187" s="206">
        <v>36.5</v>
      </c>
      <c r="G187" s="207"/>
      <c r="H187" s="207">
        <v>15.85</v>
      </c>
      <c r="I187" s="207">
        <v>60</v>
      </c>
      <c r="J187" s="208" t="s">
        <v>708</v>
      </c>
      <c r="K187" s="209">
        <f t="shared" si="66"/>
        <v>-20.65</v>
      </c>
      <c r="L187" s="210">
        <f t="shared" si="67"/>
        <v>-0.5657534246575342</v>
      </c>
      <c r="M187" s="206" t="s">
        <v>612</v>
      </c>
      <c r="N187" s="214">
        <v>43627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2">
        <v>52</v>
      </c>
      <c r="B188" s="193">
        <v>42472</v>
      </c>
      <c r="C188" s="193"/>
      <c r="D188" s="194" t="s">
        <v>709</v>
      </c>
      <c r="E188" s="195" t="s">
        <v>594</v>
      </c>
      <c r="F188" s="196">
        <v>93</v>
      </c>
      <c r="G188" s="195"/>
      <c r="H188" s="195">
        <v>149</v>
      </c>
      <c r="I188" s="197">
        <v>140</v>
      </c>
      <c r="J188" s="198" t="s">
        <v>710</v>
      </c>
      <c r="K188" s="199">
        <f t="shared" si="66"/>
        <v>56</v>
      </c>
      <c r="L188" s="200">
        <f t="shared" si="67"/>
        <v>0.60215053763440862</v>
      </c>
      <c r="M188" s="195" t="s">
        <v>598</v>
      </c>
      <c r="N188" s="201">
        <v>42740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2">
        <v>53</v>
      </c>
      <c r="B189" s="193">
        <v>42472</v>
      </c>
      <c r="C189" s="193"/>
      <c r="D189" s="194" t="s">
        <v>711</v>
      </c>
      <c r="E189" s="195" t="s">
        <v>594</v>
      </c>
      <c r="F189" s="196">
        <v>130</v>
      </c>
      <c r="G189" s="195"/>
      <c r="H189" s="195">
        <v>150</v>
      </c>
      <c r="I189" s="197" t="s">
        <v>712</v>
      </c>
      <c r="J189" s="198" t="s">
        <v>696</v>
      </c>
      <c r="K189" s="199">
        <f t="shared" si="66"/>
        <v>20</v>
      </c>
      <c r="L189" s="200">
        <f t="shared" si="67"/>
        <v>0.15384615384615385</v>
      </c>
      <c r="M189" s="195" t="s">
        <v>598</v>
      </c>
      <c r="N189" s="201">
        <v>42564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54</v>
      </c>
      <c r="B190" s="193">
        <v>42473</v>
      </c>
      <c r="C190" s="193"/>
      <c r="D190" s="194" t="s">
        <v>713</v>
      </c>
      <c r="E190" s="195" t="s">
        <v>594</v>
      </c>
      <c r="F190" s="196">
        <v>196</v>
      </c>
      <c r="G190" s="195"/>
      <c r="H190" s="195">
        <v>299</v>
      </c>
      <c r="I190" s="197">
        <v>299</v>
      </c>
      <c r="J190" s="198" t="s">
        <v>696</v>
      </c>
      <c r="K190" s="199">
        <v>103</v>
      </c>
      <c r="L190" s="200">
        <v>0.52551020408163296</v>
      </c>
      <c r="M190" s="195" t="s">
        <v>598</v>
      </c>
      <c r="N190" s="201">
        <v>42620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2">
        <v>55</v>
      </c>
      <c r="B191" s="193">
        <v>42473</v>
      </c>
      <c r="C191" s="193"/>
      <c r="D191" s="194" t="s">
        <v>714</v>
      </c>
      <c r="E191" s="195" t="s">
        <v>594</v>
      </c>
      <c r="F191" s="196">
        <v>88</v>
      </c>
      <c r="G191" s="195"/>
      <c r="H191" s="195">
        <v>103</v>
      </c>
      <c r="I191" s="197">
        <v>103</v>
      </c>
      <c r="J191" s="198" t="s">
        <v>696</v>
      </c>
      <c r="K191" s="199">
        <v>15</v>
      </c>
      <c r="L191" s="200">
        <v>0.170454545454545</v>
      </c>
      <c r="M191" s="195" t="s">
        <v>598</v>
      </c>
      <c r="N191" s="201">
        <v>42530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56</v>
      </c>
      <c r="B192" s="193">
        <v>42492</v>
      </c>
      <c r="C192" s="193"/>
      <c r="D192" s="194" t="s">
        <v>715</v>
      </c>
      <c r="E192" s="195" t="s">
        <v>594</v>
      </c>
      <c r="F192" s="196">
        <v>127.5</v>
      </c>
      <c r="G192" s="195"/>
      <c r="H192" s="195">
        <v>148</v>
      </c>
      <c r="I192" s="197" t="s">
        <v>716</v>
      </c>
      <c r="J192" s="198" t="s">
        <v>696</v>
      </c>
      <c r="K192" s="199">
        <f t="shared" ref="K192:K196" si="68">H192-F192</f>
        <v>20.5</v>
      </c>
      <c r="L192" s="200">
        <f t="shared" ref="L192:L196" si="69">K192/F192</f>
        <v>0.16078431372549021</v>
      </c>
      <c r="M192" s="195" t="s">
        <v>598</v>
      </c>
      <c r="N192" s="201">
        <v>42564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57</v>
      </c>
      <c r="B193" s="193">
        <v>42493</v>
      </c>
      <c r="C193" s="193"/>
      <c r="D193" s="194" t="s">
        <v>717</v>
      </c>
      <c r="E193" s="195" t="s">
        <v>594</v>
      </c>
      <c r="F193" s="196">
        <v>675</v>
      </c>
      <c r="G193" s="195"/>
      <c r="H193" s="195">
        <v>815</v>
      </c>
      <c r="I193" s="197" t="s">
        <v>718</v>
      </c>
      <c r="J193" s="198" t="s">
        <v>696</v>
      </c>
      <c r="K193" s="199">
        <f t="shared" si="68"/>
        <v>140</v>
      </c>
      <c r="L193" s="200">
        <f t="shared" si="69"/>
        <v>0.2074074074074074</v>
      </c>
      <c r="M193" s="195" t="s">
        <v>598</v>
      </c>
      <c r="N193" s="201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2">
        <v>58</v>
      </c>
      <c r="B194" s="203">
        <v>42522</v>
      </c>
      <c r="C194" s="203"/>
      <c r="D194" s="204" t="s">
        <v>719</v>
      </c>
      <c r="E194" s="205" t="s">
        <v>594</v>
      </c>
      <c r="F194" s="206">
        <v>500</v>
      </c>
      <c r="G194" s="206"/>
      <c r="H194" s="207">
        <v>232.5</v>
      </c>
      <c r="I194" s="207" t="s">
        <v>720</v>
      </c>
      <c r="J194" s="208" t="s">
        <v>721</v>
      </c>
      <c r="K194" s="209">
        <f t="shared" si="68"/>
        <v>-267.5</v>
      </c>
      <c r="L194" s="210">
        <f t="shared" si="69"/>
        <v>-0.53500000000000003</v>
      </c>
      <c r="M194" s="206" t="s">
        <v>612</v>
      </c>
      <c r="N194" s="203">
        <v>43735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59</v>
      </c>
      <c r="B195" s="193">
        <v>42527</v>
      </c>
      <c r="C195" s="193"/>
      <c r="D195" s="194" t="s">
        <v>544</v>
      </c>
      <c r="E195" s="195" t="s">
        <v>594</v>
      </c>
      <c r="F195" s="196">
        <v>110</v>
      </c>
      <c r="G195" s="195"/>
      <c r="H195" s="195">
        <v>126.5</v>
      </c>
      <c r="I195" s="197">
        <v>125</v>
      </c>
      <c r="J195" s="198" t="s">
        <v>648</v>
      </c>
      <c r="K195" s="199">
        <f t="shared" si="68"/>
        <v>16.5</v>
      </c>
      <c r="L195" s="200">
        <f t="shared" si="69"/>
        <v>0.15</v>
      </c>
      <c r="M195" s="195" t="s">
        <v>598</v>
      </c>
      <c r="N195" s="201">
        <v>42552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60</v>
      </c>
      <c r="B196" s="193">
        <v>42538</v>
      </c>
      <c r="C196" s="193"/>
      <c r="D196" s="194" t="s">
        <v>722</v>
      </c>
      <c r="E196" s="195" t="s">
        <v>594</v>
      </c>
      <c r="F196" s="196">
        <v>44</v>
      </c>
      <c r="G196" s="195"/>
      <c r="H196" s="195">
        <v>69.5</v>
      </c>
      <c r="I196" s="197">
        <v>69.5</v>
      </c>
      <c r="J196" s="198" t="s">
        <v>723</v>
      </c>
      <c r="K196" s="199">
        <f t="shared" si="68"/>
        <v>25.5</v>
      </c>
      <c r="L196" s="200">
        <f t="shared" si="69"/>
        <v>0.57954545454545459</v>
      </c>
      <c r="M196" s="195" t="s">
        <v>598</v>
      </c>
      <c r="N196" s="201">
        <v>42977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61</v>
      </c>
      <c r="B197" s="193">
        <v>42549</v>
      </c>
      <c r="C197" s="193"/>
      <c r="D197" s="194" t="s">
        <v>724</v>
      </c>
      <c r="E197" s="195" t="s">
        <v>594</v>
      </c>
      <c r="F197" s="196">
        <v>262.5</v>
      </c>
      <c r="G197" s="195"/>
      <c r="H197" s="195">
        <v>340</v>
      </c>
      <c r="I197" s="197">
        <v>333</v>
      </c>
      <c r="J197" s="198" t="s">
        <v>725</v>
      </c>
      <c r="K197" s="199">
        <v>77.5</v>
      </c>
      <c r="L197" s="200">
        <v>0.29523809523809502</v>
      </c>
      <c r="M197" s="195" t="s">
        <v>598</v>
      </c>
      <c r="N197" s="201">
        <v>43017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62</v>
      </c>
      <c r="B198" s="193">
        <v>42549</v>
      </c>
      <c r="C198" s="193"/>
      <c r="D198" s="194" t="s">
        <v>726</v>
      </c>
      <c r="E198" s="195" t="s">
        <v>594</v>
      </c>
      <c r="F198" s="196">
        <v>840</v>
      </c>
      <c r="G198" s="195"/>
      <c r="H198" s="195">
        <v>1230</v>
      </c>
      <c r="I198" s="197">
        <v>1230</v>
      </c>
      <c r="J198" s="198" t="s">
        <v>696</v>
      </c>
      <c r="K198" s="199">
        <v>390</v>
      </c>
      <c r="L198" s="200">
        <v>0.46428571428571402</v>
      </c>
      <c r="M198" s="195" t="s">
        <v>598</v>
      </c>
      <c r="N198" s="201">
        <v>42649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63</v>
      </c>
      <c r="B199" s="216">
        <v>42556</v>
      </c>
      <c r="C199" s="216"/>
      <c r="D199" s="217" t="s">
        <v>727</v>
      </c>
      <c r="E199" s="218" t="s">
        <v>594</v>
      </c>
      <c r="F199" s="218">
        <v>395</v>
      </c>
      <c r="G199" s="219"/>
      <c r="H199" s="219">
        <f>(468.5+342.5)/2</f>
        <v>405.5</v>
      </c>
      <c r="I199" s="219">
        <v>510</v>
      </c>
      <c r="J199" s="220" t="s">
        <v>728</v>
      </c>
      <c r="K199" s="221">
        <f t="shared" ref="K199:K205" si="70">H199-F199</f>
        <v>10.5</v>
      </c>
      <c r="L199" s="222">
        <f t="shared" ref="L199:L205" si="71">K199/F199</f>
        <v>2.6582278481012658E-2</v>
      </c>
      <c r="M199" s="218" t="s">
        <v>622</v>
      </c>
      <c r="N199" s="216">
        <v>43606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2">
        <v>64</v>
      </c>
      <c r="B200" s="203">
        <v>42584</v>
      </c>
      <c r="C200" s="203"/>
      <c r="D200" s="204" t="s">
        <v>729</v>
      </c>
      <c r="E200" s="205" t="s">
        <v>611</v>
      </c>
      <c r="F200" s="206">
        <f>169.5-12.8</f>
        <v>156.69999999999999</v>
      </c>
      <c r="G200" s="206"/>
      <c r="H200" s="207">
        <v>77</v>
      </c>
      <c r="I200" s="207" t="s">
        <v>730</v>
      </c>
      <c r="J200" s="208" t="s">
        <v>731</v>
      </c>
      <c r="K200" s="209">
        <f t="shared" si="70"/>
        <v>-79.699999999999989</v>
      </c>
      <c r="L200" s="210">
        <f t="shared" si="71"/>
        <v>-0.50861518825781749</v>
      </c>
      <c r="M200" s="206" t="s">
        <v>612</v>
      </c>
      <c r="N200" s="203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2">
        <v>65</v>
      </c>
      <c r="B201" s="203">
        <v>42586</v>
      </c>
      <c r="C201" s="203"/>
      <c r="D201" s="204" t="s">
        <v>732</v>
      </c>
      <c r="E201" s="205" t="s">
        <v>594</v>
      </c>
      <c r="F201" s="206">
        <v>400</v>
      </c>
      <c r="G201" s="206"/>
      <c r="H201" s="207">
        <v>305</v>
      </c>
      <c r="I201" s="207">
        <v>475</v>
      </c>
      <c r="J201" s="208" t="s">
        <v>733</v>
      </c>
      <c r="K201" s="209">
        <f t="shared" si="70"/>
        <v>-95</v>
      </c>
      <c r="L201" s="210">
        <f t="shared" si="71"/>
        <v>-0.23749999999999999</v>
      </c>
      <c r="M201" s="206" t="s">
        <v>612</v>
      </c>
      <c r="N201" s="203">
        <v>43606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66</v>
      </c>
      <c r="B202" s="193">
        <v>42593</v>
      </c>
      <c r="C202" s="193"/>
      <c r="D202" s="194" t="s">
        <v>734</v>
      </c>
      <c r="E202" s="195" t="s">
        <v>594</v>
      </c>
      <c r="F202" s="196">
        <v>86.5</v>
      </c>
      <c r="G202" s="195"/>
      <c r="H202" s="195">
        <v>130</v>
      </c>
      <c r="I202" s="197">
        <v>130</v>
      </c>
      <c r="J202" s="198" t="s">
        <v>735</v>
      </c>
      <c r="K202" s="199">
        <f t="shared" si="70"/>
        <v>43.5</v>
      </c>
      <c r="L202" s="200">
        <f t="shared" si="71"/>
        <v>0.50289017341040465</v>
      </c>
      <c r="M202" s="195" t="s">
        <v>598</v>
      </c>
      <c r="N202" s="201">
        <v>43091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2">
        <v>67</v>
      </c>
      <c r="B203" s="203">
        <v>42600</v>
      </c>
      <c r="C203" s="203"/>
      <c r="D203" s="204" t="s">
        <v>122</v>
      </c>
      <c r="E203" s="205" t="s">
        <v>594</v>
      </c>
      <c r="F203" s="206">
        <v>133.5</v>
      </c>
      <c r="G203" s="206"/>
      <c r="H203" s="207">
        <v>126.5</v>
      </c>
      <c r="I203" s="207">
        <v>178</v>
      </c>
      <c r="J203" s="208" t="s">
        <v>736</v>
      </c>
      <c r="K203" s="209">
        <f t="shared" si="70"/>
        <v>-7</v>
      </c>
      <c r="L203" s="210">
        <f t="shared" si="71"/>
        <v>-5.2434456928838954E-2</v>
      </c>
      <c r="M203" s="206" t="s">
        <v>612</v>
      </c>
      <c r="N203" s="203">
        <v>42615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68</v>
      </c>
      <c r="B204" s="193">
        <v>42613</v>
      </c>
      <c r="C204" s="193"/>
      <c r="D204" s="194" t="s">
        <v>737</v>
      </c>
      <c r="E204" s="195" t="s">
        <v>594</v>
      </c>
      <c r="F204" s="196">
        <v>560</v>
      </c>
      <c r="G204" s="195"/>
      <c r="H204" s="195">
        <v>725</v>
      </c>
      <c r="I204" s="197">
        <v>725</v>
      </c>
      <c r="J204" s="198" t="s">
        <v>642</v>
      </c>
      <c r="K204" s="199">
        <f t="shared" si="70"/>
        <v>165</v>
      </c>
      <c r="L204" s="200">
        <f t="shared" si="71"/>
        <v>0.29464285714285715</v>
      </c>
      <c r="M204" s="195" t="s">
        <v>598</v>
      </c>
      <c r="N204" s="201">
        <v>42456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69</v>
      </c>
      <c r="B205" s="193">
        <v>42614</v>
      </c>
      <c r="C205" s="193"/>
      <c r="D205" s="194" t="s">
        <v>738</v>
      </c>
      <c r="E205" s="195" t="s">
        <v>594</v>
      </c>
      <c r="F205" s="196">
        <v>160.5</v>
      </c>
      <c r="G205" s="195"/>
      <c r="H205" s="195">
        <v>210</v>
      </c>
      <c r="I205" s="197">
        <v>210</v>
      </c>
      <c r="J205" s="198" t="s">
        <v>642</v>
      </c>
      <c r="K205" s="199">
        <f t="shared" si="70"/>
        <v>49.5</v>
      </c>
      <c r="L205" s="200">
        <f t="shared" si="71"/>
        <v>0.30841121495327101</v>
      </c>
      <c r="M205" s="195" t="s">
        <v>598</v>
      </c>
      <c r="N205" s="201">
        <v>42871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70</v>
      </c>
      <c r="B206" s="193">
        <v>42646</v>
      </c>
      <c r="C206" s="193"/>
      <c r="D206" s="194" t="s">
        <v>417</v>
      </c>
      <c r="E206" s="195" t="s">
        <v>594</v>
      </c>
      <c r="F206" s="196">
        <v>430</v>
      </c>
      <c r="G206" s="195"/>
      <c r="H206" s="195">
        <v>596</v>
      </c>
      <c r="I206" s="197">
        <v>575</v>
      </c>
      <c r="J206" s="198" t="s">
        <v>739</v>
      </c>
      <c r="K206" s="199">
        <v>166</v>
      </c>
      <c r="L206" s="200">
        <v>0.38604651162790699</v>
      </c>
      <c r="M206" s="195" t="s">
        <v>598</v>
      </c>
      <c r="N206" s="201">
        <v>42769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71</v>
      </c>
      <c r="B207" s="193">
        <v>42657</v>
      </c>
      <c r="C207" s="193"/>
      <c r="D207" s="194" t="s">
        <v>740</v>
      </c>
      <c r="E207" s="195" t="s">
        <v>594</v>
      </c>
      <c r="F207" s="196">
        <v>280</v>
      </c>
      <c r="G207" s="195"/>
      <c r="H207" s="195">
        <v>345</v>
      </c>
      <c r="I207" s="197">
        <v>345</v>
      </c>
      <c r="J207" s="198" t="s">
        <v>642</v>
      </c>
      <c r="K207" s="199">
        <f t="shared" ref="K207:K212" si="72">H207-F207</f>
        <v>65</v>
      </c>
      <c r="L207" s="200">
        <f t="shared" ref="L207:L208" si="73">K207/F207</f>
        <v>0.23214285714285715</v>
      </c>
      <c r="M207" s="195" t="s">
        <v>598</v>
      </c>
      <c r="N207" s="201">
        <v>42814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2">
        <v>72</v>
      </c>
      <c r="B208" s="193">
        <v>42657</v>
      </c>
      <c r="C208" s="193"/>
      <c r="D208" s="194" t="s">
        <v>741</v>
      </c>
      <c r="E208" s="195" t="s">
        <v>594</v>
      </c>
      <c r="F208" s="196">
        <v>245</v>
      </c>
      <c r="G208" s="195"/>
      <c r="H208" s="195">
        <v>325.5</v>
      </c>
      <c r="I208" s="197">
        <v>330</v>
      </c>
      <c r="J208" s="198" t="s">
        <v>742</v>
      </c>
      <c r="K208" s="199">
        <f t="shared" si="72"/>
        <v>80.5</v>
      </c>
      <c r="L208" s="200">
        <f t="shared" si="73"/>
        <v>0.32857142857142857</v>
      </c>
      <c r="M208" s="195" t="s">
        <v>598</v>
      </c>
      <c r="N208" s="201">
        <v>42769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73</v>
      </c>
      <c r="B209" s="193">
        <v>42660</v>
      </c>
      <c r="C209" s="193"/>
      <c r="D209" s="194" t="s">
        <v>743</v>
      </c>
      <c r="E209" s="195" t="s">
        <v>594</v>
      </c>
      <c r="F209" s="196">
        <v>125</v>
      </c>
      <c r="G209" s="195"/>
      <c r="H209" s="195">
        <v>160</v>
      </c>
      <c r="I209" s="197">
        <v>160</v>
      </c>
      <c r="J209" s="198" t="s">
        <v>696</v>
      </c>
      <c r="K209" s="199">
        <f t="shared" si="72"/>
        <v>35</v>
      </c>
      <c r="L209" s="200">
        <v>0.28000000000000003</v>
      </c>
      <c r="M209" s="195" t="s">
        <v>598</v>
      </c>
      <c r="N209" s="201">
        <v>42803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74</v>
      </c>
      <c r="B210" s="193">
        <v>42660</v>
      </c>
      <c r="C210" s="193"/>
      <c r="D210" s="194" t="s">
        <v>744</v>
      </c>
      <c r="E210" s="195" t="s">
        <v>594</v>
      </c>
      <c r="F210" s="196">
        <v>114</v>
      </c>
      <c r="G210" s="195"/>
      <c r="H210" s="195">
        <v>145</v>
      </c>
      <c r="I210" s="197">
        <v>145</v>
      </c>
      <c r="J210" s="198" t="s">
        <v>696</v>
      </c>
      <c r="K210" s="199">
        <f t="shared" si="72"/>
        <v>31</v>
      </c>
      <c r="L210" s="200">
        <f t="shared" ref="L210:L212" si="74">K210/F210</f>
        <v>0.27192982456140352</v>
      </c>
      <c r="M210" s="195" t="s">
        <v>598</v>
      </c>
      <c r="N210" s="201">
        <v>42859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75</v>
      </c>
      <c r="B211" s="193">
        <v>42660</v>
      </c>
      <c r="C211" s="193"/>
      <c r="D211" s="194" t="s">
        <v>745</v>
      </c>
      <c r="E211" s="195" t="s">
        <v>594</v>
      </c>
      <c r="F211" s="196">
        <v>212</v>
      </c>
      <c r="G211" s="195"/>
      <c r="H211" s="195">
        <v>280</v>
      </c>
      <c r="I211" s="197">
        <v>276</v>
      </c>
      <c r="J211" s="198" t="s">
        <v>746</v>
      </c>
      <c r="K211" s="199">
        <f t="shared" si="72"/>
        <v>68</v>
      </c>
      <c r="L211" s="200">
        <f t="shared" si="74"/>
        <v>0.32075471698113206</v>
      </c>
      <c r="M211" s="195" t="s">
        <v>598</v>
      </c>
      <c r="N211" s="201">
        <v>42858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76</v>
      </c>
      <c r="B212" s="193">
        <v>42678</v>
      </c>
      <c r="C212" s="193"/>
      <c r="D212" s="194" t="s">
        <v>466</v>
      </c>
      <c r="E212" s="195" t="s">
        <v>594</v>
      </c>
      <c r="F212" s="196">
        <v>155</v>
      </c>
      <c r="G212" s="195"/>
      <c r="H212" s="195">
        <v>210</v>
      </c>
      <c r="I212" s="197">
        <v>210</v>
      </c>
      <c r="J212" s="198" t="s">
        <v>747</v>
      </c>
      <c r="K212" s="199">
        <f t="shared" si="72"/>
        <v>55</v>
      </c>
      <c r="L212" s="200">
        <f t="shared" si="74"/>
        <v>0.35483870967741937</v>
      </c>
      <c r="M212" s="195" t="s">
        <v>598</v>
      </c>
      <c r="N212" s="201">
        <v>42944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2">
        <v>77</v>
      </c>
      <c r="B213" s="203">
        <v>42710</v>
      </c>
      <c r="C213" s="203"/>
      <c r="D213" s="204" t="s">
        <v>748</v>
      </c>
      <c r="E213" s="205" t="s">
        <v>594</v>
      </c>
      <c r="F213" s="206">
        <v>150.5</v>
      </c>
      <c r="G213" s="206"/>
      <c r="H213" s="207">
        <v>72.5</v>
      </c>
      <c r="I213" s="207">
        <v>174</v>
      </c>
      <c r="J213" s="208" t="s">
        <v>749</v>
      </c>
      <c r="K213" s="209">
        <v>-78</v>
      </c>
      <c r="L213" s="210">
        <v>-0.51827242524916906</v>
      </c>
      <c r="M213" s="206" t="s">
        <v>612</v>
      </c>
      <c r="N213" s="203">
        <v>43333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78</v>
      </c>
      <c r="B214" s="193">
        <v>42712</v>
      </c>
      <c r="C214" s="193"/>
      <c r="D214" s="194" t="s">
        <v>750</v>
      </c>
      <c r="E214" s="195" t="s">
        <v>594</v>
      </c>
      <c r="F214" s="196">
        <v>380</v>
      </c>
      <c r="G214" s="195"/>
      <c r="H214" s="195">
        <v>478</v>
      </c>
      <c r="I214" s="197">
        <v>468</v>
      </c>
      <c r="J214" s="198" t="s">
        <v>696</v>
      </c>
      <c r="K214" s="199">
        <f t="shared" ref="K214:K216" si="75">H214-F214</f>
        <v>98</v>
      </c>
      <c r="L214" s="200">
        <f t="shared" ref="L214:L216" si="76">K214/F214</f>
        <v>0.25789473684210529</v>
      </c>
      <c r="M214" s="195" t="s">
        <v>598</v>
      </c>
      <c r="N214" s="201">
        <v>43025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79</v>
      </c>
      <c r="B215" s="193">
        <v>42734</v>
      </c>
      <c r="C215" s="193"/>
      <c r="D215" s="194" t="s">
        <v>121</v>
      </c>
      <c r="E215" s="195" t="s">
        <v>594</v>
      </c>
      <c r="F215" s="196">
        <v>305</v>
      </c>
      <c r="G215" s="195"/>
      <c r="H215" s="195">
        <v>375</v>
      </c>
      <c r="I215" s="197">
        <v>375</v>
      </c>
      <c r="J215" s="198" t="s">
        <v>696</v>
      </c>
      <c r="K215" s="199">
        <f t="shared" si="75"/>
        <v>70</v>
      </c>
      <c r="L215" s="200">
        <f t="shared" si="76"/>
        <v>0.22950819672131148</v>
      </c>
      <c r="M215" s="195" t="s">
        <v>598</v>
      </c>
      <c r="N215" s="201">
        <v>42768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80</v>
      </c>
      <c r="B216" s="193">
        <v>42739</v>
      </c>
      <c r="C216" s="193"/>
      <c r="D216" s="194" t="s">
        <v>104</v>
      </c>
      <c r="E216" s="195" t="s">
        <v>594</v>
      </c>
      <c r="F216" s="196">
        <v>99.5</v>
      </c>
      <c r="G216" s="195"/>
      <c r="H216" s="195">
        <v>158</v>
      </c>
      <c r="I216" s="197">
        <v>158</v>
      </c>
      <c r="J216" s="198" t="s">
        <v>696</v>
      </c>
      <c r="K216" s="199">
        <f t="shared" si="75"/>
        <v>58.5</v>
      </c>
      <c r="L216" s="200">
        <f t="shared" si="76"/>
        <v>0.5879396984924623</v>
      </c>
      <c r="M216" s="195" t="s">
        <v>598</v>
      </c>
      <c r="N216" s="201">
        <v>42898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81</v>
      </c>
      <c r="B217" s="193">
        <v>42739</v>
      </c>
      <c r="C217" s="193"/>
      <c r="D217" s="194" t="s">
        <v>104</v>
      </c>
      <c r="E217" s="195" t="s">
        <v>594</v>
      </c>
      <c r="F217" s="196">
        <v>99.5</v>
      </c>
      <c r="G217" s="195"/>
      <c r="H217" s="195">
        <v>158</v>
      </c>
      <c r="I217" s="197">
        <v>158</v>
      </c>
      <c r="J217" s="198" t="s">
        <v>696</v>
      </c>
      <c r="K217" s="199">
        <v>58.5</v>
      </c>
      <c r="L217" s="200">
        <v>0.58793969849246197</v>
      </c>
      <c r="M217" s="195" t="s">
        <v>598</v>
      </c>
      <c r="N217" s="201">
        <v>42898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82</v>
      </c>
      <c r="B218" s="193">
        <v>42786</v>
      </c>
      <c r="C218" s="193"/>
      <c r="D218" s="194" t="s">
        <v>210</v>
      </c>
      <c r="E218" s="195" t="s">
        <v>594</v>
      </c>
      <c r="F218" s="196">
        <v>140.5</v>
      </c>
      <c r="G218" s="195"/>
      <c r="H218" s="195">
        <v>220</v>
      </c>
      <c r="I218" s="197">
        <v>220</v>
      </c>
      <c r="J218" s="198" t="s">
        <v>696</v>
      </c>
      <c r="K218" s="199">
        <f>H218-F218</f>
        <v>79.5</v>
      </c>
      <c r="L218" s="200">
        <f>K218/F218</f>
        <v>0.5658362989323843</v>
      </c>
      <c r="M218" s="195" t="s">
        <v>598</v>
      </c>
      <c r="N218" s="201">
        <v>42864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83</v>
      </c>
      <c r="B219" s="193">
        <v>42786</v>
      </c>
      <c r="C219" s="193"/>
      <c r="D219" s="194" t="s">
        <v>751</v>
      </c>
      <c r="E219" s="195" t="s">
        <v>594</v>
      </c>
      <c r="F219" s="196">
        <v>202.5</v>
      </c>
      <c r="G219" s="195"/>
      <c r="H219" s="195">
        <v>234</v>
      </c>
      <c r="I219" s="197">
        <v>234</v>
      </c>
      <c r="J219" s="198" t="s">
        <v>696</v>
      </c>
      <c r="K219" s="199">
        <v>31.5</v>
      </c>
      <c r="L219" s="200">
        <v>0.155555555555556</v>
      </c>
      <c r="M219" s="195" t="s">
        <v>598</v>
      </c>
      <c r="N219" s="201">
        <v>42836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84</v>
      </c>
      <c r="B220" s="193">
        <v>42818</v>
      </c>
      <c r="C220" s="193"/>
      <c r="D220" s="194" t="s">
        <v>752</v>
      </c>
      <c r="E220" s="195" t="s">
        <v>594</v>
      </c>
      <c r="F220" s="196">
        <v>300.5</v>
      </c>
      <c r="G220" s="195"/>
      <c r="H220" s="195">
        <v>417.5</v>
      </c>
      <c r="I220" s="197">
        <v>420</v>
      </c>
      <c r="J220" s="198" t="s">
        <v>753</v>
      </c>
      <c r="K220" s="199">
        <f>H220-F220</f>
        <v>117</v>
      </c>
      <c r="L220" s="200">
        <f>K220/F220</f>
        <v>0.38935108153078202</v>
      </c>
      <c r="M220" s="195" t="s">
        <v>598</v>
      </c>
      <c r="N220" s="201">
        <v>43070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85</v>
      </c>
      <c r="B221" s="193">
        <v>42818</v>
      </c>
      <c r="C221" s="193"/>
      <c r="D221" s="194" t="s">
        <v>726</v>
      </c>
      <c r="E221" s="195" t="s">
        <v>594</v>
      </c>
      <c r="F221" s="196">
        <v>850</v>
      </c>
      <c r="G221" s="195"/>
      <c r="H221" s="195">
        <v>1042.5</v>
      </c>
      <c r="I221" s="197">
        <v>1023</v>
      </c>
      <c r="J221" s="198" t="s">
        <v>754</v>
      </c>
      <c r="K221" s="199">
        <v>192.5</v>
      </c>
      <c r="L221" s="200">
        <v>0.22647058823529401</v>
      </c>
      <c r="M221" s="195" t="s">
        <v>598</v>
      </c>
      <c r="N221" s="201">
        <v>42830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2">
        <v>86</v>
      </c>
      <c r="B222" s="193">
        <v>42830</v>
      </c>
      <c r="C222" s="193"/>
      <c r="D222" s="194" t="s">
        <v>497</v>
      </c>
      <c r="E222" s="195" t="s">
        <v>594</v>
      </c>
      <c r="F222" s="196">
        <v>785</v>
      </c>
      <c r="G222" s="195"/>
      <c r="H222" s="195">
        <v>930</v>
      </c>
      <c r="I222" s="197">
        <v>920</v>
      </c>
      <c r="J222" s="198" t="s">
        <v>755</v>
      </c>
      <c r="K222" s="199">
        <f>H222-F222</f>
        <v>145</v>
      </c>
      <c r="L222" s="200">
        <f>K222/F222</f>
        <v>0.18471337579617833</v>
      </c>
      <c r="M222" s="195" t="s">
        <v>598</v>
      </c>
      <c r="N222" s="201">
        <v>42976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2">
        <v>87</v>
      </c>
      <c r="B223" s="203">
        <v>42831</v>
      </c>
      <c r="C223" s="203"/>
      <c r="D223" s="204" t="s">
        <v>756</v>
      </c>
      <c r="E223" s="205" t="s">
        <v>594</v>
      </c>
      <c r="F223" s="206">
        <v>40</v>
      </c>
      <c r="G223" s="206"/>
      <c r="H223" s="207">
        <v>13.1</v>
      </c>
      <c r="I223" s="207">
        <v>60</v>
      </c>
      <c r="J223" s="208" t="s">
        <v>757</v>
      </c>
      <c r="K223" s="209">
        <v>-26.9</v>
      </c>
      <c r="L223" s="210">
        <v>-0.67249999999999999</v>
      </c>
      <c r="M223" s="206" t="s">
        <v>612</v>
      </c>
      <c r="N223" s="203">
        <v>43138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88</v>
      </c>
      <c r="B224" s="193">
        <v>42837</v>
      </c>
      <c r="C224" s="193"/>
      <c r="D224" s="194" t="s">
        <v>102</v>
      </c>
      <c r="E224" s="195" t="s">
        <v>594</v>
      </c>
      <c r="F224" s="196">
        <v>289.5</v>
      </c>
      <c r="G224" s="195"/>
      <c r="H224" s="195">
        <v>354</v>
      </c>
      <c r="I224" s="197">
        <v>360</v>
      </c>
      <c r="J224" s="198" t="s">
        <v>758</v>
      </c>
      <c r="K224" s="199">
        <f t="shared" ref="K224:K232" si="77">H224-F224</f>
        <v>64.5</v>
      </c>
      <c r="L224" s="200">
        <f t="shared" ref="L224:L232" si="78">K224/F224</f>
        <v>0.22279792746113988</v>
      </c>
      <c r="M224" s="195" t="s">
        <v>598</v>
      </c>
      <c r="N224" s="201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2">
        <v>89</v>
      </c>
      <c r="B225" s="193">
        <v>42845</v>
      </c>
      <c r="C225" s="193"/>
      <c r="D225" s="194" t="s">
        <v>437</v>
      </c>
      <c r="E225" s="195" t="s">
        <v>594</v>
      </c>
      <c r="F225" s="196">
        <v>700</v>
      </c>
      <c r="G225" s="195"/>
      <c r="H225" s="195">
        <v>840</v>
      </c>
      <c r="I225" s="197">
        <v>840</v>
      </c>
      <c r="J225" s="198" t="s">
        <v>759</v>
      </c>
      <c r="K225" s="199">
        <f t="shared" si="77"/>
        <v>140</v>
      </c>
      <c r="L225" s="200">
        <f t="shared" si="78"/>
        <v>0.2</v>
      </c>
      <c r="M225" s="195" t="s">
        <v>598</v>
      </c>
      <c r="N225" s="201">
        <v>42893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90</v>
      </c>
      <c r="B226" s="193">
        <v>42887</v>
      </c>
      <c r="C226" s="193"/>
      <c r="D226" s="194" t="s">
        <v>760</v>
      </c>
      <c r="E226" s="195" t="s">
        <v>594</v>
      </c>
      <c r="F226" s="196">
        <v>130</v>
      </c>
      <c r="G226" s="195"/>
      <c r="H226" s="195">
        <v>144.25</v>
      </c>
      <c r="I226" s="197">
        <v>170</v>
      </c>
      <c r="J226" s="198" t="s">
        <v>761</v>
      </c>
      <c r="K226" s="199">
        <f t="shared" si="77"/>
        <v>14.25</v>
      </c>
      <c r="L226" s="200">
        <f t="shared" si="78"/>
        <v>0.10961538461538461</v>
      </c>
      <c r="M226" s="195" t="s">
        <v>598</v>
      </c>
      <c r="N226" s="201">
        <v>43675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91</v>
      </c>
      <c r="B227" s="193">
        <v>42901</v>
      </c>
      <c r="C227" s="193"/>
      <c r="D227" s="194" t="s">
        <v>762</v>
      </c>
      <c r="E227" s="195" t="s">
        <v>594</v>
      </c>
      <c r="F227" s="196">
        <v>214.5</v>
      </c>
      <c r="G227" s="195"/>
      <c r="H227" s="195">
        <v>262</v>
      </c>
      <c r="I227" s="197">
        <v>262</v>
      </c>
      <c r="J227" s="198" t="s">
        <v>625</v>
      </c>
      <c r="K227" s="199">
        <f t="shared" si="77"/>
        <v>47.5</v>
      </c>
      <c r="L227" s="200">
        <f t="shared" si="78"/>
        <v>0.22144522144522144</v>
      </c>
      <c r="M227" s="195" t="s">
        <v>598</v>
      </c>
      <c r="N227" s="201">
        <v>42977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92</v>
      </c>
      <c r="B228" s="224">
        <v>42933</v>
      </c>
      <c r="C228" s="224"/>
      <c r="D228" s="225" t="s">
        <v>763</v>
      </c>
      <c r="E228" s="226" t="s">
        <v>594</v>
      </c>
      <c r="F228" s="227">
        <v>370</v>
      </c>
      <c r="G228" s="226"/>
      <c r="H228" s="226">
        <v>447.5</v>
      </c>
      <c r="I228" s="228">
        <v>450</v>
      </c>
      <c r="J228" s="229" t="s">
        <v>696</v>
      </c>
      <c r="K228" s="199">
        <f t="shared" si="77"/>
        <v>77.5</v>
      </c>
      <c r="L228" s="230">
        <f t="shared" si="78"/>
        <v>0.20945945945945946</v>
      </c>
      <c r="M228" s="226" t="s">
        <v>598</v>
      </c>
      <c r="N228" s="231">
        <v>43035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93</v>
      </c>
      <c r="B229" s="224">
        <v>42943</v>
      </c>
      <c r="C229" s="224"/>
      <c r="D229" s="225" t="s">
        <v>208</v>
      </c>
      <c r="E229" s="226" t="s">
        <v>594</v>
      </c>
      <c r="F229" s="227">
        <v>657.5</v>
      </c>
      <c r="G229" s="226"/>
      <c r="H229" s="226">
        <v>825</v>
      </c>
      <c r="I229" s="228">
        <v>820</v>
      </c>
      <c r="J229" s="229" t="s">
        <v>696</v>
      </c>
      <c r="K229" s="199">
        <f t="shared" si="77"/>
        <v>167.5</v>
      </c>
      <c r="L229" s="230">
        <f t="shared" si="78"/>
        <v>0.25475285171102663</v>
      </c>
      <c r="M229" s="226" t="s">
        <v>598</v>
      </c>
      <c r="N229" s="231">
        <v>43090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94</v>
      </c>
      <c r="B230" s="193">
        <v>42964</v>
      </c>
      <c r="C230" s="193"/>
      <c r="D230" s="194" t="s">
        <v>385</v>
      </c>
      <c r="E230" s="195" t="s">
        <v>594</v>
      </c>
      <c r="F230" s="196">
        <v>605</v>
      </c>
      <c r="G230" s="195"/>
      <c r="H230" s="195">
        <v>750</v>
      </c>
      <c r="I230" s="197">
        <v>750</v>
      </c>
      <c r="J230" s="198" t="s">
        <v>755</v>
      </c>
      <c r="K230" s="199">
        <f t="shared" si="77"/>
        <v>145</v>
      </c>
      <c r="L230" s="200">
        <f t="shared" si="78"/>
        <v>0.23966942148760331</v>
      </c>
      <c r="M230" s="195" t="s">
        <v>598</v>
      </c>
      <c r="N230" s="201">
        <v>43027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2">
        <v>95</v>
      </c>
      <c r="B231" s="203">
        <v>42979</v>
      </c>
      <c r="C231" s="203"/>
      <c r="D231" s="211" t="s">
        <v>764</v>
      </c>
      <c r="E231" s="206" t="s">
        <v>594</v>
      </c>
      <c r="F231" s="206">
        <v>255</v>
      </c>
      <c r="G231" s="207"/>
      <c r="H231" s="207">
        <v>217.25</v>
      </c>
      <c r="I231" s="207">
        <v>320</v>
      </c>
      <c r="J231" s="208" t="s">
        <v>765</v>
      </c>
      <c r="K231" s="209">
        <f t="shared" si="77"/>
        <v>-37.75</v>
      </c>
      <c r="L231" s="212">
        <f t="shared" si="78"/>
        <v>-0.14803921568627451</v>
      </c>
      <c r="M231" s="206" t="s">
        <v>612</v>
      </c>
      <c r="N231" s="203">
        <v>43661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2">
        <v>96</v>
      </c>
      <c r="B232" s="193">
        <v>42997</v>
      </c>
      <c r="C232" s="193"/>
      <c r="D232" s="194" t="s">
        <v>766</v>
      </c>
      <c r="E232" s="195" t="s">
        <v>594</v>
      </c>
      <c r="F232" s="196">
        <v>215</v>
      </c>
      <c r="G232" s="195"/>
      <c r="H232" s="195">
        <v>258</v>
      </c>
      <c r="I232" s="197">
        <v>258</v>
      </c>
      <c r="J232" s="198" t="s">
        <v>696</v>
      </c>
      <c r="K232" s="199">
        <f t="shared" si="77"/>
        <v>43</v>
      </c>
      <c r="L232" s="200">
        <f t="shared" si="78"/>
        <v>0.2</v>
      </c>
      <c r="M232" s="195" t="s">
        <v>598</v>
      </c>
      <c r="N232" s="201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97</v>
      </c>
      <c r="B233" s="193">
        <v>42997</v>
      </c>
      <c r="C233" s="193"/>
      <c r="D233" s="194" t="s">
        <v>766</v>
      </c>
      <c r="E233" s="195" t="s">
        <v>594</v>
      </c>
      <c r="F233" s="196">
        <v>215</v>
      </c>
      <c r="G233" s="195"/>
      <c r="H233" s="195">
        <v>258</v>
      </c>
      <c r="I233" s="197">
        <v>258</v>
      </c>
      <c r="J233" s="229" t="s">
        <v>696</v>
      </c>
      <c r="K233" s="199">
        <v>43</v>
      </c>
      <c r="L233" s="200">
        <v>0.2</v>
      </c>
      <c r="M233" s="195" t="s">
        <v>598</v>
      </c>
      <c r="N233" s="201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3">
        <v>98</v>
      </c>
      <c r="B234" s="224">
        <v>42998</v>
      </c>
      <c r="C234" s="224"/>
      <c r="D234" s="225" t="s">
        <v>767</v>
      </c>
      <c r="E234" s="226" t="s">
        <v>594</v>
      </c>
      <c r="F234" s="196">
        <v>75</v>
      </c>
      <c r="G234" s="226"/>
      <c r="H234" s="226">
        <v>90</v>
      </c>
      <c r="I234" s="228">
        <v>90</v>
      </c>
      <c r="J234" s="198" t="s">
        <v>768</v>
      </c>
      <c r="K234" s="199">
        <f t="shared" ref="K234:K239" si="79">H234-F234</f>
        <v>15</v>
      </c>
      <c r="L234" s="200">
        <f t="shared" ref="L234:L239" si="80">K234/F234</f>
        <v>0.2</v>
      </c>
      <c r="M234" s="195" t="s">
        <v>598</v>
      </c>
      <c r="N234" s="201">
        <v>43019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99</v>
      </c>
      <c r="B235" s="224">
        <v>43011</v>
      </c>
      <c r="C235" s="224"/>
      <c r="D235" s="225" t="s">
        <v>769</v>
      </c>
      <c r="E235" s="226" t="s">
        <v>594</v>
      </c>
      <c r="F235" s="227">
        <v>315</v>
      </c>
      <c r="G235" s="226"/>
      <c r="H235" s="226">
        <v>392</v>
      </c>
      <c r="I235" s="228">
        <v>384</v>
      </c>
      <c r="J235" s="229" t="s">
        <v>770</v>
      </c>
      <c r="K235" s="199">
        <f t="shared" si="79"/>
        <v>77</v>
      </c>
      <c r="L235" s="230">
        <f t="shared" si="80"/>
        <v>0.24444444444444444</v>
      </c>
      <c r="M235" s="226" t="s">
        <v>598</v>
      </c>
      <c r="N235" s="231">
        <v>43017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3">
        <v>100</v>
      </c>
      <c r="B236" s="224">
        <v>43013</v>
      </c>
      <c r="C236" s="224"/>
      <c r="D236" s="225" t="s">
        <v>470</v>
      </c>
      <c r="E236" s="226" t="s">
        <v>594</v>
      </c>
      <c r="F236" s="227">
        <v>145</v>
      </c>
      <c r="G236" s="226"/>
      <c r="H236" s="226">
        <v>179</v>
      </c>
      <c r="I236" s="228">
        <v>180</v>
      </c>
      <c r="J236" s="229" t="s">
        <v>771</v>
      </c>
      <c r="K236" s="199">
        <f t="shared" si="79"/>
        <v>34</v>
      </c>
      <c r="L236" s="230">
        <f t="shared" si="80"/>
        <v>0.23448275862068965</v>
      </c>
      <c r="M236" s="226" t="s">
        <v>598</v>
      </c>
      <c r="N236" s="231">
        <v>43025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3">
        <v>101</v>
      </c>
      <c r="B237" s="224">
        <v>43014</v>
      </c>
      <c r="C237" s="224"/>
      <c r="D237" s="225" t="s">
        <v>360</v>
      </c>
      <c r="E237" s="226" t="s">
        <v>594</v>
      </c>
      <c r="F237" s="227">
        <v>256</v>
      </c>
      <c r="G237" s="226"/>
      <c r="H237" s="226">
        <v>323</v>
      </c>
      <c r="I237" s="228">
        <v>320</v>
      </c>
      <c r="J237" s="229" t="s">
        <v>696</v>
      </c>
      <c r="K237" s="199">
        <f t="shared" si="79"/>
        <v>67</v>
      </c>
      <c r="L237" s="230">
        <f t="shared" si="80"/>
        <v>0.26171875</v>
      </c>
      <c r="M237" s="226" t="s">
        <v>598</v>
      </c>
      <c r="N237" s="231">
        <v>43067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102</v>
      </c>
      <c r="B238" s="224">
        <v>43017</v>
      </c>
      <c r="C238" s="224"/>
      <c r="D238" s="225" t="s">
        <v>374</v>
      </c>
      <c r="E238" s="226" t="s">
        <v>594</v>
      </c>
      <c r="F238" s="227">
        <v>137.5</v>
      </c>
      <c r="G238" s="226"/>
      <c r="H238" s="226">
        <v>184</v>
      </c>
      <c r="I238" s="228">
        <v>183</v>
      </c>
      <c r="J238" s="229" t="s">
        <v>772</v>
      </c>
      <c r="K238" s="199">
        <f t="shared" si="79"/>
        <v>46.5</v>
      </c>
      <c r="L238" s="230">
        <f t="shared" si="80"/>
        <v>0.33818181818181819</v>
      </c>
      <c r="M238" s="226" t="s">
        <v>598</v>
      </c>
      <c r="N238" s="231">
        <v>43108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3">
        <v>103</v>
      </c>
      <c r="B239" s="224">
        <v>43018</v>
      </c>
      <c r="C239" s="224"/>
      <c r="D239" s="225" t="s">
        <v>773</v>
      </c>
      <c r="E239" s="226" t="s">
        <v>594</v>
      </c>
      <c r="F239" s="227">
        <v>125.5</v>
      </c>
      <c r="G239" s="226"/>
      <c r="H239" s="226">
        <v>158</v>
      </c>
      <c r="I239" s="228">
        <v>155</v>
      </c>
      <c r="J239" s="229" t="s">
        <v>774</v>
      </c>
      <c r="K239" s="199">
        <f t="shared" si="79"/>
        <v>32.5</v>
      </c>
      <c r="L239" s="230">
        <f t="shared" si="80"/>
        <v>0.25896414342629481</v>
      </c>
      <c r="M239" s="226" t="s">
        <v>598</v>
      </c>
      <c r="N239" s="231">
        <v>43067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3">
        <v>104</v>
      </c>
      <c r="B240" s="224">
        <v>43018</v>
      </c>
      <c r="C240" s="224"/>
      <c r="D240" s="225" t="s">
        <v>775</v>
      </c>
      <c r="E240" s="226" t="s">
        <v>594</v>
      </c>
      <c r="F240" s="227">
        <v>895</v>
      </c>
      <c r="G240" s="226"/>
      <c r="H240" s="226">
        <v>1122.5</v>
      </c>
      <c r="I240" s="228">
        <v>1078</v>
      </c>
      <c r="J240" s="229" t="s">
        <v>776</v>
      </c>
      <c r="K240" s="199">
        <v>227.5</v>
      </c>
      <c r="L240" s="230">
        <v>0.25418994413407803</v>
      </c>
      <c r="M240" s="226" t="s">
        <v>598</v>
      </c>
      <c r="N240" s="231">
        <v>43117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3">
        <v>105</v>
      </c>
      <c r="B241" s="224">
        <v>43020</v>
      </c>
      <c r="C241" s="224"/>
      <c r="D241" s="225" t="s">
        <v>369</v>
      </c>
      <c r="E241" s="226" t="s">
        <v>594</v>
      </c>
      <c r="F241" s="227">
        <v>525</v>
      </c>
      <c r="G241" s="226"/>
      <c r="H241" s="226">
        <v>629</v>
      </c>
      <c r="I241" s="228">
        <v>629</v>
      </c>
      <c r="J241" s="229" t="s">
        <v>696</v>
      </c>
      <c r="K241" s="199">
        <v>104</v>
      </c>
      <c r="L241" s="230">
        <v>0.19809523809523799</v>
      </c>
      <c r="M241" s="226" t="s">
        <v>598</v>
      </c>
      <c r="N241" s="231">
        <v>43119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3">
        <v>106</v>
      </c>
      <c r="B242" s="224">
        <v>43046</v>
      </c>
      <c r="C242" s="224"/>
      <c r="D242" s="225" t="s">
        <v>410</v>
      </c>
      <c r="E242" s="226" t="s">
        <v>594</v>
      </c>
      <c r="F242" s="227">
        <v>740</v>
      </c>
      <c r="G242" s="226"/>
      <c r="H242" s="226">
        <v>892.5</v>
      </c>
      <c r="I242" s="228">
        <v>900</v>
      </c>
      <c r="J242" s="229" t="s">
        <v>777</v>
      </c>
      <c r="K242" s="199">
        <f t="shared" ref="K242:K244" si="81">H242-F242</f>
        <v>152.5</v>
      </c>
      <c r="L242" s="230">
        <f t="shared" ref="L242:L244" si="82">K242/F242</f>
        <v>0.20608108108108109</v>
      </c>
      <c r="M242" s="226" t="s">
        <v>598</v>
      </c>
      <c r="N242" s="231">
        <v>43052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107</v>
      </c>
      <c r="B243" s="193">
        <v>43073</v>
      </c>
      <c r="C243" s="193"/>
      <c r="D243" s="194" t="s">
        <v>778</v>
      </c>
      <c r="E243" s="195" t="s">
        <v>594</v>
      </c>
      <c r="F243" s="196">
        <v>118.5</v>
      </c>
      <c r="G243" s="195"/>
      <c r="H243" s="195">
        <v>143.5</v>
      </c>
      <c r="I243" s="197">
        <v>145</v>
      </c>
      <c r="J243" s="198" t="s">
        <v>779</v>
      </c>
      <c r="K243" s="199">
        <f t="shared" si="81"/>
        <v>25</v>
      </c>
      <c r="L243" s="200">
        <f t="shared" si="82"/>
        <v>0.2109704641350211</v>
      </c>
      <c r="M243" s="195" t="s">
        <v>598</v>
      </c>
      <c r="N243" s="201">
        <v>43097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2">
        <v>108</v>
      </c>
      <c r="B244" s="203">
        <v>43090</v>
      </c>
      <c r="C244" s="203"/>
      <c r="D244" s="204" t="s">
        <v>442</v>
      </c>
      <c r="E244" s="205" t="s">
        <v>594</v>
      </c>
      <c r="F244" s="206">
        <v>715</v>
      </c>
      <c r="G244" s="206"/>
      <c r="H244" s="207">
        <v>500</v>
      </c>
      <c r="I244" s="207">
        <v>872</v>
      </c>
      <c r="J244" s="208" t="s">
        <v>780</v>
      </c>
      <c r="K244" s="209">
        <f t="shared" si="81"/>
        <v>-215</v>
      </c>
      <c r="L244" s="210">
        <f t="shared" si="82"/>
        <v>-0.30069930069930068</v>
      </c>
      <c r="M244" s="206" t="s">
        <v>612</v>
      </c>
      <c r="N244" s="203">
        <v>43670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2">
        <v>109</v>
      </c>
      <c r="B245" s="193">
        <v>43098</v>
      </c>
      <c r="C245" s="193"/>
      <c r="D245" s="194" t="s">
        <v>769</v>
      </c>
      <c r="E245" s="195" t="s">
        <v>594</v>
      </c>
      <c r="F245" s="196">
        <v>435</v>
      </c>
      <c r="G245" s="195"/>
      <c r="H245" s="195">
        <v>542.5</v>
      </c>
      <c r="I245" s="197">
        <v>539</v>
      </c>
      <c r="J245" s="198" t="s">
        <v>696</v>
      </c>
      <c r="K245" s="199">
        <v>107.5</v>
      </c>
      <c r="L245" s="200">
        <v>0.247126436781609</v>
      </c>
      <c r="M245" s="195" t="s">
        <v>598</v>
      </c>
      <c r="N245" s="201">
        <v>43206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2">
        <v>110</v>
      </c>
      <c r="B246" s="193">
        <v>43098</v>
      </c>
      <c r="C246" s="193"/>
      <c r="D246" s="194" t="s">
        <v>562</v>
      </c>
      <c r="E246" s="195" t="s">
        <v>594</v>
      </c>
      <c r="F246" s="196">
        <v>885</v>
      </c>
      <c r="G246" s="195"/>
      <c r="H246" s="195">
        <v>1090</v>
      </c>
      <c r="I246" s="197">
        <v>1084</v>
      </c>
      <c r="J246" s="198" t="s">
        <v>696</v>
      </c>
      <c r="K246" s="199">
        <v>205</v>
      </c>
      <c r="L246" s="200">
        <v>0.23163841807909599</v>
      </c>
      <c r="M246" s="195" t="s">
        <v>598</v>
      </c>
      <c r="N246" s="201">
        <v>43213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2">
        <v>111</v>
      </c>
      <c r="B247" s="233">
        <v>43192</v>
      </c>
      <c r="C247" s="233"/>
      <c r="D247" s="211" t="s">
        <v>781</v>
      </c>
      <c r="E247" s="206" t="s">
        <v>594</v>
      </c>
      <c r="F247" s="234">
        <v>478.5</v>
      </c>
      <c r="G247" s="206"/>
      <c r="H247" s="206">
        <v>442</v>
      </c>
      <c r="I247" s="207">
        <v>613</v>
      </c>
      <c r="J247" s="208" t="s">
        <v>782</v>
      </c>
      <c r="K247" s="209">
        <f t="shared" ref="K247:K250" si="83">H247-F247</f>
        <v>-36.5</v>
      </c>
      <c r="L247" s="210">
        <f t="shared" ref="L247:L250" si="84">K247/F247</f>
        <v>-7.6280041797283177E-2</v>
      </c>
      <c r="M247" s="206" t="s">
        <v>612</v>
      </c>
      <c r="N247" s="203">
        <v>43762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2">
        <v>112</v>
      </c>
      <c r="B248" s="203">
        <v>43194</v>
      </c>
      <c r="C248" s="203"/>
      <c r="D248" s="204" t="s">
        <v>783</v>
      </c>
      <c r="E248" s="205" t="s">
        <v>594</v>
      </c>
      <c r="F248" s="206">
        <f>141.5-7.3</f>
        <v>134.19999999999999</v>
      </c>
      <c r="G248" s="206"/>
      <c r="H248" s="207">
        <v>77</v>
      </c>
      <c r="I248" s="207">
        <v>180</v>
      </c>
      <c r="J248" s="208" t="s">
        <v>784</v>
      </c>
      <c r="K248" s="209">
        <f t="shared" si="83"/>
        <v>-57.199999999999989</v>
      </c>
      <c r="L248" s="210">
        <f t="shared" si="84"/>
        <v>-0.42622950819672129</v>
      </c>
      <c r="M248" s="206" t="s">
        <v>612</v>
      </c>
      <c r="N248" s="203">
        <v>43522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2">
        <v>113</v>
      </c>
      <c r="B249" s="203">
        <v>43209</v>
      </c>
      <c r="C249" s="203"/>
      <c r="D249" s="204" t="s">
        <v>785</v>
      </c>
      <c r="E249" s="205" t="s">
        <v>594</v>
      </c>
      <c r="F249" s="206">
        <v>430</v>
      </c>
      <c r="G249" s="206"/>
      <c r="H249" s="207">
        <v>220</v>
      </c>
      <c r="I249" s="207">
        <v>537</v>
      </c>
      <c r="J249" s="208" t="s">
        <v>786</v>
      </c>
      <c r="K249" s="209">
        <f t="shared" si="83"/>
        <v>-210</v>
      </c>
      <c r="L249" s="210">
        <f t="shared" si="84"/>
        <v>-0.48837209302325579</v>
      </c>
      <c r="M249" s="206" t="s">
        <v>612</v>
      </c>
      <c r="N249" s="203">
        <v>43252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114</v>
      </c>
      <c r="B250" s="224">
        <v>43220</v>
      </c>
      <c r="C250" s="224"/>
      <c r="D250" s="225" t="s">
        <v>787</v>
      </c>
      <c r="E250" s="226" t="s">
        <v>594</v>
      </c>
      <c r="F250" s="226">
        <v>153.5</v>
      </c>
      <c r="G250" s="226"/>
      <c r="H250" s="226">
        <v>196</v>
      </c>
      <c r="I250" s="228">
        <v>196</v>
      </c>
      <c r="J250" s="198" t="s">
        <v>788</v>
      </c>
      <c r="K250" s="199">
        <f t="shared" si="83"/>
        <v>42.5</v>
      </c>
      <c r="L250" s="200">
        <f t="shared" si="84"/>
        <v>0.27687296416938112</v>
      </c>
      <c r="M250" s="195" t="s">
        <v>598</v>
      </c>
      <c r="N250" s="201">
        <v>43605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2">
        <v>115</v>
      </c>
      <c r="B251" s="203">
        <v>43306</v>
      </c>
      <c r="C251" s="203"/>
      <c r="D251" s="204" t="s">
        <v>756</v>
      </c>
      <c r="E251" s="205" t="s">
        <v>594</v>
      </c>
      <c r="F251" s="206">
        <v>27.5</v>
      </c>
      <c r="G251" s="206"/>
      <c r="H251" s="207">
        <v>13.1</v>
      </c>
      <c r="I251" s="207">
        <v>60</v>
      </c>
      <c r="J251" s="208" t="s">
        <v>789</v>
      </c>
      <c r="K251" s="209">
        <v>-14.4</v>
      </c>
      <c r="L251" s="210">
        <v>-0.52363636363636401</v>
      </c>
      <c r="M251" s="206" t="s">
        <v>612</v>
      </c>
      <c r="N251" s="203">
        <v>43138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2">
        <v>116</v>
      </c>
      <c r="B252" s="233">
        <v>43318</v>
      </c>
      <c r="C252" s="233"/>
      <c r="D252" s="211" t="s">
        <v>790</v>
      </c>
      <c r="E252" s="206" t="s">
        <v>594</v>
      </c>
      <c r="F252" s="206">
        <v>148.5</v>
      </c>
      <c r="G252" s="206"/>
      <c r="H252" s="206">
        <v>102</v>
      </c>
      <c r="I252" s="207">
        <v>182</v>
      </c>
      <c r="J252" s="208" t="s">
        <v>791</v>
      </c>
      <c r="K252" s="209">
        <f>H252-F252</f>
        <v>-46.5</v>
      </c>
      <c r="L252" s="210">
        <f>K252/F252</f>
        <v>-0.31313131313131315</v>
      </c>
      <c r="M252" s="206" t="s">
        <v>612</v>
      </c>
      <c r="N252" s="203">
        <v>43661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2">
        <v>117</v>
      </c>
      <c r="B253" s="193">
        <v>43335</v>
      </c>
      <c r="C253" s="193"/>
      <c r="D253" s="194" t="s">
        <v>792</v>
      </c>
      <c r="E253" s="195" t="s">
        <v>594</v>
      </c>
      <c r="F253" s="226">
        <v>285</v>
      </c>
      <c r="G253" s="195"/>
      <c r="H253" s="195">
        <v>355</v>
      </c>
      <c r="I253" s="197">
        <v>364</v>
      </c>
      <c r="J253" s="198" t="s">
        <v>793</v>
      </c>
      <c r="K253" s="199">
        <v>70</v>
      </c>
      <c r="L253" s="200">
        <v>0.24561403508771901</v>
      </c>
      <c r="M253" s="195" t="s">
        <v>598</v>
      </c>
      <c r="N253" s="201">
        <v>43455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2">
        <v>118</v>
      </c>
      <c r="B254" s="193">
        <v>43341</v>
      </c>
      <c r="C254" s="193"/>
      <c r="D254" s="194" t="s">
        <v>400</v>
      </c>
      <c r="E254" s="195" t="s">
        <v>594</v>
      </c>
      <c r="F254" s="226">
        <v>525</v>
      </c>
      <c r="G254" s="195"/>
      <c r="H254" s="195">
        <v>585</v>
      </c>
      <c r="I254" s="197">
        <v>635</v>
      </c>
      <c r="J254" s="198" t="s">
        <v>794</v>
      </c>
      <c r="K254" s="199">
        <f t="shared" ref="K254:K305" si="85">H254-F254</f>
        <v>60</v>
      </c>
      <c r="L254" s="200">
        <f t="shared" ref="L254:L305" si="86">K254/F254</f>
        <v>0.11428571428571428</v>
      </c>
      <c r="M254" s="195" t="s">
        <v>598</v>
      </c>
      <c r="N254" s="201">
        <v>43662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2">
        <v>119</v>
      </c>
      <c r="B255" s="193">
        <v>43395</v>
      </c>
      <c r="C255" s="193"/>
      <c r="D255" s="194" t="s">
        <v>385</v>
      </c>
      <c r="E255" s="195" t="s">
        <v>594</v>
      </c>
      <c r="F255" s="226">
        <v>475</v>
      </c>
      <c r="G255" s="195"/>
      <c r="H255" s="195">
        <v>574</v>
      </c>
      <c r="I255" s="197">
        <v>570</v>
      </c>
      <c r="J255" s="198" t="s">
        <v>696</v>
      </c>
      <c r="K255" s="199">
        <f t="shared" si="85"/>
        <v>99</v>
      </c>
      <c r="L255" s="200">
        <f t="shared" si="86"/>
        <v>0.20842105263157895</v>
      </c>
      <c r="M255" s="195" t="s">
        <v>598</v>
      </c>
      <c r="N255" s="201">
        <v>43403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3">
        <v>120</v>
      </c>
      <c r="B256" s="224">
        <v>43397</v>
      </c>
      <c r="C256" s="224"/>
      <c r="D256" s="225" t="s">
        <v>795</v>
      </c>
      <c r="E256" s="226" t="s">
        <v>594</v>
      </c>
      <c r="F256" s="226">
        <v>707.5</v>
      </c>
      <c r="G256" s="226"/>
      <c r="H256" s="226">
        <v>872</v>
      </c>
      <c r="I256" s="228">
        <v>872</v>
      </c>
      <c r="J256" s="229" t="s">
        <v>696</v>
      </c>
      <c r="K256" s="199">
        <f t="shared" si="85"/>
        <v>164.5</v>
      </c>
      <c r="L256" s="230">
        <f t="shared" si="86"/>
        <v>0.23250883392226149</v>
      </c>
      <c r="M256" s="226" t="s">
        <v>598</v>
      </c>
      <c r="N256" s="231">
        <v>43482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3">
        <v>121</v>
      </c>
      <c r="B257" s="224">
        <v>43398</v>
      </c>
      <c r="C257" s="224"/>
      <c r="D257" s="225" t="s">
        <v>796</v>
      </c>
      <c r="E257" s="226" t="s">
        <v>594</v>
      </c>
      <c r="F257" s="226">
        <v>162</v>
      </c>
      <c r="G257" s="226"/>
      <c r="H257" s="226">
        <v>204</v>
      </c>
      <c r="I257" s="228">
        <v>209</v>
      </c>
      <c r="J257" s="229" t="s">
        <v>797</v>
      </c>
      <c r="K257" s="199">
        <f t="shared" si="85"/>
        <v>42</v>
      </c>
      <c r="L257" s="230">
        <f t="shared" si="86"/>
        <v>0.25925925925925924</v>
      </c>
      <c r="M257" s="226" t="s">
        <v>598</v>
      </c>
      <c r="N257" s="231">
        <v>43539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3">
        <v>122</v>
      </c>
      <c r="B258" s="224">
        <v>43399</v>
      </c>
      <c r="C258" s="224"/>
      <c r="D258" s="225" t="s">
        <v>490</v>
      </c>
      <c r="E258" s="226" t="s">
        <v>594</v>
      </c>
      <c r="F258" s="226">
        <v>240</v>
      </c>
      <c r="G258" s="226"/>
      <c r="H258" s="226">
        <v>297</v>
      </c>
      <c r="I258" s="228">
        <v>297</v>
      </c>
      <c r="J258" s="229" t="s">
        <v>696</v>
      </c>
      <c r="K258" s="235">
        <f t="shared" si="85"/>
        <v>57</v>
      </c>
      <c r="L258" s="230">
        <f t="shared" si="86"/>
        <v>0.23749999999999999</v>
      </c>
      <c r="M258" s="226" t="s">
        <v>598</v>
      </c>
      <c r="N258" s="231">
        <v>43417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2">
        <v>123</v>
      </c>
      <c r="B259" s="193">
        <v>43439</v>
      </c>
      <c r="C259" s="193"/>
      <c r="D259" s="194" t="s">
        <v>798</v>
      </c>
      <c r="E259" s="195" t="s">
        <v>594</v>
      </c>
      <c r="F259" s="195">
        <v>202.5</v>
      </c>
      <c r="G259" s="195"/>
      <c r="H259" s="195">
        <v>255</v>
      </c>
      <c r="I259" s="197">
        <v>252</v>
      </c>
      <c r="J259" s="198" t="s">
        <v>696</v>
      </c>
      <c r="K259" s="199">
        <f t="shared" si="85"/>
        <v>52.5</v>
      </c>
      <c r="L259" s="200">
        <f t="shared" si="86"/>
        <v>0.25925925925925924</v>
      </c>
      <c r="M259" s="195" t="s">
        <v>598</v>
      </c>
      <c r="N259" s="201">
        <v>43542</v>
      </c>
      <c r="O259" s="1"/>
      <c r="P259" s="1"/>
      <c r="Q259" s="1"/>
      <c r="R259" s="6" t="s">
        <v>799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3">
        <v>124</v>
      </c>
      <c r="B260" s="224">
        <v>43465</v>
      </c>
      <c r="C260" s="193"/>
      <c r="D260" s="225" t="s">
        <v>159</v>
      </c>
      <c r="E260" s="226" t="s">
        <v>594</v>
      </c>
      <c r="F260" s="226">
        <v>710</v>
      </c>
      <c r="G260" s="226"/>
      <c r="H260" s="226">
        <v>866</v>
      </c>
      <c r="I260" s="228">
        <v>866</v>
      </c>
      <c r="J260" s="229" t="s">
        <v>696</v>
      </c>
      <c r="K260" s="199">
        <f t="shared" si="85"/>
        <v>156</v>
      </c>
      <c r="L260" s="200">
        <f t="shared" si="86"/>
        <v>0.21971830985915494</v>
      </c>
      <c r="M260" s="195" t="s">
        <v>598</v>
      </c>
      <c r="N260" s="201">
        <v>43553</v>
      </c>
      <c r="O260" s="1"/>
      <c r="P260" s="1"/>
      <c r="Q260" s="1"/>
      <c r="R260" s="6" t="s">
        <v>799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125</v>
      </c>
      <c r="B261" s="224">
        <v>43522</v>
      </c>
      <c r="C261" s="224"/>
      <c r="D261" s="225" t="s">
        <v>174</v>
      </c>
      <c r="E261" s="226" t="s">
        <v>594</v>
      </c>
      <c r="F261" s="226">
        <v>337.25</v>
      </c>
      <c r="G261" s="226"/>
      <c r="H261" s="226">
        <v>398.5</v>
      </c>
      <c r="I261" s="228">
        <v>411</v>
      </c>
      <c r="J261" s="198" t="s">
        <v>800</v>
      </c>
      <c r="K261" s="199">
        <f t="shared" si="85"/>
        <v>61.25</v>
      </c>
      <c r="L261" s="200">
        <f t="shared" si="86"/>
        <v>0.1816160118606375</v>
      </c>
      <c r="M261" s="195" t="s">
        <v>598</v>
      </c>
      <c r="N261" s="201">
        <v>43760</v>
      </c>
      <c r="O261" s="1"/>
      <c r="P261" s="1"/>
      <c r="Q261" s="1"/>
      <c r="R261" s="6" t="s">
        <v>799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126</v>
      </c>
      <c r="B262" s="237">
        <v>43559</v>
      </c>
      <c r="C262" s="237"/>
      <c r="D262" s="238" t="s">
        <v>801</v>
      </c>
      <c r="E262" s="239" t="s">
        <v>594</v>
      </c>
      <c r="F262" s="239">
        <v>130</v>
      </c>
      <c r="G262" s="239"/>
      <c r="H262" s="239">
        <v>65</v>
      </c>
      <c r="I262" s="240">
        <v>158</v>
      </c>
      <c r="J262" s="208" t="s">
        <v>802</v>
      </c>
      <c r="K262" s="209">
        <f t="shared" si="85"/>
        <v>-65</v>
      </c>
      <c r="L262" s="210">
        <f t="shared" si="86"/>
        <v>-0.5</v>
      </c>
      <c r="M262" s="206" t="s">
        <v>612</v>
      </c>
      <c r="N262" s="203">
        <v>43726</v>
      </c>
      <c r="O262" s="1"/>
      <c r="P262" s="1"/>
      <c r="Q262" s="1"/>
      <c r="R262" s="6" t="s">
        <v>803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127</v>
      </c>
      <c r="B263" s="224">
        <v>43017</v>
      </c>
      <c r="C263" s="224"/>
      <c r="D263" s="225" t="s">
        <v>210</v>
      </c>
      <c r="E263" s="226" t="s">
        <v>594</v>
      </c>
      <c r="F263" s="226">
        <v>141.5</v>
      </c>
      <c r="G263" s="226"/>
      <c r="H263" s="226">
        <v>183.5</v>
      </c>
      <c r="I263" s="228">
        <v>210</v>
      </c>
      <c r="J263" s="198" t="s">
        <v>797</v>
      </c>
      <c r="K263" s="199">
        <f t="shared" si="85"/>
        <v>42</v>
      </c>
      <c r="L263" s="200">
        <f t="shared" si="86"/>
        <v>0.29681978798586572</v>
      </c>
      <c r="M263" s="195" t="s">
        <v>598</v>
      </c>
      <c r="N263" s="201">
        <v>43042</v>
      </c>
      <c r="O263" s="1"/>
      <c r="P263" s="1"/>
      <c r="Q263" s="1"/>
      <c r="R263" s="6" t="s">
        <v>803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128</v>
      </c>
      <c r="B264" s="237">
        <v>43074</v>
      </c>
      <c r="C264" s="237"/>
      <c r="D264" s="238" t="s">
        <v>804</v>
      </c>
      <c r="E264" s="239" t="s">
        <v>594</v>
      </c>
      <c r="F264" s="234">
        <v>172</v>
      </c>
      <c r="G264" s="239"/>
      <c r="H264" s="239">
        <v>155.25</v>
      </c>
      <c r="I264" s="240">
        <v>230</v>
      </c>
      <c r="J264" s="208" t="s">
        <v>805</v>
      </c>
      <c r="K264" s="209">
        <f t="shared" si="85"/>
        <v>-16.75</v>
      </c>
      <c r="L264" s="210">
        <f t="shared" si="86"/>
        <v>-9.7383720930232565E-2</v>
      </c>
      <c r="M264" s="206" t="s">
        <v>612</v>
      </c>
      <c r="N264" s="203">
        <v>43787</v>
      </c>
      <c r="O264" s="1"/>
      <c r="P264" s="1"/>
      <c r="Q264" s="1"/>
      <c r="R264" s="6" t="s">
        <v>803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3">
        <v>129</v>
      </c>
      <c r="B265" s="224">
        <v>43398</v>
      </c>
      <c r="C265" s="224"/>
      <c r="D265" s="225" t="s">
        <v>120</v>
      </c>
      <c r="E265" s="226" t="s">
        <v>594</v>
      </c>
      <c r="F265" s="226">
        <v>698.5</v>
      </c>
      <c r="G265" s="226"/>
      <c r="H265" s="226">
        <v>890</v>
      </c>
      <c r="I265" s="228">
        <v>890</v>
      </c>
      <c r="J265" s="198" t="s">
        <v>806</v>
      </c>
      <c r="K265" s="199">
        <f t="shared" si="85"/>
        <v>191.5</v>
      </c>
      <c r="L265" s="200">
        <f t="shared" si="86"/>
        <v>0.27415891195418757</v>
      </c>
      <c r="M265" s="195" t="s">
        <v>598</v>
      </c>
      <c r="N265" s="201">
        <v>44328</v>
      </c>
      <c r="O265" s="1"/>
      <c r="P265" s="1"/>
      <c r="Q265" s="1"/>
      <c r="R265" s="6" t="s">
        <v>799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130</v>
      </c>
      <c r="B266" s="224">
        <v>42877</v>
      </c>
      <c r="C266" s="224"/>
      <c r="D266" s="225" t="s">
        <v>807</v>
      </c>
      <c r="E266" s="226" t="s">
        <v>594</v>
      </c>
      <c r="F266" s="226">
        <v>127.6</v>
      </c>
      <c r="G266" s="226"/>
      <c r="H266" s="226">
        <v>138</v>
      </c>
      <c r="I266" s="228">
        <v>190</v>
      </c>
      <c r="J266" s="198" t="s">
        <v>808</v>
      </c>
      <c r="K266" s="199">
        <f t="shared" si="85"/>
        <v>10.400000000000006</v>
      </c>
      <c r="L266" s="200">
        <f t="shared" si="86"/>
        <v>8.1504702194357417E-2</v>
      </c>
      <c r="M266" s="195" t="s">
        <v>598</v>
      </c>
      <c r="N266" s="201">
        <v>43774</v>
      </c>
      <c r="O266" s="1"/>
      <c r="P266" s="1"/>
      <c r="Q266" s="1"/>
      <c r="R266" s="6" t="s">
        <v>803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131</v>
      </c>
      <c r="B267" s="224">
        <v>43158</v>
      </c>
      <c r="C267" s="224"/>
      <c r="D267" s="225" t="s">
        <v>809</v>
      </c>
      <c r="E267" s="226" t="s">
        <v>594</v>
      </c>
      <c r="F267" s="226">
        <v>317</v>
      </c>
      <c r="G267" s="226"/>
      <c r="H267" s="226">
        <v>382.5</v>
      </c>
      <c r="I267" s="228">
        <v>398</v>
      </c>
      <c r="J267" s="198" t="s">
        <v>810</v>
      </c>
      <c r="K267" s="199">
        <f t="shared" si="85"/>
        <v>65.5</v>
      </c>
      <c r="L267" s="200">
        <f t="shared" si="86"/>
        <v>0.20662460567823343</v>
      </c>
      <c r="M267" s="195" t="s">
        <v>598</v>
      </c>
      <c r="N267" s="201">
        <v>44238</v>
      </c>
      <c r="O267" s="1"/>
      <c r="P267" s="1"/>
      <c r="Q267" s="1"/>
      <c r="R267" s="6" t="s">
        <v>803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132</v>
      </c>
      <c r="B268" s="237">
        <v>43164</v>
      </c>
      <c r="C268" s="237"/>
      <c r="D268" s="238" t="s">
        <v>166</v>
      </c>
      <c r="E268" s="239" t="s">
        <v>594</v>
      </c>
      <c r="F268" s="234">
        <f>510-14.4</f>
        <v>495.6</v>
      </c>
      <c r="G268" s="239"/>
      <c r="H268" s="239">
        <v>350</v>
      </c>
      <c r="I268" s="240">
        <v>672</v>
      </c>
      <c r="J268" s="208" t="s">
        <v>811</v>
      </c>
      <c r="K268" s="209">
        <f t="shared" si="85"/>
        <v>-145.60000000000002</v>
      </c>
      <c r="L268" s="210">
        <f t="shared" si="86"/>
        <v>-0.29378531073446329</v>
      </c>
      <c r="M268" s="206" t="s">
        <v>612</v>
      </c>
      <c r="N268" s="203">
        <v>43887</v>
      </c>
      <c r="O268" s="1"/>
      <c r="P268" s="1"/>
      <c r="Q268" s="1"/>
      <c r="R268" s="6" t="s">
        <v>799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133</v>
      </c>
      <c r="B269" s="237">
        <v>43237</v>
      </c>
      <c r="C269" s="237"/>
      <c r="D269" s="238" t="s">
        <v>812</v>
      </c>
      <c r="E269" s="239" t="s">
        <v>594</v>
      </c>
      <c r="F269" s="234">
        <v>230.3</v>
      </c>
      <c r="G269" s="239"/>
      <c r="H269" s="239">
        <v>102.5</v>
      </c>
      <c r="I269" s="240">
        <v>348</v>
      </c>
      <c r="J269" s="208" t="s">
        <v>813</v>
      </c>
      <c r="K269" s="209">
        <f t="shared" si="85"/>
        <v>-127.80000000000001</v>
      </c>
      <c r="L269" s="210">
        <f t="shared" si="86"/>
        <v>-0.55492835432045162</v>
      </c>
      <c r="M269" s="206" t="s">
        <v>612</v>
      </c>
      <c r="N269" s="203">
        <v>43896</v>
      </c>
      <c r="O269" s="1"/>
      <c r="P269" s="1"/>
      <c r="Q269" s="1"/>
      <c r="R269" s="6" t="s">
        <v>799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134</v>
      </c>
      <c r="B270" s="224">
        <v>43258</v>
      </c>
      <c r="C270" s="224"/>
      <c r="D270" s="225" t="s">
        <v>446</v>
      </c>
      <c r="E270" s="226" t="s">
        <v>594</v>
      </c>
      <c r="F270" s="226">
        <f>342.5-5.1</f>
        <v>337.4</v>
      </c>
      <c r="G270" s="226"/>
      <c r="H270" s="226">
        <v>412.5</v>
      </c>
      <c r="I270" s="228">
        <v>439</v>
      </c>
      <c r="J270" s="198" t="s">
        <v>814</v>
      </c>
      <c r="K270" s="199">
        <f t="shared" si="85"/>
        <v>75.100000000000023</v>
      </c>
      <c r="L270" s="200">
        <f t="shared" si="86"/>
        <v>0.22258446947243635</v>
      </c>
      <c r="M270" s="195" t="s">
        <v>598</v>
      </c>
      <c r="N270" s="201">
        <v>44230</v>
      </c>
      <c r="O270" s="1"/>
      <c r="P270" s="1"/>
      <c r="Q270" s="1"/>
      <c r="R270" s="6" t="s">
        <v>803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7">
        <v>135</v>
      </c>
      <c r="B271" s="216">
        <v>43285</v>
      </c>
      <c r="C271" s="216"/>
      <c r="D271" s="217" t="s">
        <v>58</v>
      </c>
      <c r="E271" s="218" t="s">
        <v>594</v>
      </c>
      <c r="F271" s="218">
        <f>127.5-5.53</f>
        <v>121.97</v>
      </c>
      <c r="G271" s="219"/>
      <c r="H271" s="219">
        <v>122.5</v>
      </c>
      <c r="I271" s="219">
        <v>170</v>
      </c>
      <c r="J271" s="220" t="s">
        <v>815</v>
      </c>
      <c r="K271" s="221">
        <f t="shared" si="85"/>
        <v>0.53000000000000114</v>
      </c>
      <c r="L271" s="222">
        <f t="shared" si="86"/>
        <v>4.3453308190538747E-3</v>
      </c>
      <c r="M271" s="218" t="s">
        <v>622</v>
      </c>
      <c r="N271" s="216">
        <v>44431</v>
      </c>
      <c r="O271" s="1"/>
      <c r="P271" s="1"/>
      <c r="Q271" s="1"/>
      <c r="R271" s="6" t="s">
        <v>799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136</v>
      </c>
      <c r="B272" s="237">
        <v>43294</v>
      </c>
      <c r="C272" s="237"/>
      <c r="D272" s="238" t="s">
        <v>816</v>
      </c>
      <c r="E272" s="239" t="s">
        <v>594</v>
      </c>
      <c r="F272" s="234">
        <v>46.5</v>
      </c>
      <c r="G272" s="239"/>
      <c r="H272" s="239">
        <v>17</v>
      </c>
      <c r="I272" s="240">
        <v>59</v>
      </c>
      <c r="J272" s="208" t="s">
        <v>817</v>
      </c>
      <c r="K272" s="209">
        <f t="shared" si="85"/>
        <v>-29.5</v>
      </c>
      <c r="L272" s="210">
        <f t="shared" si="86"/>
        <v>-0.63440860215053763</v>
      </c>
      <c r="M272" s="206" t="s">
        <v>612</v>
      </c>
      <c r="N272" s="203">
        <v>43887</v>
      </c>
      <c r="O272" s="1"/>
      <c r="P272" s="1"/>
      <c r="Q272" s="1"/>
      <c r="R272" s="6" t="s">
        <v>799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137</v>
      </c>
      <c r="B273" s="224">
        <v>43396</v>
      </c>
      <c r="C273" s="224"/>
      <c r="D273" s="225" t="s">
        <v>429</v>
      </c>
      <c r="E273" s="226" t="s">
        <v>594</v>
      </c>
      <c r="F273" s="226">
        <v>156.5</v>
      </c>
      <c r="G273" s="226"/>
      <c r="H273" s="226">
        <v>207.5</v>
      </c>
      <c r="I273" s="228">
        <v>191</v>
      </c>
      <c r="J273" s="198" t="s">
        <v>696</v>
      </c>
      <c r="K273" s="199">
        <f t="shared" si="85"/>
        <v>51</v>
      </c>
      <c r="L273" s="200">
        <f t="shared" si="86"/>
        <v>0.32587859424920129</v>
      </c>
      <c r="M273" s="195" t="s">
        <v>598</v>
      </c>
      <c r="N273" s="201">
        <v>44369</v>
      </c>
      <c r="O273" s="1"/>
      <c r="P273" s="1"/>
      <c r="Q273" s="1"/>
      <c r="R273" s="6" t="s">
        <v>799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3">
        <v>138</v>
      </c>
      <c r="B274" s="224">
        <v>43439</v>
      </c>
      <c r="C274" s="224"/>
      <c r="D274" s="225" t="s">
        <v>348</v>
      </c>
      <c r="E274" s="226" t="s">
        <v>594</v>
      </c>
      <c r="F274" s="226">
        <v>259.5</v>
      </c>
      <c r="G274" s="226"/>
      <c r="H274" s="226">
        <v>320</v>
      </c>
      <c r="I274" s="228">
        <v>320</v>
      </c>
      <c r="J274" s="198" t="s">
        <v>696</v>
      </c>
      <c r="K274" s="199">
        <f t="shared" si="85"/>
        <v>60.5</v>
      </c>
      <c r="L274" s="200">
        <f t="shared" si="86"/>
        <v>0.23314065510597304</v>
      </c>
      <c r="M274" s="195" t="s">
        <v>598</v>
      </c>
      <c r="N274" s="201">
        <v>44323</v>
      </c>
      <c r="O274" s="1"/>
      <c r="P274" s="1"/>
      <c r="Q274" s="1"/>
      <c r="R274" s="6" t="s">
        <v>799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139</v>
      </c>
      <c r="B275" s="237">
        <v>43439</v>
      </c>
      <c r="C275" s="237"/>
      <c r="D275" s="238" t="s">
        <v>818</v>
      </c>
      <c r="E275" s="239" t="s">
        <v>594</v>
      </c>
      <c r="F275" s="239">
        <v>715</v>
      </c>
      <c r="G275" s="239"/>
      <c r="H275" s="239">
        <v>445</v>
      </c>
      <c r="I275" s="240">
        <v>840</v>
      </c>
      <c r="J275" s="208" t="s">
        <v>819</v>
      </c>
      <c r="K275" s="209">
        <f t="shared" si="85"/>
        <v>-270</v>
      </c>
      <c r="L275" s="210">
        <f t="shared" si="86"/>
        <v>-0.3776223776223776</v>
      </c>
      <c r="M275" s="206" t="s">
        <v>612</v>
      </c>
      <c r="N275" s="203">
        <v>43800</v>
      </c>
      <c r="O275" s="1"/>
      <c r="P275" s="1"/>
      <c r="Q275" s="1"/>
      <c r="R275" s="6" t="s">
        <v>799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140</v>
      </c>
      <c r="B276" s="224">
        <v>43469</v>
      </c>
      <c r="C276" s="224"/>
      <c r="D276" s="225" t="s">
        <v>180</v>
      </c>
      <c r="E276" s="226" t="s">
        <v>594</v>
      </c>
      <c r="F276" s="226">
        <v>875</v>
      </c>
      <c r="G276" s="226"/>
      <c r="H276" s="226">
        <v>1165</v>
      </c>
      <c r="I276" s="228">
        <v>1185</v>
      </c>
      <c r="J276" s="198" t="s">
        <v>820</v>
      </c>
      <c r="K276" s="199">
        <f t="shared" si="85"/>
        <v>290</v>
      </c>
      <c r="L276" s="200">
        <f t="shared" si="86"/>
        <v>0.33142857142857141</v>
      </c>
      <c r="M276" s="195" t="s">
        <v>598</v>
      </c>
      <c r="N276" s="201">
        <v>43847</v>
      </c>
      <c r="O276" s="1"/>
      <c r="P276" s="1"/>
      <c r="Q276" s="1"/>
      <c r="R276" s="6" t="s">
        <v>799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141</v>
      </c>
      <c r="B277" s="224">
        <v>43559</v>
      </c>
      <c r="C277" s="224"/>
      <c r="D277" s="225" t="s">
        <v>366</v>
      </c>
      <c r="E277" s="226" t="s">
        <v>594</v>
      </c>
      <c r="F277" s="226">
        <f>387-14.63</f>
        <v>372.37</v>
      </c>
      <c r="G277" s="226"/>
      <c r="H277" s="226">
        <v>490</v>
      </c>
      <c r="I277" s="228">
        <v>490</v>
      </c>
      <c r="J277" s="198" t="s">
        <v>696</v>
      </c>
      <c r="K277" s="199">
        <f t="shared" si="85"/>
        <v>117.63</v>
      </c>
      <c r="L277" s="200">
        <f t="shared" si="86"/>
        <v>0.31589548030185027</v>
      </c>
      <c r="M277" s="195" t="s">
        <v>598</v>
      </c>
      <c r="N277" s="201">
        <v>43850</v>
      </c>
      <c r="O277" s="1"/>
      <c r="P277" s="1"/>
      <c r="Q277" s="1"/>
      <c r="R277" s="6" t="s">
        <v>799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142</v>
      </c>
      <c r="B278" s="237">
        <v>43578</v>
      </c>
      <c r="C278" s="237"/>
      <c r="D278" s="238" t="s">
        <v>821</v>
      </c>
      <c r="E278" s="239" t="s">
        <v>611</v>
      </c>
      <c r="F278" s="239">
        <v>220</v>
      </c>
      <c r="G278" s="239"/>
      <c r="H278" s="239">
        <v>127.5</v>
      </c>
      <c r="I278" s="240">
        <v>284</v>
      </c>
      <c r="J278" s="208" t="s">
        <v>822</v>
      </c>
      <c r="K278" s="209">
        <f t="shared" si="85"/>
        <v>-92.5</v>
      </c>
      <c r="L278" s="210">
        <f t="shared" si="86"/>
        <v>-0.42045454545454547</v>
      </c>
      <c r="M278" s="206" t="s">
        <v>612</v>
      </c>
      <c r="N278" s="203">
        <v>43896</v>
      </c>
      <c r="O278" s="1"/>
      <c r="P278" s="1"/>
      <c r="Q278" s="1"/>
      <c r="R278" s="6" t="s">
        <v>799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143</v>
      </c>
      <c r="B279" s="224">
        <v>43622</v>
      </c>
      <c r="C279" s="224"/>
      <c r="D279" s="225" t="s">
        <v>491</v>
      </c>
      <c r="E279" s="226" t="s">
        <v>611</v>
      </c>
      <c r="F279" s="226">
        <v>332.8</v>
      </c>
      <c r="G279" s="226"/>
      <c r="H279" s="226">
        <v>405</v>
      </c>
      <c r="I279" s="228">
        <v>419</v>
      </c>
      <c r="J279" s="198" t="s">
        <v>823</v>
      </c>
      <c r="K279" s="199">
        <f t="shared" si="85"/>
        <v>72.199999999999989</v>
      </c>
      <c r="L279" s="200">
        <f t="shared" si="86"/>
        <v>0.21694711538461534</v>
      </c>
      <c r="M279" s="195" t="s">
        <v>598</v>
      </c>
      <c r="N279" s="201">
        <v>43860</v>
      </c>
      <c r="O279" s="1"/>
      <c r="P279" s="1"/>
      <c r="Q279" s="1"/>
      <c r="R279" s="6" t="s">
        <v>803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7">
        <v>144</v>
      </c>
      <c r="B280" s="216">
        <v>43641</v>
      </c>
      <c r="C280" s="216"/>
      <c r="D280" s="217" t="s">
        <v>172</v>
      </c>
      <c r="E280" s="218" t="s">
        <v>594</v>
      </c>
      <c r="F280" s="218">
        <v>386</v>
      </c>
      <c r="G280" s="219"/>
      <c r="H280" s="219">
        <v>395</v>
      </c>
      <c r="I280" s="219">
        <v>452</v>
      </c>
      <c r="J280" s="220" t="s">
        <v>824</v>
      </c>
      <c r="K280" s="221">
        <f t="shared" si="85"/>
        <v>9</v>
      </c>
      <c r="L280" s="222">
        <f t="shared" si="86"/>
        <v>2.3316062176165803E-2</v>
      </c>
      <c r="M280" s="218" t="s">
        <v>622</v>
      </c>
      <c r="N280" s="216">
        <v>43868</v>
      </c>
      <c r="O280" s="1"/>
      <c r="P280" s="1"/>
      <c r="Q280" s="1"/>
      <c r="R280" s="6" t="s">
        <v>803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7">
        <v>145</v>
      </c>
      <c r="B281" s="216">
        <v>43707</v>
      </c>
      <c r="C281" s="216"/>
      <c r="D281" s="217" t="s">
        <v>146</v>
      </c>
      <c r="E281" s="218" t="s">
        <v>594</v>
      </c>
      <c r="F281" s="218">
        <v>137.5</v>
      </c>
      <c r="G281" s="219"/>
      <c r="H281" s="219">
        <v>138.5</v>
      </c>
      <c r="I281" s="219">
        <v>190</v>
      </c>
      <c r="J281" s="220" t="s">
        <v>825</v>
      </c>
      <c r="K281" s="221">
        <f t="shared" si="85"/>
        <v>1</v>
      </c>
      <c r="L281" s="222">
        <f t="shared" si="86"/>
        <v>7.2727272727272727E-3</v>
      </c>
      <c r="M281" s="218" t="s">
        <v>622</v>
      </c>
      <c r="N281" s="216">
        <v>44432</v>
      </c>
      <c r="O281" s="1"/>
      <c r="P281" s="1"/>
      <c r="Q281" s="1"/>
      <c r="R281" s="6" t="s">
        <v>799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3">
        <v>146</v>
      </c>
      <c r="B282" s="224">
        <v>43731</v>
      </c>
      <c r="C282" s="224"/>
      <c r="D282" s="225" t="s">
        <v>439</v>
      </c>
      <c r="E282" s="226" t="s">
        <v>594</v>
      </c>
      <c r="F282" s="226">
        <v>235</v>
      </c>
      <c r="G282" s="226"/>
      <c r="H282" s="226">
        <v>295</v>
      </c>
      <c r="I282" s="228">
        <v>296</v>
      </c>
      <c r="J282" s="198" t="s">
        <v>826</v>
      </c>
      <c r="K282" s="199">
        <f t="shared" si="85"/>
        <v>60</v>
      </c>
      <c r="L282" s="200">
        <f t="shared" si="86"/>
        <v>0.25531914893617019</v>
      </c>
      <c r="M282" s="195" t="s">
        <v>598</v>
      </c>
      <c r="N282" s="201">
        <v>43844</v>
      </c>
      <c r="O282" s="1"/>
      <c r="P282" s="1"/>
      <c r="Q282" s="1"/>
      <c r="R282" s="6" t="s">
        <v>803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3">
        <v>147</v>
      </c>
      <c r="B283" s="224">
        <v>43752</v>
      </c>
      <c r="C283" s="224"/>
      <c r="D283" s="225" t="s">
        <v>827</v>
      </c>
      <c r="E283" s="226" t="s">
        <v>594</v>
      </c>
      <c r="F283" s="226">
        <v>277.5</v>
      </c>
      <c r="G283" s="226"/>
      <c r="H283" s="226">
        <v>333</v>
      </c>
      <c r="I283" s="228">
        <v>333</v>
      </c>
      <c r="J283" s="198" t="s">
        <v>828</v>
      </c>
      <c r="K283" s="199">
        <f t="shared" si="85"/>
        <v>55.5</v>
      </c>
      <c r="L283" s="200">
        <f t="shared" si="86"/>
        <v>0.2</v>
      </c>
      <c r="M283" s="195" t="s">
        <v>598</v>
      </c>
      <c r="N283" s="201">
        <v>43846</v>
      </c>
      <c r="O283" s="1"/>
      <c r="P283" s="1"/>
      <c r="Q283" s="1"/>
      <c r="R283" s="6" t="s">
        <v>799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3">
        <v>148</v>
      </c>
      <c r="B284" s="224">
        <v>43752</v>
      </c>
      <c r="C284" s="224"/>
      <c r="D284" s="225" t="s">
        <v>829</v>
      </c>
      <c r="E284" s="226" t="s">
        <v>594</v>
      </c>
      <c r="F284" s="226">
        <v>930</v>
      </c>
      <c r="G284" s="226"/>
      <c r="H284" s="226">
        <v>1165</v>
      </c>
      <c r="I284" s="228">
        <v>1200</v>
      </c>
      <c r="J284" s="198" t="s">
        <v>830</v>
      </c>
      <c r="K284" s="199">
        <f t="shared" si="85"/>
        <v>235</v>
      </c>
      <c r="L284" s="200">
        <f t="shared" si="86"/>
        <v>0.25268817204301075</v>
      </c>
      <c r="M284" s="195" t="s">
        <v>598</v>
      </c>
      <c r="N284" s="201">
        <v>43847</v>
      </c>
      <c r="O284" s="1"/>
      <c r="P284" s="1"/>
      <c r="Q284" s="1"/>
      <c r="R284" s="6" t="s">
        <v>803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149</v>
      </c>
      <c r="B285" s="224">
        <v>43753</v>
      </c>
      <c r="C285" s="224"/>
      <c r="D285" s="225" t="s">
        <v>831</v>
      </c>
      <c r="E285" s="226" t="s">
        <v>594</v>
      </c>
      <c r="F285" s="196">
        <v>111</v>
      </c>
      <c r="G285" s="226"/>
      <c r="H285" s="226">
        <v>141</v>
      </c>
      <c r="I285" s="228">
        <v>141</v>
      </c>
      <c r="J285" s="198" t="s">
        <v>832</v>
      </c>
      <c r="K285" s="199">
        <f t="shared" si="85"/>
        <v>30</v>
      </c>
      <c r="L285" s="200">
        <f t="shared" si="86"/>
        <v>0.27027027027027029</v>
      </c>
      <c r="M285" s="195" t="s">
        <v>598</v>
      </c>
      <c r="N285" s="201">
        <v>44328</v>
      </c>
      <c r="O285" s="1"/>
      <c r="P285" s="1"/>
      <c r="Q285" s="1"/>
      <c r="R285" s="6" t="s">
        <v>803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3">
        <v>150</v>
      </c>
      <c r="B286" s="224">
        <v>43753</v>
      </c>
      <c r="C286" s="224"/>
      <c r="D286" s="225" t="s">
        <v>833</v>
      </c>
      <c r="E286" s="226" t="s">
        <v>594</v>
      </c>
      <c r="F286" s="196">
        <v>296</v>
      </c>
      <c r="G286" s="226"/>
      <c r="H286" s="226">
        <v>370</v>
      </c>
      <c r="I286" s="228">
        <v>370</v>
      </c>
      <c r="J286" s="198" t="s">
        <v>696</v>
      </c>
      <c r="K286" s="199">
        <f t="shared" si="85"/>
        <v>74</v>
      </c>
      <c r="L286" s="200">
        <f t="shared" si="86"/>
        <v>0.25</v>
      </c>
      <c r="M286" s="195" t="s">
        <v>598</v>
      </c>
      <c r="N286" s="201">
        <v>43853</v>
      </c>
      <c r="O286" s="1"/>
      <c r="P286" s="1"/>
      <c r="Q286" s="1"/>
      <c r="R286" s="6" t="s">
        <v>803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151</v>
      </c>
      <c r="B287" s="224">
        <v>43754</v>
      </c>
      <c r="C287" s="224"/>
      <c r="D287" s="225" t="s">
        <v>834</v>
      </c>
      <c r="E287" s="226" t="s">
        <v>594</v>
      </c>
      <c r="F287" s="196">
        <v>300</v>
      </c>
      <c r="G287" s="226"/>
      <c r="H287" s="226">
        <v>382.5</v>
      </c>
      <c r="I287" s="228">
        <v>344</v>
      </c>
      <c r="J287" s="198" t="s">
        <v>835</v>
      </c>
      <c r="K287" s="199">
        <f t="shared" si="85"/>
        <v>82.5</v>
      </c>
      <c r="L287" s="200">
        <f t="shared" si="86"/>
        <v>0.27500000000000002</v>
      </c>
      <c r="M287" s="195" t="s">
        <v>598</v>
      </c>
      <c r="N287" s="201">
        <v>44238</v>
      </c>
      <c r="O287" s="1"/>
      <c r="P287" s="1"/>
      <c r="Q287" s="1"/>
      <c r="R287" s="6" t="s">
        <v>803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152</v>
      </c>
      <c r="B288" s="224">
        <v>43832</v>
      </c>
      <c r="C288" s="224"/>
      <c r="D288" s="225" t="s">
        <v>836</v>
      </c>
      <c r="E288" s="226" t="s">
        <v>594</v>
      </c>
      <c r="F288" s="196">
        <v>495</v>
      </c>
      <c r="G288" s="226"/>
      <c r="H288" s="226">
        <v>595</v>
      </c>
      <c r="I288" s="228">
        <v>590</v>
      </c>
      <c r="J288" s="198" t="s">
        <v>627</v>
      </c>
      <c r="K288" s="199">
        <f t="shared" si="85"/>
        <v>100</v>
      </c>
      <c r="L288" s="200">
        <f t="shared" si="86"/>
        <v>0.20202020202020202</v>
      </c>
      <c r="M288" s="195" t="s">
        <v>598</v>
      </c>
      <c r="N288" s="201">
        <v>44589</v>
      </c>
      <c r="O288" s="1"/>
      <c r="P288" s="1"/>
      <c r="Q288" s="1"/>
      <c r="R288" s="6" t="s">
        <v>803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3">
        <v>153</v>
      </c>
      <c r="B289" s="224">
        <v>43966</v>
      </c>
      <c r="C289" s="224"/>
      <c r="D289" s="225" t="s">
        <v>76</v>
      </c>
      <c r="E289" s="226" t="s">
        <v>594</v>
      </c>
      <c r="F289" s="196">
        <v>67.5</v>
      </c>
      <c r="G289" s="226"/>
      <c r="H289" s="226">
        <v>86</v>
      </c>
      <c r="I289" s="228">
        <v>86</v>
      </c>
      <c r="J289" s="198" t="s">
        <v>837</v>
      </c>
      <c r="K289" s="199">
        <f t="shared" si="85"/>
        <v>18.5</v>
      </c>
      <c r="L289" s="200">
        <f t="shared" si="86"/>
        <v>0.27407407407407408</v>
      </c>
      <c r="M289" s="195" t="s">
        <v>598</v>
      </c>
      <c r="N289" s="201">
        <v>44008</v>
      </c>
      <c r="O289" s="1"/>
      <c r="P289" s="1"/>
      <c r="Q289" s="1"/>
      <c r="R289" s="6" t="s">
        <v>803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3">
        <v>154</v>
      </c>
      <c r="B290" s="224">
        <v>44035</v>
      </c>
      <c r="C290" s="224"/>
      <c r="D290" s="225" t="s">
        <v>490</v>
      </c>
      <c r="E290" s="226" t="s">
        <v>594</v>
      </c>
      <c r="F290" s="196">
        <v>231</v>
      </c>
      <c r="G290" s="226"/>
      <c r="H290" s="226">
        <v>281</v>
      </c>
      <c r="I290" s="228">
        <v>281</v>
      </c>
      <c r="J290" s="198" t="s">
        <v>696</v>
      </c>
      <c r="K290" s="199">
        <f t="shared" si="85"/>
        <v>50</v>
      </c>
      <c r="L290" s="200">
        <f t="shared" si="86"/>
        <v>0.21645021645021645</v>
      </c>
      <c r="M290" s="195" t="s">
        <v>598</v>
      </c>
      <c r="N290" s="201">
        <v>44358</v>
      </c>
      <c r="O290" s="1"/>
      <c r="P290" s="1"/>
      <c r="Q290" s="1"/>
      <c r="R290" s="6" t="s">
        <v>803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3">
        <v>155</v>
      </c>
      <c r="B291" s="224">
        <v>44092</v>
      </c>
      <c r="C291" s="224"/>
      <c r="D291" s="225" t="s">
        <v>144</v>
      </c>
      <c r="E291" s="226" t="s">
        <v>594</v>
      </c>
      <c r="F291" s="226">
        <v>206</v>
      </c>
      <c r="G291" s="226"/>
      <c r="H291" s="226">
        <v>248</v>
      </c>
      <c r="I291" s="228">
        <v>248</v>
      </c>
      <c r="J291" s="198" t="s">
        <v>696</v>
      </c>
      <c r="K291" s="199">
        <f t="shared" si="85"/>
        <v>42</v>
      </c>
      <c r="L291" s="200">
        <f t="shared" si="86"/>
        <v>0.20388349514563106</v>
      </c>
      <c r="M291" s="195" t="s">
        <v>598</v>
      </c>
      <c r="N291" s="201">
        <v>44214</v>
      </c>
      <c r="O291" s="1"/>
      <c r="P291" s="1"/>
      <c r="Q291" s="1"/>
      <c r="R291" s="6" t="s">
        <v>803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3">
        <v>156</v>
      </c>
      <c r="B292" s="224">
        <v>44140</v>
      </c>
      <c r="C292" s="224"/>
      <c r="D292" s="225" t="s">
        <v>144</v>
      </c>
      <c r="E292" s="226" t="s">
        <v>594</v>
      </c>
      <c r="F292" s="226">
        <v>182.5</v>
      </c>
      <c r="G292" s="226"/>
      <c r="H292" s="226">
        <v>248</v>
      </c>
      <c r="I292" s="228">
        <v>248</v>
      </c>
      <c r="J292" s="198" t="s">
        <v>696</v>
      </c>
      <c r="K292" s="199">
        <f t="shared" si="85"/>
        <v>65.5</v>
      </c>
      <c r="L292" s="200">
        <f t="shared" si="86"/>
        <v>0.35890410958904112</v>
      </c>
      <c r="M292" s="195" t="s">
        <v>598</v>
      </c>
      <c r="N292" s="201">
        <v>44214</v>
      </c>
      <c r="O292" s="1"/>
      <c r="P292" s="1"/>
      <c r="Q292" s="1"/>
      <c r="R292" s="6" t="s">
        <v>803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3">
        <v>157</v>
      </c>
      <c r="B293" s="224">
        <v>44140</v>
      </c>
      <c r="C293" s="224"/>
      <c r="D293" s="225" t="s">
        <v>348</v>
      </c>
      <c r="E293" s="226" t="s">
        <v>594</v>
      </c>
      <c r="F293" s="226">
        <v>247.5</v>
      </c>
      <c r="G293" s="226"/>
      <c r="H293" s="226">
        <v>320</v>
      </c>
      <c r="I293" s="228">
        <v>320</v>
      </c>
      <c r="J293" s="198" t="s">
        <v>696</v>
      </c>
      <c r="K293" s="199">
        <f t="shared" si="85"/>
        <v>72.5</v>
      </c>
      <c r="L293" s="200">
        <f t="shared" si="86"/>
        <v>0.29292929292929293</v>
      </c>
      <c r="M293" s="195" t="s">
        <v>598</v>
      </c>
      <c r="N293" s="201">
        <v>44323</v>
      </c>
      <c r="O293" s="1"/>
      <c r="P293" s="1"/>
      <c r="Q293" s="1"/>
      <c r="R293" s="6" t="s">
        <v>803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158</v>
      </c>
      <c r="B294" s="224">
        <v>44140</v>
      </c>
      <c r="C294" s="224"/>
      <c r="D294" s="225" t="s">
        <v>203</v>
      </c>
      <c r="E294" s="226" t="s">
        <v>594</v>
      </c>
      <c r="F294" s="196">
        <v>925</v>
      </c>
      <c r="G294" s="226"/>
      <c r="H294" s="226">
        <v>1095</v>
      </c>
      <c r="I294" s="228">
        <v>1093</v>
      </c>
      <c r="J294" s="198" t="s">
        <v>838</v>
      </c>
      <c r="K294" s="199">
        <f t="shared" si="85"/>
        <v>170</v>
      </c>
      <c r="L294" s="200">
        <f t="shared" si="86"/>
        <v>0.18378378378378379</v>
      </c>
      <c r="M294" s="195" t="s">
        <v>598</v>
      </c>
      <c r="N294" s="201">
        <v>44201</v>
      </c>
      <c r="O294" s="1"/>
      <c r="P294" s="1"/>
      <c r="Q294" s="1"/>
      <c r="R294" s="6" t="s">
        <v>803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3">
        <v>159</v>
      </c>
      <c r="B295" s="224">
        <v>44140</v>
      </c>
      <c r="C295" s="224"/>
      <c r="D295" s="225" t="s">
        <v>366</v>
      </c>
      <c r="E295" s="226" t="s">
        <v>594</v>
      </c>
      <c r="F295" s="196">
        <v>332.5</v>
      </c>
      <c r="G295" s="226"/>
      <c r="H295" s="226">
        <v>393</v>
      </c>
      <c r="I295" s="228">
        <v>406</v>
      </c>
      <c r="J295" s="198" t="s">
        <v>839</v>
      </c>
      <c r="K295" s="199">
        <f t="shared" si="85"/>
        <v>60.5</v>
      </c>
      <c r="L295" s="200">
        <f t="shared" si="86"/>
        <v>0.18195488721804512</v>
      </c>
      <c r="M295" s="195" t="s">
        <v>598</v>
      </c>
      <c r="N295" s="201">
        <v>44256</v>
      </c>
      <c r="O295" s="1"/>
      <c r="P295" s="1"/>
      <c r="Q295" s="1"/>
      <c r="R295" s="6" t="s">
        <v>803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160</v>
      </c>
      <c r="B296" s="224">
        <v>44141</v>
      </c>
      <c r="C296" s="224"/>
      <c r="D296" s="225" t="s">
        <v>490</v>
      </c>
      <c r="E296" s="226" t="s">
        <v>594</v>
      </c>
      <c r="F296" s="196">
        <v>231</v>
      </c>
      <c r="G296" s="226"/>
      <c r="H296" s="226">
        <v>281</v>
      </c>
      <c r="I296" s="228">
        <v>281</v>
      </c>
      <c r="J296" s="198" t="s">
        <v>696</v>
      </c>
      <c r="K296" s="199">
        <f t="shared" si="85"/>
        <v>50</v>
      </c>
      <c r="L296" s="200">
        <f t="shared" si="86"/>
        <v>0.21645021645021645</v>
      </c>
      <c r="M296" s="195" t="s">
        <v>598</v>
      </c>
      <c r="N296" s="201">
        <v>44358</v>
      </c>
      <c r="O296" s="1"/>
      <c r="P296" s="1"/>
      <c r="Q296" s="1"/>
      <c r="R296" s="6" t="s">
        <v>803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3">
        <v>161</v>
      </c>
      <c r="B297" s="224">
        <v>44187</v>
      </c>
      <c r="C297" s="224"/>
      <c r="D297" s="225" t="s">
        <v>840</v>
      </c>
      <c r="E297" s="226" t="s">
        <v>594</v>
      </c>
      <c r="F297" s="196">
        <v>190</v>
      </c>
      <c r="G297" s="226"/>
      <c r="H297" s="226">
        <v>239</v>
      </c>
      <c r="I297" s="228">
        <v>239</v>
      </c>
      <c r="J297" s="198" t="s">
        <v>841</v>
      </c>
      <c r="K297" s="199">
        <f t="shared" si="85"/>
        <v>49</v>
      </c>
      <c r="L297" s="200">
        <f t="shared" si="86"/>
        <v>0.25789473684210529</v>
      </c>
      <c r="M297" s="195" t="s">
        <v>598</v>
      </c>
      <c r="N297" s="201">
        <v>44844</v>
      </c>
      <c r="O297" s="1"/>
      <c r="P297" s="1"/>
      <c r="Q297" s="1"/>
      <c r="R297" s="6" t="s">
        <v>803</v>
      </c>
    </row>
    <row r="298" spans="1:26" ht="12.75" customHeight="1">
      <c r="A298" s="223">
        <v>162</v>
      </c>
      <c r="B298" s="224">
        <v>44258</v>
      </c>
      <c r="C298" s="224"/>
      <c r="D298" s="225" t="s">
        <v>836</v>
      </c>
      <c r="E298" s="226" t="s">
        <v>594</v>
      </c>
      <c r="F298" s="196">
        <v>495</v>
      </c>
      <c r="G298" s="226"/>
      <c r="H298" s="226">
        <v>595</v>
      </c>
      <c r="I298" s="228">
        <v>590</v>
      </c>
      <c r="J298" s="198" t="s">
        <v>627</v>
      </c>
      <c r="K298" s="199">
        <f t="shared" si="85"/>
        <v>100</v>
      </c>
      <c r="L298" s="200">
        <f t="shared" si="86"/>
        <v>0.20202020202020202</v>
      </c>
      <c r="M298" s="195" t="s">
        <v>598</v>
      </c>
      <c r="N298" s="201">
        <v>44589</v>
      </c>
      <c r="O298" s="1"/>
      <c r="P298" s="1"/>
      <c r="R298" s="6" t="s">
        <v>803</v>
      </c>
    </row>
    <row r="299" spans="1:26" ht="12.75" customHeight="1">
      <c r="A299" s="223">
        <v>163</v>
      </c>
      <c r="B299" s="224">
        <v>44274</v>
      </c>
      <c r="C299" s="224"/>
      <c r="D299" s="225" t="s">
        <v>366</v>
      </c>
      <c r="E299" s="226" t="s">
        <v>594</v>
      </c>
      <c r="F299" s="196">
        <v>355</v>
      </c>
      <c r="G299" s="226"/>
      <c r="H299" s="226">
        <v>422.5</v>
      </c>
      <c r="I299" s="228">
        <v>420</v>
      </c>
      <c r="J299" s="198" t="s">
        <v>842</v>
      </c>
      <c r="K299" s="199">
        <f t="shared" si="85"/>
        <v>67.5</v>
      </c>
      <c r="L299" s="200">
        <f t="shared" si="86"/>
        <v>0.19014084507042253</v>
      </c>
      <c r="M299" s="195" t="s">
        <v>598</v>
      </c>
      <c r="N299" s="201">
        <v>44361</v>
      </c>
      <c r="O299" s="1"/>
      <c r="R299" s="241" t="s">
        <v>803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3">
        <v>164</v>
      </c>
      <c r="B300" s="224">
        <v>44295</v>
      </c>
      <c r="C300" s="224"/>
      <c r="D300" s="225" t="s">
        <v>328</v>
      </c>
      <c r="E300" s="226" t="s">
        <v>594</v>
      </c>
      <c r="F300" s="196">
        <v>555</v>
      </c>
      <c r="G300" s="226"/>
      <c r="H300" s="226">
        <v>663</v>
      </c>
      <c r="I300" s="228">
        <v>663</v>
      </c>
      <c r="J300" s="198" t="s">
        <v>843</v>
      </c>
      <c r="K300" s="199">
        <f t="shared" si="85"/>
        <v>108</v>
      </c>
      <c r="L300" s="200">
        <f t="shared" si="86"/>
        <v>0.19459459459459461</v>
      </c>
      <c r="M300" s="195" t="s">
        <v>598</v>
      </c>
      <c r="N300" s="201">
        <v>44321</v>
      </c>
      <c r="O300" s="1"/>
      <c r="P300" s="1"/>
      <c r="Q300" s="1"/>
      <c r="R300" s="241" t="s">
        <v>803</v>
      </c>
    </row>
    <row r="301" spans="1:26" ht="12.75" customHeight="1">
      <c r="A301" s="223">
        <v>165</v>
      </c>
      <c r="B301" s="224">
        <v>44308</v>
      </c>
      <c r="C301" s="224"/>
      <c r="D301" s="225" t="s">
        <v>807</v>
      </c>
      <c r="E301" s="226" t="s">
        <v>594</v>
      </c>
      <c r="F301" s="196">
        <v>126.5</v>
      </c>
      <c r="G301" s="226"/>
      <c r="H301" s="226">
        <v>155</v>
      </c>
      <c r="I301" s="228">
        <v>155</v>
      </c>
      <c r="J301" s="198" t="s">
        <v>696</v>
      </c>
      <c r="K301" s="199">
        <f t="shared" si="85"/>
        <v>28.5</v>
      </c>
      <c r="L301" s="200">
        <f t="shared" si="86"/>
        <v>0.22529644268774704</v>
      </c>
      <c r="M301" s="195" t="s">
        <v>598</v>
      </c>
      <c r="N301" s="201">
        <v>44362</v>
      </c>
      <c r="O301" s="1"/>
      <c r="R301" s="241" t="s">
        <v>803</v>
      </c>
    </row>
    <row r="302" spans="1:26" ht="12.75" customHeight="1">
      <c r="A302" s="202">
        <v>166</v>
      </c>
      <c r="B302" s="233">
        <v>44368</v>
      </c>
      <c r="C302" s="233"/>
      <c r="D302" s="204" t="s">
        <v>844</v>
      </c>
      <c r="E302" s="206" t="s">
        <v>594</v>
      </c>
      <c r="F302" s="234">
        <v>287.5</v>
      </c>
      <c r="G302" s="206"/>
      <c r="H302" s="206">
        <v>245</v>
      </c>
      <c r="I302" s="207">
        <v>344</v>
      </c>
      <c r="J302" s="208" t="s">
        <v>845</v>
      </c>
      <c r="K302" s="209">
        <f t="shared" si="85"/>
        <v>-42.5</v>
      </c>
      <c r="L302" s="210">
        <f t="shared" si="86"/>
        <v>-0.14782608695652175</v>
      </c>
      <c r="M302" s="206" t="s">
        <v>612</v>
      </c>
      <c r="N302" s="203">
        <v>44508</v>
      </c>
      <c r="O302" s="1"/>
      <c r="R302" s="241" t="s">
        <v>803</v>
      </c>
    </row>
    <row r="303" spans="1:26" ht="12.75" customHeight="1">
      <c r="A303" s="223">
        <v>167</v>
      </c>
      <c r="B303" s="224">
        <v>44368</v>
      </c>
      <c r="C303" s="224"/>
      <c r="D303" s="225" t="s">
        <v>490</v>
      </c>
      <c r="E303" s="226" t="s">
        <v>594</v>
      </c>
      <c r="F303" s="196">
        <v>241</v>
      </c>
      <c r="G303" s="226"/>
      <c r="H303" s="226">
        <v>298</v>
      </c>
      <c r="I303" s="228">
        <v>320</v>
      </c>
      <c r="J303" s="198" t="s">
        <v>696</v>
      </c>
      <c r="K303" s="199">
        <f t="shared" si="85"/>
        <v>57</v>
      </c>
      <c r="L303" s="200">
        <f t="shared" si="86"/>
        <v>0.23651452282157676</v>
      </c>
      <c r="M303" s="195" t="s">
        <v>598</v>
      </c>
      <c r="N303" s="201">
        <v>44802</v>
      </c>
      <c r="O303" s="41"/>
      <c r="R303" s="241" t="s">
        <v>803</v>
      </c>
    </row>
    <row r="304" spans="1:26" ht="12.75" customHeight="1">
      <c r="A304" s="223">
        <v>168</v>
      </c>
      <c r="B304" s="224">
        <v>44406</v>
      </c>
      <c r="C304" s="224"/>
      <c r="D304" s="225" t="s">
        <v>807</v>
      </c>
      <c r="E304" s="226" t="s">
        <v>594</v>
      </c>
      <c r="F304" s="196">
        <v>162.5</v>
      </c>
      <c r="G304" s="226"/>
      <c r="H304" s="226">
        <v>200</v>
      </c>
      <c r="I304" s="228">
        <v>200</v>
      </c>
      <c r="J304" s="198" t="s">
        <v>696</v>
      </c>
      <c r="K304" s="199">
        <f t="shared" si="85"/>
        <v>37.5</v>
      </c>
      <c r="L304" s="200">
        <f t="shared" si="86"/>
        <v>0.23076923076923078</v>
      </c>
      <c r="M304" s="195" t="s">
        <v>598</v>
      </c>
      <c r="N304" s="201">
        <v>44802</v>
      </c>
      <c r="O304" s="1"/>
      <c r="R304" s="241" t="s">
        <v>803</v>
      </c>
    </row>
    <row r="305" spans="1:18" ht="12.75" customHeight="1">
      <c r="A305" s="223">
        <v>169</v>
      </c>
      <c r="B305" s="224">
        <v>44462</v>
      </c>
      <c r="C305" s="224"/>
      <c r="D305" s="225" t="s">
        <v>447</v>
      </c>
      <c r="E305" s="226" t="s">
        <v>594</v>
      </c>
      <c r="F305" s="196">
        <v>1235</v>
      </c>
      <c r="G305" s="226"/>
      <c r="H305" s="226">
        <v>1505</v>
      </c>
      <c r="I305" s="228">
        <v>1500</v>
      </c>
      <c r="J305" s="198" t="s">
        <v>696</v>
      </c>
      <c r="K305" s="199">
        <f t="shared" si="85"/>
        <v>270</v>
      </c>
      <c r="L305" s="200">
        <f t="shared" si="86"/>
        <v>0.21862348178137653</v>
      </c>
      <c r="M305" s="195" t="s">
        <v>598</v>
      </c>
      <c r="N305" s="201">
        <v>44564</v>
      </c>
      <c r="O305" s="1"/>
      <c r="R305" s="241" t="s">
        <v>803</v>
      </c>
    </row>
    <row r="306" spans="1:18" ht="12.75" customHeight="1">
      <c r="A306" s="242">
        <v>170</v>
      </c>
      <c r="B306" s="243">
        <v>44480</v>
      </c>
      <c r="C306" s="243"/>
      <c r="D306" s="244" t="s">
        <v>846</v>
      </c>
      <c r="E306" s="245" t="s">
        <v>594</v>
      </c>
      <c r="F306" s="62">
        <v>58.75</v>
      </c>
      <c r="G306" s="245"/>
      <c r="H306" s="246"/>
      <c r="I306" s="56"/>
      <c r="J306" s="247" t="s">
        <v>596</v>
      </c>
      <c r="K306" s="242"/>
      <c r="L306" s="243"/>
      <c r="M306" s="243"/>
      <c r="N306" s="244"/>
      <c r="O306" s="41"/>
      <c r="R306" s="241" t="s">
        <v>803</v>
      </c>
    </row>
    <row r="307" spans="1:18" ht="12.75" customHeight="1">
      <c r="A307" s="248">
        <v>171</v>
      </c>
      <c r="B307" s="249">
        <v>44481</v>
      </c>
      <c r="C307" s="249"/>
      <c r="D307" s="250" t="s">
        <v>279</v>
      </c>
      <c r="E307" s="56" t="s">
        <v>594</v>
      </c>
      <c r="F307" s="251" t="s">
        <v>847</v>
      </c>
      <c r="G307" s="56"/>
      <c r="H307" s="56"/>
      <c r="I307" s="56">
        <v>380</v>
      </c>
      <c r="J307" s="252" t="s">
        <v>596</v>
      </c>
      <c r="K307" s="248"/>
      <c r="L307" s="249"/>
      <c r="M307" s="249"/>
      <c r="N307" s="250"/>
      <c r="O307" s="41"/>
      <c r="R307" s="241" t="s">
        <v>803</v>
      </c>
    </row>
    <row r="308" spans="1:18" ht="12.75" customHeight="1">
      <c r="A308" s="223">
        <v>172</v>
      </c>
      <c r="B308" s="224">
        <v>44481</v>
      </c>
      <c r="C308" s="224"/>
      <c r="D308" s="225" t="s">
        <v>848</v>
      </c>
      <c r="E308" s="226" t="s">
        <v>594</v>
      </c>
      <c r="F308" s="196">
        <v>45.5</v>
      </c>
      <c r="G308" s="226"/>
      <c r="H308" s="226">
        <v>56.5</v>
      </c>
      <c r="I308" s="228">
        <v>56</v>
      </c>
      <c r="J308" s="198" t="s">
        <v>849</v>
      </c>
      <c r="K308" s="199">
        <f t="shared" ref="K308:K309" si="87">H308-F308</f>
        <v>11</v>
      </c>
      <c r="L308" s="200">
        <f t="shared" ref="L308:L309" si="88">K308/F308</f>
        <v>0.24175824175824176</v>
      </c>
      <c r="M308" s="195" t="s">
        <v>598</v>
      </c>
      <c r="N308" s="201">
        <v>44881</v>
      </c>
      <c r="O308" s="41"/>
      <c r="R308" s="241"/>
    </row>
    <row r="309" spans="1:18" ht="12.75" customHeight="1">
      <c r="A309" s="223">
        <v>173</v>
      </c>
      <c r="B309" s="224">
        <v>44551</v>
      </c>
      <c r="C309" s="224"/>
      <c r="D309" s="225" t="s">
        <v>131</v>
      </c>
      <c r="E309" s="226" t="s">
        <v>594</v>
      </c>
      <c r="F309" s="196">
        <v>2300</v>
      </c>
      <c r="G309" s="226"/>
      <c r="H309" s="226">
        <f>(2820+2200)/2</f>
        <v>2510</v>
      </c>
      <c r="I309" s="228">
        <v>3000</v>
      </c>
      <c r="J309" s="198" t="s">
        <v>850</v>
      </c>
      <c r="K309" s="199">
        <f t="shared" si="87"/>
        <v>210</v>
      </c>
      <c r="L309" s="200">
        <f t="shared" si="88"/>
        <v>9.1304347826086957E-2</v>
      </c>
      <c r="M309" s="195" t="s">
        <v>598</v>
      </c>
      <c r="N309" s="201">
        <v>44649</v>
      </c>
      <c r="O309" s="1"/>
      <c r="R309" s="241"/>
    </row>
    <row r="310" spans="1:18" ht="12.75" customHeight="1">
      <c r="A310" s="58">
        <v>174</v>
      </c>
      <c r="B310" s="249">
        <v>44606</v>
      </c>
      <c r="C310" s="58"/>
      <c r="D310" s="58" t="s">
        <v>437</v>
      </c>
      <c r="E310" s="56" t="s">
        <v>594</v>
      </c>
      <c r="F310" s="56" t="s">
        <v>851</v>
      </c>
      <c r="G310" s="56"/>
      <c r="H310" s="56"/>
      <c r="I310" s="56">
        <v>764</v>
      </c>
      <c r="J310" s="56" t="s">
        <v>596</v>
      </c>
      <c r="K310" s="56"/>
      <c r="L310" s="56"/>
      <c r="M310" s="56"/>
      <c r="N310" s="58"/>
      <c r="O310" s="41"/>
      <c r="R310" s="241"/>
    </row>
    <row r="311" spans="1:18" ht="12.75" customHeight="1">
      <c r="A311" s="223">
        <v>175</v>
      </c>
      <c r="B311" s="224">
        <v>44613</v>
      </c>
      <c r="C311" s="224"/>
      <c r="D311" s="225" t="s">
        <v>447</v>
      </c>
      <c r="E311" s="226" t="s">
        <v>594</v>
      </c>
      <c r="F311" s="196">
        <v>1255</v>
      </c>
      <c r="G311" s="226"/>
      <c r="H311" s="226">
        <v>1515</v>
      </c>
      <c r="I311" s="228">
        <v>1510</v>
      </c>
      <c r="J311" s="198" t="s">
        <v>696</v>
      </c>
      <c r="K311" s="199">
        <f>H311-F311</f>
        <v>260</v>
      </c>
      <c r="L311" s="200">
        <f>K311/F311</f>
        <v>0.20717131474103587</v>
      </c>
      <c r="M311" s="195" t="s">
        <v>598</v>
      </c>
      <c r="N311" s="201">
        <v>44834</v>
      </c>
      <c r="O311" s="41"/>
      <c r="R311" s="241"/>
    </row>
    <row r="312" spans="1:18" ht="12.75" customHeight="1">
      <c r="A312">
        <v>176</v>
      </c>
      <c r="B312" s="249">
        <v>44670</v>
      </c>
      <c r="C312" s="249"/>
      <c r="D312" s="58" t="s">
        <v>553</v>
      </c>
      <c r="E312" s="253" t="s">
        <v>594</v>
      </c>
      <c r="F312" s="56" t="s">
        <v>852</v>
      </c>
      <c r="G312" s="56"/>
      <c r="H312" s="56"/>
      <c r="I312" s="56">
        <v>553</v>
      </c>
      <c r="J312" s="56" t="s">
        <v>596</v>
      </c>
      <c r="K312" s="56"/>
      <c r="L312" s="56"/>
      <c r="M312" s="56"/>
      <c r="N312" s="56"/>
      <c r="O312" s="41"/>
      <c r="R312" s="241"/>
    </row>
    <row r="313" spans="1:18" ht="12.75" customHeight="1">
      <c r="A313" s="223">
        <v>177</v>
      </c>
      <c r="B313" s="224">
        <v>44746</v>
      </c>
      <c r="C313" s="224"/>
      <c r="D313" s="225" t="s">
        <v>853</v>
      </c>
      <c r="E313" s="226" t="s">
        <v>594</v>
      </c>
      <c r="F313" s="196">
        <v>207.5</v>
      </c>
      <c r="G313" s="226"/>
      <c r="H313" s="226">
        <v>254</v>
      </c>
      <c r="I313" s="228">
        <v>254</v>
      </c>
      <c r="J313" s="198" t="s">
        <v>696</v>
      </c>
      <c r="K313" s="199">
        <f t="shared" ref="K313:K315" si="89">H313-F313</f>
        <v>46.5</v>
      </c>
      <c r="L313" s="200">
        <f t="shared" ref="L313:L315" si="90">K313/F313</f>
        <v>0.22409638554216868</v>
      </c>
      <c r="M313" s="195" t="s">
        <v>598</v>
      </c>
      <c r="N313" s="201">
        <v>44792</v>
      </c>
      <c r="O313" s="1"/>
      <c r="R313" s="241"/>
    </row>
    <row r="314" spans="1:18" ht="12.75" customHeight="1">
      <c r="A314" s="223">
        <v>178</v>
      </c>
      <c r="B314" s="224">
        <v>44775</v>
      </c>
      <c r="C314" s="224"/>
      <c r="D314" s="225" t="s">
        <v>492</v>
      </c>
      <c r="E314" s="226" t="s">
        <v>594</v>
      </c>
      <c r="F314" s="196">
        <v>31.25</v>
      </c>
      <c r="G314" s="226"/>
      <c r="H314" s="226">
        <v>38.75</v>
      </c>
      <c r="I314" s="228">
        <v>38</v>
      </c>
      <c r="J314" s="198" t="s">
        <v>696</v>
      </c>
      <c r="K314" s="199">
        <f t="shared" si="89"/>
        <v>7.5</v>
      </c>
      <c r="L314" s="200">
        <f t="shared" si="90"/>
        <v>0.24</v>
      </c>
      <c r="M314" s="195" t="s">
        <v>598</v>
      </c>
      <c r="N314" s="201">
        <v>44844</v>
      </c>
      <c r="O314" s="41"/>
      <c r="R314" s="62"/>
    </row>
    <row r="315" spans="1:18" ht="12.75" customHeight="1">
      <c r="A315" s="223">
        <v>179</v>
      </c>
      <c r="B315" s="224">
        <v>44841</v>
      </c>
      <c r="C315" s="224"/>
      <c r="D315" s="225" t="s">
        <v>854</v>
      </c>
      <c r="E315" s="226" t="s">
        <v>594</v>
      </c>
      <c r="F315" s="196">
        <v>665</v>
      </c>
      <c r="G315" s="226"/>
      <c r="H315" s="226">
        <v>807.5</v>
      </c>
      <c r="I315" s="228">
        <v>840</v>
      </c>
      <c r="J315" s="198" t="s">
        <v>850</v>
      </c>
      <c r="K315" s="199">
        <f t="shared" si="89"/>
        <v>142.5</v>
      </c>
      <c r="L315" s="200">
        <f t="shared" si="90"/>
        <v>0.21428571428571427</v>
      </c>
      <c r="M315" s="195" t="s">
        <v>598</v>
      </c>
      <c r="N315" s="201">
        <v>45097</v>
      </c>
      <c r="O315" s="41"/>
      <c r="R315" s="62"/>
    </row>
    <row r="316" spans="1:18" ht="12.75" customHeight="1">
      <c r="A316" s="248">
        <v>180</v>
      </c>
      <c r="B316" s="249">
        <v>44844</v>
      </c>
      <c r="C316" s="58"/>
      <c r="D316" s="58" t="s">
        <v>439</v>
      </c>
      <c r="E316" s="253" t="s">
        <v>594</v>
      </c>
      <c r="F316" s="56" t="s">
        <v>855</v>
      </c>
      <c r="G316" s="56"/>
      <c r="H316" s="56"/>
      <c r="I316" s="56">
        <v>291</v>
      </c>
      <c r="J316" s="56" t="s">
        <v>596</v>
      </c>
      <c r="K316" s="56"/>
      <c r="L316" s="56"/>
      <c r="M316" s="56"/>
      <c r="N316" s="56"/>
      <c r="O316" s="41"/>
      <c r="Q316" s="41"/>
      <c r="R316" s="62"/>
    </row>
    <row r="317" spans="1:18" ht="12.75" customHeight="1">
      <c r="A317" s="248">
        <v>181</v>
      </c>
      <c r="B317" s="249">
        <v>44845</v>
      </c>
      <c r="C317" s="58"/>
      <c r="D317" s="58" t="s">
        <v>437</v>
      </c>
      <c r="E317" s="253" t="s">
        <v>594</v>
      </c>
      <c r="F317" s="56" t="s">
        <v>856</v>
      </c>
      <c r="G317" s="56"/>
      <c r="H317" s="56"/>
      <c r="I317" s="56">
        <v>765</v>
      </c>
      <c r="J317" s="56" t="s">
        <v>596</v>
      </c>
      <c r="K317" s="56"/>
      <c r="L317" s="56"/>
      <c r="M317" s="56"/>
      <c r="N317" s="56"/>
      <c r="O317" s="41"/>
      <c r="Q317" s="41"/>
      <c r="R317" s="62"/>
    </row>
    <row r="318" spans="1:18" ht="12.75" customHeight="1">
      <c r="A318" s="223">
        <v>182</v>
      </c>
      <c r="B318" s="224">
        <v>44981</v>
      </c>
      <c r="C318" s="224"/>
      <c r="D318" s="225" t="s">
        <v>454</v>
      </c>
      <c r="E318" s="226" t="s">
        <v>594</v>
      </c>
      <c r="F318" s="196">
        <v>1675</v>
      </c>
      <c r="G318" s="226"/>
      <c r="H318" s="226">
        <v>2080</v>
      </c>
      <c r="I318" s="228">
        <v>2080</v>
      </c>
      <c r="J318" s="198" t="s">
        <v>696</v>
      </c>
      <c r="K318" s="199">
        <f>H318-F318</f>
        <v>405</v>
      </c>
      <c r="L318" s="200">
        <f>K318/F318</f>
        <v>0.2417910447761194</v>
      </c>
      <c r="M318" s="195" t="s">
        <v>598</v>
      </c>
      <c r="N318" s="201">
        <v>45119</v>
      </c>
      <c r="O318" s="41"/>
      <c r="R318" s="62"/>
    </row>
    <row r="319" spans="1:18" ht="12.75" customHeight="1">
      <c r="A319" s="223">
        <v>183</v>
      </c>
      <c r="B319" s="224">
        <v>44986</v>
      </c>
      <c r="C319" s="224"/>
      <c r="D319" s="225" t="s">
        <v>492</v>
      </c>
      <c r="E319" s="226" t="s">
        <v>594</v>
      </c>
      <c r="F319" s="196">
        <v>57.5</v>
      </c>
      <c r="G319" s="226"/>
      <c r="H319" s="226">
        <v>120</v>
      </c>
      <c r="I319" s="228">
        <v>120</v>
      </c>
      <c r="J319" s="198" t="s">
        <v>696</v>
      </c>
      <c r="K319" s="199">
        <f>H319-F319</f>
        <v>62.5</v>
      </c>
      <c r="L319" s="200">
        <f>K319/F319</f>
        <v>1.0869565217391304</v>
      </c>
      <c r="M319" s="195" t="s">
        <v>598</v>
      </c>
      <c r="N319" s="201">
        <v>45049</v>
      </c>
      <c r="O319" s="41"/>
      <c r="R319" s="62"/>
    </row>
    <row r="320" spans="1:18" ht="12.75" customHeight="1">
      <c r="A320" s="254">
        <v>184</v>
      </c>
      <c r="B320" s="249">
        <v>45008</v>
      </c>
      <c r="C320" s="249"/>
      <c r="D320" s="58" t="s">
        <v>509</v>
      </c>
      <c r="E320" s="253" t="s">
        <v>594</v>
      </c>
      <c r="F320" s="253" t="s">
        <v>857</v>
      </c>
      <c r="G320" s="56"/>
      <c r="H320" s="56"/>
      <c r="I320" s="56">
        <v>3523</v>
      </c>
      <c r="J320" s="56" t="s">
        <v>596</v>
      </c>
      <c r="K320" s="56"/>
      <c r="L320" s="56"/>
      <c r="M320" s="56"/>
      <c r="N320" s="56"/>
      <c r="O320" s="41"/>
      <c r="R320" s="62"/>
    </row>
    <row r="321" spans="1:38" ht="12.75" customHeight="1">
      <c r="A321" s="248">
        <v>185</v>
      </c>
      <c r="B321" s="249">
        <v>45027</v>
      </c>
      <c r="C321" s="58"/>
      <c r="D321" s="58" t="s">
        <v>858</v>
      </c>
      <c r="E321" s="253" t="s">
        <v>594</v>
      </c>
      <c r="F321" s="56" t="s">
        <v>859</v>
      </c>
      <c r="G321" s="56"/>
      <c r="H321" s="56"/>
      <c r="I321" s="56">
        <v>810</v>
      </c>
      <c r="J321" s="56" t="s">
        <v>596</v>
      </c>
      <c r="K321" s="56"/>
      <c r="L321" s="56"/>
      <c r="M321" s="56"/>
      <c r="N321" s="56"/>
      <c r="O321" s="41"/>
      <c r="R321" s="62"/>
    </row>
    <row r="322" spans="1:38" ht="12.75" customHeight="1">
      <c r="A322" s="248">
        <v>186</v>
      </c>
      <c r="B322" s="249">
        <v>45050</v>
      </c>
      <c r="C322" s="58"/>
      <c r="D322" s="58" t="s">
        <v>42</v>
      </c>
      <c r="E322" s="253" t="s">
        <v>594</v>
      </c>
      <c r="F322" s="56" t="s">
        <v>860</v>
      </c>
      <c r="G322" s="56"/>
      <c r="H322" s="56"/>
      <c r="I322" s="56">
        <v>5040</v>
      </c>
      <c r="J322" s="56" t="s">
        <v>596</v>
      </c>
      <c r="K322" s="56"/>
      <c r="L322" s="56"/>
      <c r="M322" s="56"/>
      <c r="N322" s="56"/>
      <c r="O322" s="41"/>
      <c r="R322" s="62"/>
    </row>
    <row r="323" spans="1:38" ht="12.75" customHeight="1">
      <c r="A323" s="242">
        <v>187</v>
      </c>
      <c r="B323" s="243">
        <v>45075</v>
      </c>
      <c r="C323" s="255"/>
      <c r="D323" s="255" t="s">
        <v>861</v>
      </c>
      <c r="E323" s="256" t="s">
        <v>594</v>
      </c>
      <c r="F323" s="245" t="s">
        <v>862</v>
      </c>
      <c r="G323" s="245"/>
      <c r="H323" s="245"/>
      <c r="I323" s="245">
        <v>732</v>
      </c>
      <c r="J323" s="245" t="s">
        <v>596</v>
      </c>
      <c r="K323" s="245"/>
      <c r="L323" s="245"/>
      <c r="M323" s="245"/>
      <c r="N323" s="245"/>
      <c r="O323" s="41"/>
      <c r="Q323" s="41"/>
      <c r="R323" s="62"/>
      <c r="T323" s="41"/>
      <c r="V323" s="41"/>
      <c r="W323" s="62"/>
      <c r="Y323" s="41"/>
      <c r="AA323" s="41"/>
      <c r="AB323" s="62"/>
      <c r="AD323" s="41"/>
      <c r="AF323" s="41"/>
      <c r="AG323" s="62"/>
      <c r="AI323" s="41"/>
      <c r="AK323" s="41"/>
      <c r="AL323" s="62"/>
    </row>
    <row r="324" spans="1:38" ht="12.75" customHeight="1">
      <c r="A324" s="248">
        <v>188</v>
      </c>
      <c r="B324" s="249">
        <v>45078</v>
      </c>
      <c r="C324" s="58"/>
      <c r="D324" s="58" t="s">
        <v>541</v>
      </c>
      <c r="E324" s="253" t="s">
        <v>594</v>
      </c>
      <c r="F324" s="56" t="s">
        <v>863</v>
      </c>
      <c r="G324" s="56"/>
      <c r="H324" s="56"/>
      <c r="I324" s="56">
        <v>4300</v>
      </c>
      <c r="J324" s="56" t="s">
        <v>596</v>
      </c>
      <c r="K324" s="56"/>
      <c r="L324" s="56"/>
      <c r="M324" s="56"/>
      <c r="N324" s="56"/>
      <c r="O324" s="41"/>
      <c r="Q324" s="41"/>
      <c r="R324" s="62"/>
      <c r="T324" s="41"/>
      <c r="V324" s="41"/>
      <c r="W324" s="62"/>
      <c r="Y324" s="41"/>
      <c r="AA324" s="41"/>
      <c r="AB324" s="62"/>
      <c r="AD324" s="41"/>
      <c r="AF324" s="41"/>
      <c r="AG324" s="62"/>
      <c r="AI324" s="41"/>
      <c r="AK324" s="41"/>
      <c r="AL324" s="62"/>
    </row>
    <row r="325" spans="1:38" ht="12.75" customHeight="1">
      <c r="A325" s="248">
        <v>189</v>
      </c>
      <c r="B325" s="249">
        <v>45103</v>
      </c>
      <c r="C325" s="58"/>
      <c r="D325" s="58" t="s">
        <v>1128</v>
      </c>
      <c r="E325" s="253" t="s">
        <v>594</v>
      </c>
      <c r="F325" s="56" t="s">
        <v>676</v>
      </c>
      <c r="G325" s="56"/>
      <c r="H325" s="56"/>
      <c r="I325" s="56">
        <v>383</v>
      </c>
      <c r="J325" s="56" t="s">
        <v>596</v>
      </c>
      <c r="K325" s="56"/>
      <c r="L325" s="56"/>
      <c r="M325" s="56"/>
      <c r="N325" s="56"/>
      <c r="O325" s="41"/>
      <c r="Q325" s="41"/>
      <c r="R325" s="62"/>
      <c r="T325" s="41"/>
      <c r="V325" s="41"/>
      <c r="W325" s="62"/>
      <c r="Y325" s="41"/>
      <c r="AA325" s="41"/>
      <c r="AB325" s="62"/>
      <c r="AD325" s="41"/>
      <c r="AF325" s="41"/>
      <c r="AG325" s="62"/>
      <c r="AI325" s="41"/>
      <c r="AK325" s="41"/>
      <c r="AL325" s="62"/>
    </row>
    <row r="326" spans="1:38" ht="12.75" customHeight="1">
      <c r="A326" s="248">
        <v>190</v>
      </c>
      <c r="B326" s="249">
        <v>45120</v>
      </c>
      <c r="C326" s="58"/>
      <c r="D326" s="58" t="s">
        <v>540</v>
      </c>
      <c r="E326" s="253" t="s">
        <v>594</v>
      </c>
      <c r="F326" s="56" t="s">
        <v>1111</v>
      </c>
      <c r="G326" s="56"/>
      <c r="H326" s="56"/>
      <c r="I326" s="56">
        <v>2935</v>
      </c>
      <c r="J326" s="56" t="s">
        <v>596</v>
      </c>
      <c r="K326" s="56"/>
      <c r="L326" s="56"/>
      <c r="M326" s="56"/>
      <c r="N326" s="56"/>
      <c r="O326" s="41"/>
      <c r="Q326" s="41"/>
      <c r="R326" s="62"/>
      <c r="T326" s="41"/>
      <c r="V326" s="41"/>
      <c r="W326" s="62"/>
      <c r="Y326" s="41"/>
      <c r="AA326" s="41"/>
      <c r="AB326" s="62"/>
      <c r="AD326" s="41"/>
      <c r="AF326" s="41"/>
      <c r="AG326" s="62"/>
      <c r="AI326" s="41"/>
      <c r="AK326" s="41"/>
      <c r="AL326" s="62"/>
    </row>
    <row r="327" spans="1:38" ht="12.75" customHeight="1">
      <c r="A327" s="248"/>
      <c r="B327" s="249"/>
      <c r="C327" s="58"/>
      <c r="D327" s="58"/>
      <c r="E327" s="253"/>
      <c r="F327" s="56"/>
      <c r="G327" s="56"/>
      <c r="H327" s="56"/>
      <c r="I327" s="56"/>
      <c r="J327" s="56"/>
      <c r="K327" s="56"/>
      <c r="L327" s="56"/>
      <c r="M327" s="56"/>
      <c r="N327" s="56"/>
      <c r="O327" s="41"/>
      <c r="R327" s="62"/>
      <c r="T327" s="41"/>
      <c r="W327" s="62"/>
      <c r="Y327" s="41"/>
      <c r="AB327" s="62"/>
      <c r="AD327" s="41"/>
      <c r="AG327" s="62"/>
      <c r="AI327" s="41"/>
      <c r="AL327" s="62"/>
    </row>
    <row r="328" spans="1:38" ht="12.75" customHeight="1">
      <c r="A328" s="58"/>
      <c r="B328" s="58"/>
      <c r="C328" s="58"/>
      <c r="D328" s="58"/>
      <c r="E328" s="58"/>
      <c r="F328" s="56"/>
      <c r="G328" s="56"/>
      <c r="H328" s="56"/>
      <c r="I328" s="56"/>
      <c r="J328" s="31"/>
      <c r="K328" s="56"/>
      <c r="L328" s="56"/>
      <c r="M328" s="56"/>
      <c r="N328" s="58"/>
      <c r="O328" s="41"/>
      <c r="R328" s="62"/>
      <c r="T328" s="41"/>
      <c r="W328" s="62"/>
      <c r="Y328" s="41"/>
      <c r="AB328" s="62"/>
      <c r="AD328" s="41"/>
      <c r="AG328" s="62"/>
      <c r="AI328" s="41"/>
      <c r="AL328" s="62"/>
    </row>
    <row r="329" spans="1:38" ht="12.75" customHeight="1">
      <c r="B329" s="257" t="s">
        <v>864</v>
      </c>
      <c r="F329" s="62"/>
      <c r="G329" s="62"/>
      <c r="H329" s="62"/>
      <c r="I329" s="62"/>
      <c r="J329" s="41"/>
      <c r="K329" s="62"/>
      <c r="L329" s="62"/>
      <c r="M329" s="62"/>
      <c r="O329" s="41"/>
      <c r="R329" s="62"/>
      <c r="T329" s="41"/>
      <c r="W329" s="62"/>
      <c r="Y329" s="41"/>
      <c r="AB329" s="62"/>
      <c r="AD329" s="41"/>
      <c r="AG329" s="62"/>
      <c r="AI329" s="41"/>
      <c r="AL329" s="62"/>
    </row>
    <row r="330" spans="1:38" ht="12.75" customHeight="1">
      <c r="A330" s="258"/>
      <c r="F330" s="62"/>
      <c r="G330" s="62"/>
      <c r="H330" s="62"/>
      <c r="I330" s="62"/>
      <c r="J330" s="41"/>
      <c r="K330" s="62"/>
      <c r="L330" s="62"/>
      <c r="M330" s="62"/>
      <c r="O330" s="41"/>
      <c r="R330" s="62"/>
      <c r="T330" s="41"/>
      <c r="W330" s="62"/>
      <c r="Y330" s="41"/>
      <c r="AB330" s="62"/>
      <c r="AD330" s="41"/>
      <c r="AG330" s="62"/>
      <c r="AI330" s="41"/>
      <c r="AL330" s="62"/>
    </row>
    <row r="331" spans="1:38" ht="12.75" customHeight="1">
      <c r="A331" s="258"/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1:38" ht="12.75" customHeight="1">
      <c r="A332" s="56"/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1:3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1:3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1:3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1:3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</sheetData>
  <autoFilter ref="R1:R328"/>
  <mergeCells count="11">
    <mergeCell ref="O77:O78"/>
    <mergeCell ref="P77:P78"/>
    <mergeCell ref="A77:A78"/>
    <mergeCell ref="B77:B78"/>
    <mergeCell ref="J77:J78"/>
    <mergeCell ref="J107:J108"/>
    <mergeCell ref="B107:B108"/>
    <mergeCell ref="A107:A108"/>
    <mergeCell ref="J90:J91"/>
    <mergeCell ref="B90:B91"/>
    <mergeCell ref="A90:A91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2023-07-14T02:49:37Z</dcterms:modified>
</cp:coreProperties>
</file>