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11670" windowHeight="820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F&amp;O)'!$R$1:$R$291</definedName>
    <definedName name="_xlnm._FilterDatabase" localSheetId="1" hidden="1">'Future Intra'!$B$14:$P$14</definedName>
  </definedNames>
  <calcPr calcId="125725"/>
</workbook>
</file>

<file path=xl/calcChain.xml><?xml version="1.0" encoding="utf-8"?>
<calcChain xmlns="http://schemas.openxmlformats.org/spreadsheetml/2006/main">
  <c r="L65" i="6"/>
  <c r="M65" s="1"/>
  <c r="K65"/>
  <c r="L63"/>
  <c r="M63" s="1"/>
  <c r="K63"/>
  <c r="L34"/>
  <c r="K34"/>
  <c r="L39"/>
  <c r="K39"/>
  <c r="K79"/>
  <c r="M79" s="1"/>
  <c r="L60"/>
  <c r="M60" s="1"/>
  <c r="K60"/>
  <c r="L62"/>
  <c r="K62"/>
  <c r="L38"/>
  <c r="K38"/>
  <c r="L16"/>
  <c r="K16"/>
  <c r="M12"/>
  <c r="L12"/>
  <c r="K12"/>
  <c r="L86"/>
  <c r="L19"/>
  <c r="M19" s="1"/>
  <c r="K19"/>
  <c r="L59"/>
  <c r="K59"/>
  <c r="K78"/>
  <c r="M78" s="1"/>
  <c r="K76"/>
  <c r="M76" s="1"/>
  <c r="L58"/>
  <c r="K58"/>
  <c r="L57"/>
  <c r="K57"/>
  <c r="L56"/>
  <c r="K56"/>
  <c r="L33"/>
  <c r="K33"/>
  <c r="L20"/>
  <c r="K20"/>
  <c r="L37"/>
  <c r="K37"/>
  <c r="P18"/>
  <c r="K75"/>
  <c r="M75" s="1"/>
  <c r="K74"/>
  <c r="K73"/>
  <c r="M73" s="1"/>
  <c r="L36"/>
  <c r="K36"/>
  <c r="L35"/>
  <c r="K35"/>
  <c r="L17"/>
  <c r="K17"/>
  <c r="L55"/>
  <c r="K55"/>
  <c r="L53"/>
  <c r="K53"/>
  <c r="L31"/>
  <c r="K31"/>
  <c r="L30"/>
  <c r="K30"/>
  <c r="L54"/>
  <c r="K54"/>
  <c r="L52"/>
  <c r="K52"/>
  <c r="P10"/>
  <c r="P15"/>
  <c r="L32"/>
  <c r="K32"/>
  <c r="L13"/>
  <c r="K13"/>
  <c r="L14"/>
  <c r="K14"/>
  <c r="L11"/>
  <c r="K11"/>
  <c r="K86"/>
  <c r="M16" l="1"/>
  <c r="M62"/>
  <c r="M39"/>
  <c r="M34"/>
  <c r="M38"/>
  <c r="M20"/>
  <c r="M56"/>
  <c r="M35"/>
  <c r="M59"/>
  <c r="M33"/>
  <c r="M37"/>
  <c r="M57"/>
  <c r="M58"/>
  <c r="M36"/>
  <c r="M31"/>
  <c r="M17"/>
  <c r="M74"/>
  <c r="M53"/>
  <c r="M30"/>
  <c r="M55"/>
  <c r="M54"/>
  <c r="M52"/>
  <c r="M32"/>
  <c r="M14"/>
  <c r="M11"/>
  <c r="M13"/>
  <c r="M86"/>
  <c r="L85" l="1"/>
  <c r="K85"/>
  <c r="M85" l="1"/>
  <c r="H279"/>
  <c r="K279" l="1"/>
  <c r="L279" s="1"/>
  <c r="K268"/>
  <c r="L268" s="1"/>
  <c r="K258"/>
  <c r="L258" s="1"/>
  <c r="K274" l="1"/>
  <c r="L274" s="1"/>
  <c r="K275" l="1"/>
  <c r="L275" s="1"/>
  <c r="K272" l="1"/>
  <c r="L272" s="1"/>
  <c r="K251"/>
  <c r="L251" s="1"/>
  <c r="K271"/>
  <c r="L271" s="1"/>
  <c r="K270"/>
  <c r="L270" s="1"/>
  <c r="K269"/>
  <c r="L269" s="1"/>
  <c r="K266"/>
  <c r="L266" s="1"/>
  <c r="K265"/>
  <c r="L265" s="1"/>
  <c r="K264"/>
  <c r="L264" s="1"/>
  <c r="K263"/>
  <c r="L263" s="1"/>
  <c r="K262"/>
  <c r="L262" s="1"/>
  <c r="K261"/>
  <c r="L261" s="1"/>
  <c r="K260"/>
  <c r="L260" s="1"/>
  <c r="K259"/>
  <c r="L259" s="1"/>
  <c r="K257"/>
  <c r="L257" s="1"/>
  <c r="K256"/>
  <c r="L256" s="1"/>
  <c r="K255"/>
  <c r="L255" s="1"/>
  <c r="K254"/>
  <c r="L254" s="1"/>
  <c r="K253"/>
  <c r="L253" s="1"/>
  <c r="K252"/>
  <c r="L252" s="1"/>
  <c r="K250"/>
  <c r="L250" s="1"/>
  <c r="K249"/>
  <c r="L249" s="1"/>
  <c r="K248"/>
  <c r="L248" s="1"/>
  <c r="F247"/>
  <c r="K247" s="1"/>
  <c r="L247" s="1"/>
  <c r="K246"/>
  <c r="L246" s="1"/>
  <c r="K245"/>
  <c r="L245" s="1"/>
  <c r="K244"/>
  <c r="L244" s="1"/>
  <c r="K243"/>
  <c r="L243" s="1"/>
  <c r="K242"/>
  <c r="L242" s="1"/>
  <c r="F241"/>
  <c r="K241" s="1"/>
  <c r="L241" s="1"/>
  <c r="F240"/>
  <c r="K240" s="1"/>
  <c r="L240" s="1"/>
  <c r="K239"/>
  <c r="L239" s="1"/>
  <c r="F238"/>
  <c r="K238" s="1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2"/>
  <c r="L222" s="1"/>
  <c r="K220"/>
  <c r="L220" s="1"/>
  <c r="K219"/>
  <c r="L219" s="1"/>
  <c r="F218"/>
  <c r="K218" s="1"/>
  <c r="L218" s="1"/>
  <c r="K217"/>
  <c r="L217" s="1"/>
  <c r="K214"/>
  <c r="L214" s="1"/>
  <c r="K213"/>
  <c r="L213" s="1"/>
  <c r="K212"/>
  <c r="L212" s="1"/>
  <c r="K209"/>
  <c r="L209" s="1"/>
  <c r="K208"/>
  <c r="L208" s="1"/>
  <c r="K207"/>
  <c r="L207" s="1"/>
  <c r="K206"/>
  <c r="L206" s="1"/>
  <c r="K205"/>
  <c r="L205" s="1"/>
  <c r="K204"/>
  <c r="L204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2"/>
  <c r="L192" s="1"/>
  <c r="K190"/>
  <c r="L190" s="1"/>
  <c r="K188"/>
  <c r="L188" s="1"/>
  <c r="K186"/>
  <c r="L186" s="1"/>
  <c r="K185"/>
  <c r="L185" s="1"/>
  <c r="K184"/>
  <c r="L184" s="1"/>
  <c r="K182"/>
  <c r="L182" s="1"/>
  <c r="K181"/>
  <c r="L181" s="1"/>
  <c r="K180"/>
  <c r="L180" s="1"/>
  <c r="K179"/>
  <c r="K178"/>
  <c r="L178" s="1"/>
  <c r="K177"/>
  <c r="L177" s="1"/>
  <c r="K175"/>
  <c r="L175" s="1"/>
  <c r="K174"/>
  <c r="L174" s="1"/>
  <c r="K173"/>
  <c r="L173" s="1"/>
  <c r="K172"/>
  <c r="L172" s="1"/>
  <c r="K171"/>
  <c r="L171" s="1"/>
  <c r="F170"/>
  <c r="K170" s="1"/>
  <c r="L170" s="1"/>
  <c r="H169"/>
  <c r="K169" s="1"/>
  <c r="L169" s="1"/>
  <c r="K166"/>
  <c r="L166" s="1"/>
  <c r="K165"/>
  <c r="L165" s="1"/>
  <c r="K164"/>
  <c r="L164" s="1"/>
  <c r="K163"/>
  <c r="L163" s="1"/>
  <c r="K162"/>
  <c r="L162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H135"/>
  <c r="K135" s="1"/>
  <c r="L135" s="1"/>
  <c r="F134"/>
  <c r="K134" s="1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M7"/>
  <c r="D7" i="5"/>
  <c r="K6" i="4"/>
  <c r="K6" i="3"/>
  <c r="L6" i="2"/>
</calcChain>
</file>

<file path=xl/sharedStrings.xml><?xml version="1.0" encoding="utf-8"?>
<sst xmlns="http://schemas.openxmlformats.org/spreadsheetml/2006/main" count="2922" uniqueCount="1108">
  <si>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</si>
  <si>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</si>
  <si>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</si>
  <si>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</si>
  <si>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</si>
  <si>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</si>
  <si>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</si>
  <si>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</si>
  <si>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</si>
  <si>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</si>
  <si>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</si>
  <si>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</si>
  <si>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</si>
  <si>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</si>
  <si>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</si>
  <si>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</si>
  <si>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</si>
  <si>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</si>
  <si>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</si>
  <si>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</si>
  <si>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</si>
  <si>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</si>
  <si>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</si>
  <si>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</si>
  <si>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</si>
  <si>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</si>
  <si>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</si>
  <si>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</si>
  <si>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</si>
  <si>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</si>
  <si>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</si>
  <si>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</si>
  <si>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</si>
  <si>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</si>
  <si>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</si>
  <si>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</si>
  <si>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</si>
  <si>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</si>
  <si>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</si>
  <si>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</si>
  <si>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</si>
  <si>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</si>
  <si>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</si>
  <si>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</si>
  <si>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</si>
  <si>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</si>
  <si>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</si>
  <si>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</si>
  <si>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</si>
  <si>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</si>
  <si>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</si>
  <si>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</si>
  <si>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</si>
  <si>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</si>
  <si>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</si>
  <si>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</si>
  <si>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</si>
  <si>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</si>
  <si>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</si>
  <si>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</si>
  <si>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</si>
  <si>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</si>
  <si>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</si>
  <si>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</si>
  <si>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</si>
  <si>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</si>
  <si>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</si>
  <si>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</si>
  <si>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</si>
  <si>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</si>
  <si>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</si>
  <si>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</si>
  <si>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</si>
  <si>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</si>
  <si>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</si>
  <si>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</si>
  <si>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</si>
  <si>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</si>
  <si>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</si>
  <si>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</si>
  <si>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</si>
  <si>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</si>
  <si>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</si>
  <si>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</si>
  <si>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</si>
  <si>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</si>
  <si>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</si>
  <si>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</si>
  <si>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</si>
  <si>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</si>
  <si>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</si>
  <si>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</si>
  <si>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</si>
  <si>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</si>
  <si>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</si>
  <si>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</si>
  <si>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</si>
  <si>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</si>
  <si>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</si>
  <si>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</si>
  <si>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</si>
  <si>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</si>
  <si>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</si>
  <si>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</si>
  <si>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</si>
  <si>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</si>
  <si>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</si>
  <si>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</si>
  <si>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</si>
  <si>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</si>
  <si>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</si>
  <si>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</si>
  <si>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</si>
  <si>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</si>
  <si>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</si>
  <si>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</si>
  <si>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</si>
  <si>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</si>
  <si>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</si>
  <si>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</si>
  <si>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</si>
  <si>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</si>
  <si>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</si>
  <si>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</si>
  <si>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</si>
  <si>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</si>
  <si>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</si>
  <si>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</si>
  <si>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</si>
  <si>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</si>
  <si>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</si>
  <si>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</si>
  <si>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</si>
  <si>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</si>
  <si>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</si>
  <si>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</si>
  <si>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</si>
  <si>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</si>
  <si>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</si>
  <si>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</si>
  <si>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</si>
  <si>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</si>
  <si>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</si>
  <si>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</si>
  <si>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</si>
  <si>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</si>
  <si>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</si>
  <si>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</si>
  <si>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</si>
  <si>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</si>
  <si>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</si>
  <si>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</si>
  <si>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</si>
  <si>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</si>
  <si>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</si>
  <si>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</si>
  <si>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</si>
  <si>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</si>
  <si>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</si>
  <si>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</si>
  <si>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</si>
  <si>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</si>
  <si>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</si>
  <si>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</si>
  <si>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</si>
  <si>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</si>
  <si>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</si>
  <si>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</si>
  <si>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</si>
  <si>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</si>
  <si>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</si>
  <si>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</si>
  <si>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</si>
  <si>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</si>
  <si>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</si>
  <si>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</si>
  <si>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</si>
  <si>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</si>
  <si>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</si>
  <si>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</si>
  <si>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</si>
  <si>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</si>
  <si>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</si>
  <si>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</si>
  <si>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</si>
  <si>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</si>
  <si>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</si>
  <si>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</si>
  <si>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</si>
  <si>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</si>
  <si>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</si>
  <si>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</si>
  <si>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</si>
  <si>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</si>
  <si>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</si>
  <si>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</si>
  <si>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</si>
  <si>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</si>
  <si>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</si>
  <si>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</si>
  <si>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</si>
  <si>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</si>
  <si>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</si>
  <si>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</si>
  <si>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</si>
  <si>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</si>
  <si>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</si>
  <si>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</si>
  <si>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</si>
  <si>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</si>
  <si>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</si>
  <si>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</si>
  <si>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</si>
  <si>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</si>
  <si>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</si>
  <si>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</si>
  <si>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</si>
  <si>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</si>
  <si>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</si>
  <si>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</si>
  <si>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</si>
  <si>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</si>
  <si>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</si>
  <si>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</si>
  <si>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</si>
  <si>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</si>
  <si>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</si>
  <si>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</si>
  <si>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</si>
  <si>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</si>
  <si>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</si>
  <si>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</si>
  <si>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</si>
  <si>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</si>
  <si>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</si>
  <si>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</si>
  <si>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</si>
  <si>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</si>
  <si>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</si>
  <si>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</si>
  <si>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</si>
  <si>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</si>
  <si>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</si>
  <si>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</si>
  <si>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</si>
  <si>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</si>
  <si>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</si>
  <si>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</si>
  <si>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</si>
  <si>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</si>
  <si>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</si>
  <si>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</si>
  <si>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</si>
  <si>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</si>
  <si>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</si>
  <si>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</si>
  <si>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</si>
  <si>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</si>
  <si>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</si>
  <si>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</si>
  <si>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</si>
  <si>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</si>
  <si>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</si>
  <si>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</si>
  <si>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</si>
  <si>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</si>
  <si>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</si>
  <si>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</si>
  <si>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</si>
  <si>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</si>
  <si>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</si>
  <si>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</si>
  <si>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</si>
  <si>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</si>
  <si>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</si>
  <si>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</si>
  <si>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</si>
  <si>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</si>
  <si>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</si>
  <si>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</si>
  <si>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</si>
  <si>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</si>
  <si>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</si>
  <si>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</si>
  <si>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</si>
  <si>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</si>
  <si>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</si>
  <si>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</si>
  <si>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</si>
  <si>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</si>
  <si>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</si>
  <si>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</si>
  <si>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</si>
  <si>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</si>
  <si>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</si>
  <si>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</si>
  <si>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</si>
  <si>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ALKYLAMINE</t>
  </si>
  <si>
    <t>ALOKINDS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</si>
  <si>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</si>
  <si>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</si>
  <si>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</si>
  <si>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</si>
  <si>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</si>
  <si>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</si>
  <si>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</si>
  <si>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</si>
  <si>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</si>
  <si>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</si>
  <si>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</si>
  <si>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</si>
  <si>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</si>
  <si>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</si>
  <si>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</si>
  <si>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</si>
  <si>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</si>
  <si>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</si>
  <si>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</si>
  <si>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</si>
  <si>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</si>
  <si>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</si>
  <si>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</si>
  <si>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</si>
  <si>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</si>
  <si>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</si>
  <si>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</si>
  <si>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</si>
  <si>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</si>
  <si>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</si>
  <si>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</si>
  <si>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</si>
  <si>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</si>
  <si>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</si>
  <si>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</si>
  <si>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</si>
  <si>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</si>
  <si>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</si>
  <si>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</si>
  <si>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</si>
  <si>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</si>
  <si>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</si>
  <si>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</si>
  <si>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</si>
  <si>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</si>
  <si>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</si>
  <si>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</si>
  <si>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</si>
  <si>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</si>
  <si>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</si>
  <si>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</si>
  <si>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</si>
  <si>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</si>
  <si>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</si>
  <si>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</si>
  <si>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</si>
  <si>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</si>
  <si>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</si>
  <si>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</si>
  <si>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</si>
  <si>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</si>
  <si>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</si>
  <si>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</si>
  <si>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</si>
  <si>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</si>
  <si>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</si>
  <si>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</si>
  <si>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</si>
  <si>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</si>
  <si>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</si>
  <si>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</si>
  <si>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</si>
  <si>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</si>
  <si>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</si>
  <si>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</si>
  <si>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</si>
  <si>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</si>
  <si>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</si>
  <si>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</si>
  <si>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</si>
  <si>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</si>
  <si>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</si>
  <si>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</si>
  <si>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</si>
  <si>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</si>
  <si>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</si>
  <si>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</si>
  <si>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</si>
  <si>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</si>
  <si>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</si>
  <si>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</si>
  <si>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</si>
  <si>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</si>
  <si>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</si>
  <si>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</si>
  <si>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</si>
  <si>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</si>
  <si>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</si>
  <si>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</si>
  <si>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</si>
  <si>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</si>
  <si>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</si>
  <si>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</si>
  <si>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</si>
  <si>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</si>
  <si>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</si>
  <si>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</si>
  <si>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</si>
  <si>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</si>
  <si>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</si>
  <si>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</si>
  <si>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</si>
  <si>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</si>
  <si>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</si>
  <si>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</si>
  <si>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</si>
  <si>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</si>
  <si>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</si>
  <si>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</si>
  <si>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</si>
  <si>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</si>
  <si>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</si>
  <si>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</si>
  <si>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</si>
  <si>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</si>
  <si>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</si>
  <si>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</si>
  <si>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</si>
  <si>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</si>
  <si>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</si>
  <si>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</si>
  <si>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</si>
  <si>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</si>
  <si>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</si>
  <si>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</si>
  <si>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</si>
  <si>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</si>
  <si>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</si>
  <si>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</si>
  <si>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</si>
  <si>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</si>
  <si>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</si>
  <si>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</si>
  <si>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</si>
  <si>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</si>
  <si>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</si>
  <si>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</si>
  <si>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</si>
  <si>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</si>
  <si>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</si>
  <si>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</si>
  <si>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</si>
  <si>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</si>
  <si>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</si>
  <si>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</si>
  <si>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</si>
  <si>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</si>
  <si>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</si>
  <si>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</si>
  <si>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</si>
  <si>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</si>
  <si>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</si>
  <si>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</si>
  <si>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</si>
  <si>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</si>
  <si>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</si>
  <si>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</si>
  <si>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</si>
  <si>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</si>
  <si>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</si>
  <si>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</si>
  <si>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</si>
  <si>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</si>
  <si>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</si>
  <si>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</si>
  <si>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SEQUENT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</si>
  <si>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</si>
  <si>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</si>
  <si>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</si>
  <si>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</si>
  <si>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</si>
  <si>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</si>
  <si>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</si>
  <si>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</si>
  <si>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SPICEJET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</si>
  <si>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</si>
  <si>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</si>
  <si>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</si>
  <si>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</si>
  <si>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</si>
  <si>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</si>
  <si>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</si>
  <si>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</si>
  <si>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</si>
  <si>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</si>
  <si>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</si>
  <si>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</si>
  <si>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</si>
  <si>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</si>
  <si>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</si>
  <si>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</si>
  <si>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</si>
  <si>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</si>
  <si>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</si>
  <si>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</si>
  <si>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</si>
  <si>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</si>
  <si>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</si>
  <si>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</si>
  <si>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</si>
  <si>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</si>
  <si>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</si>
  <si>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</si>
  <si>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</si>
  <si>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</si>
  <si>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</si>
  <si>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</si>
  <si>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</si>
  <si>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VMART</t>
  </si>
  <si>
    <t>VIPIND</t>
  </si>
  <si>
    <t>VAIBHAVGBL</t>
  </si>
  <si>
    <t>VAKRANGEE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</si>
  <si>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</si>
  <si>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</si>
  <si>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</si>
  <si>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</si>
  <si>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</si>
  <si>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</si>
  <si>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</si>
  <si>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</si>
  <si>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</si>
  <si>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</si>
  <si>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</si>
  <si>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</si>
  <si>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</si>
  <si>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</si>
  <si>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</si>
  <si>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</si>
  <si>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</si>
  <si>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</si>
  <si>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</si>
  <si>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</si>
  <si>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</si>
  <si>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</si>
  <si>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</si>
  <si>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</si>
  <si>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</si>
  <si>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</si>
  <si>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</si>
  <si>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</si>
  <si>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</si>
  <si>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</si>
  <si>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</si>
  <si>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</si>
  <si>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</si>
  <si>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</si>
  <si>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</si>
  <si>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</si>
  <si>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</si>
  <si>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</si>
  <si>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</si>
  <si>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</si>
  <si>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</si>
  <si>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</si>
  <si>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</si>
  <si>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</si>
  <si>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</si>
  <si>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</si>
  <si>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</si>
  <si>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</si>
  <si>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</si>
  <si>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</si>
  <si>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</si>
  <si>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</si>
  <si>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</si>
  <si>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</si>
  <si>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</si>
  <si>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</si>
  <si>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</si>
  <si>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</si>
  <si>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</si>
  <si>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</si>
  <si>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</si>
  <si>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</si>
  <si>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</si>
  <si>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</si>
  <si>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</si>
  <si>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</si>
  <si>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</si>
  <si>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</si>
  <si>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</si>
  <si>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</si>
  <si>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</si>
  <si>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</si>
  <si>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</si>
  <si>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</si>
  <si>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</si>
  <si>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</si>
  <si>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</si>
  <si>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</si>
  <si>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</si>
  <si>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</si>
  <si>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</si>
  <si>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</si>
  <si>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</si>
  <si>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</si>
  <si>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</si>
  <si>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</si>
  <si>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</si>
  <si>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</si>
  <si>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</si>
  <si>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</si>
  <si>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</si>
  <si>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</si>
  <si>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</si>
  <si>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</si>
  <si>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</si>
  <si>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</si>
  <si>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</si>
  <si>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</si>
  <si>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</si>
  <si>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</si>
  <si>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</si>
  <si>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</si>
  <si>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</si>
  <si>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</si>
  <si>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</si>
  <si>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</si>
  <si>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</si>
  <si>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</si>
  <si>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</si>
  <si>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</si>
  <si>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</si>
  <si>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</si>
  <si>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</si>
  <si>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</si>
  <si>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</si>
  <si>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</si>
  <si>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</si>
  <si>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</si>
  <si>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</si>
  <si>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</si>
  <si>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</si>
  <si>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</si>
  <si>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</si>
  <si>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</si>
  <si>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</si>
  <si>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</si>
  <si>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</si>
  <si>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</si>
  <si>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</si>
  <si>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</si>
  <si>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</si>
  <si>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</si>
  <si>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</si>
  <si>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</si>
  <si>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</si>
  <si>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</si>
  <si>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</si>
  <si>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</si>
  <si>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</si>
  <si>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</si>
  <si>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</si>
  <si>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</si>
  <si>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</si>
  <si>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</si>
  <si>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</si>
  <si>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</si>
  <si>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</si>
  <si>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</si>
  <si>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</si>
  <si>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</si>
  <si>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</si>
  <si>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</si>
  <si>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</si>
  <si>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</si>
  <si>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</si>
  <si>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</si>
  <si>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</si>
  <si>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</si>
  <si>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</si>
  <si>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</si>
  <si>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</si>
  <si>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</si>
  <si>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</si>
  <si>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</si>
  <si>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</si>
  <si>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</si>
  <si>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</si>
  <si>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</si>
  <si>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</si>
  <si>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</si>
  <si>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</si>
  <si>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</si>
  <si>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</si>
  <si>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</si>
  <si>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</si>
  <si>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</si>
  <si>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</si>
  <si>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</si>
  <si>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</si>
  <si>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</si>
  <si>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</si>
  <si>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</si>
  <si>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</si>
  <si>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</si>
  <si>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</si>
  <si>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</si>
  <si>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</si>
  <si>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</si>
  <si>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</si>
  <si>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</si>
  <si>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</si>
  <si>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</si>
  <si>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</si>
  <si>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</si>
  <si>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</si>
  <si>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</si>
  <si>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</si>
  <si>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</si>
  <si>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</si>
  <si>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</si>
  <si>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</si>
  <si>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</si>
  <si>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</si>
  <si>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</si>
  <si>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</si>
  <si>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</si>
  <si>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</si>
  <si>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</si>
  <si>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</si>
  <si>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</si>
  <si>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</si>
  <si>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</si>
  <si>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</si>
  <si>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</si>
  <si>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</si>
  <si>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</si>
  <si>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</si>
  <si>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</si>
  <si>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</si>
  <si>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</si>
  <si>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</si>
  <si>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</si>
  <si>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</si>
  <si>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</si>
  <si>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</si>
  <si>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</si>
  <si>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</si>
  <si>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</si>
  <si>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</si>
  <si>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</si>
  <si>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</si>
  <si>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</si>
  <si>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</si>
  <si>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</si>
  <si>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</si>
  <si>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</si>
  <si>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</si>
  <si>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</si>
  <si>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</si>
  <si>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</si>
  <si>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</si>
  <si>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</si>
  <si>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</si>
  <si>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</si>
  <si>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</si>
  <si>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</si>
  <si>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</si>
  <si>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</si>
  <si>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</si>
  <si>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</si>
  <si>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</si>
  <si>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</si>
  <si>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</si>
  <si>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</si>
  <si>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</si>
  <si>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</si>
  <si>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</si>
  <si>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</si>
  <si>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</si>
  <si>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</si>
  <si>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</si>
  <si>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</si>
  <si>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</si>
  <si>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</si>
  <si>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</si>
  <si>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</si>
  <si>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</si>
  <si>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</si>
  <si>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</si>
  <si>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</si>
  <si>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</si>
  <si>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</si>
  <si>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</si>
  <si>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</si>
  <si>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</si>
  <si>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</si>
  <si>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</si>
  <si>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</si>
  <si>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</si>
  <si>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</si>
  <si>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</si>
  <si>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</si>
  <si>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</si>
  <si>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</si>
  <si>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</si>
  <si>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</si>
  <si>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</si>
  <si>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</si>
  <si>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</si>
  <si>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</si>
  <si>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</si>
  <si>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</si>
  <si>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</si>
  <si>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</si>
  <si>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</si>
  <si>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</si>
  <si>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</si>
  <si>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</si>
  <si>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</si>
  <si>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</si>
  <si>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</si>
  <si>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</si>
  <si>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</si>
  <si>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</si>
  <si>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</si>
  <si>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1245-1265</t>
  </si>
  <si>
    <t>PCBL</t>
  </si>
  <si>
    <t>RBA</t>
  </si>
  <si>
    <t>SONACOMS</t>
  </si>
  <si>
    <t>ZYDUSLIFE</t>
  </si>
  <si>
    <t>Buy&lt;&gt;</t>
  </si>
  <si>
    <t>Profiit of Rs.210/-</t>
  </si>
  <si>
    <t>N</t>
  </si>
  <si>
    <t>440-450</t>
  </si>
  <si>
    <t>750-780</t>
  </si>
  <si>
    <t>677-685</t>
  </si>
  <si>
    <t>ITC&lt;&gt;</t>
  </si>
  <si>
    <t>1160-1180</t>
  </si>
  <si>
    <t>2350-2450</t>
  </si>
  <si>
    <t>Profit of Rs.20/-</t>
  </si>
  <si>
    <t>MOTHERSON</t>
  </si>
  <si>
    <t>655-675</t>
  </si>
  <si>
    <t>1150-1200</t>
  </si>
  <si>
    <t>COLPAL JULY FUT</t>
  </si>
  <si>
    <t>2200-2300</t>
  </si>
  <si>
    <t>AMBIKCO</t>
  </si>
  <si>
    <t>1700-1800</t>
  </si>
  <si>
    <t>PIDILITIND JULY FUT</t>
  </si>
  <si>
    <t>2200-2240</t>
  </si>
  <si>
    <t>Part profit of Rs.40/-</t>
  </si>
  <si>
    <t>980-990</t>
  </si>
  <si>
    <t>1100-1150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</si>
  <si>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</si>
  <si>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</si>
  <si>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</si>
  <si>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</si>
  <si>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</si>
  <si>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</si>
  <si>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</si>
  <si>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</si>
  <si>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</si>
  <si>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</si>
  <si>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</si>
  <si>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</si>
  <si>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</si>
  <si>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</si>
  <si>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GLS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</si>
  <si>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</si>
  <si>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</si>
  <si>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</si>
  <si>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</si>
  <si>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</si>
  <si>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</si>
  <si>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</si>
  <si>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</si>
  <si>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</si>
  <si>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</si>
  <si>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</si>
  <si>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</si>
  <si>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</si>
  <si>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</si>
  <si>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</si>
  <si>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</si>
  <si>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</si>
  <si>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</si>
  <si>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MANISH MISHRA</t>
  </si>
  <si>
    <t>PANTH</t>
  </si>
  <si>
    <t>APOLLOHOSP JULY FUT</t>
  </si>
  <si>
    <t>3850-3900</t>
  </si>
  <si>
    <t>1530-1560</t>
  </si>
  <si>
    <t xml:space="preserve">CARBORUNIV </t>
  </si>
  <si>
    <t>730-750</t>
  </si>
  <si>
    <t>830-850</t>
  </si>
  <si>
    <t>12000-12500</t>
  </si>
  <si>
    <t>2450-2470</t>
  </si>
  <si>
    <t>INFY 1480 CE JUL</t>
  </si>
  <si>
    <t>60-70</t>
  </si>
  <si>
    <t>Profit of Rs.24/-</t>
  </si>
  <si>
    <t>Retail Research Technical Calls &amp; Fundamental Performance Report for the month of July-2022</t>
  </si>
  <si>
    <t>Profit of Rs.125/-</t>
  </si>
  <si>
    <t>Profit of Rs.131/-</t>
  </si>
  <si>
    <t>Profit of Rs.37/-</t>
  </si>
  <si>
    <t>240-245</t>
  </si>
  <si>
    <t>205-210</t>
  </si>
  <si>
    <t>Profit of Rs.52.25/-</t>
  </si>
  <si>
    <t>ACE</t>
  </si>
  <si>
    <t>Profit of Rs.17/-</t>
  </si>
  <si>
    <t>VCU</t>
  </si>
  <si>
    <t>SIEMENS JULY FUT</t>
  </si>
  <si>
    <t>2250-2300</t>
  </si>
  <si>
    <t>Loss of Rs.75/-</t>
  </si>
  <si>
    <t>755-770</t>
  </si>
  <si>
    <t>Profit of Rs.16/-</t>
  </si>
  <si>
    <t>NIFTY 16000 PE 07-JUL</t>
  </si>
  <si>
    <t>150-180</t>
  </si>
  <si>
    <t>NIFTY 15900 CE 07-JUL</t>
  </si>
  <si>
    <t>130-150</t>
  </si>
  <si>
    <t>Loss of Rs.30/-</t>
  </si>
  <si>
    <t>AXISBANK JULY FUT</t>
  </si>
  <si>
    <t>665-675</t>
  </si>
  <si>
    <t>2220-2240</t>
  </si>
  <si>
    <t>DIPAK DWIWEDI</t>
  </si>
  <si>
    <t>Profit of Rs.650/-</t>
  </si>
  <si>
    <t>765-780</t>
  </si>
  <si>
    <t>140-145</t>
  </si>
  <si>
    <t>460-490</t>
  </si>
  <si>
    <t>GRASIM JULY FUT</t>
  </si>
  <si>
    <t>Profit of Rs.6.5/-</t>
  </si>
  <si>
    <t>1390-1410</t>
  </si>
  <si>
    <t>IRCTC JULY FUT</t>
  </si>
  <si>
    <t>590-600</t>
  </si>
  <si>
    <t>XTX MARKETS LLP</t>
  </si>
  <si>
    <t>Part profit of Rs.18/-</t>
  </si>
  <si>
    <t>Profit of Rs.7/-</t>
  </si>
  <si>
    <t>Profit of Rs.10.5/-</t>
  </si>
  <si>
    <t>Profit of Rs.22.5/-</t>
  </si>
  <si>
    <t>Profit of Rs.11/-</t>
  </si>
  <si>
    <t>755-765</t>
  </si>
  <si>
    <t>VEDL 230 CE JUL</t>
  </si>
  <si>
    <t>10-12.0</t>
  </si>
  <si>
    <t>Profit of Rs.3.7/-</t>
  </si>
  <si>
    <t>RELIANCE 2500 CE JUL</t>
  </si>
  <si>
    <t>37-38</t>
  </si>
  <si>
    <t>NIFTY 16100 CE 7 JUL</t>
  </si>
  <si>
    <t>Profit of Rs.6/-</t>
  </si>
  <si>
    <t xml:space="preserve">ICICIBANK JULY FUT </t>
  </si>
  <si>
    <t>MOONGIPASEC</t>
  </si>
  <si>
    <t>PREETI BHAUKA</t>
  </si>
  <si>
    <t>GRAVITON RESEARCH CAPITAL LLP</t>
  </si>
  <si>
    <t>Profit of Rs.240/-</t>
  </si>
  <si>
    <t>Profit of Rs.8/-</t>
  </si>
  <si>
    <t>Part profit of Rs.5.5/-</t>
  </si>
  <si>
    <t>GKP</t>
  </si>
  <si>
    <t>HAFIZA MOHAMED HASANFATTA</t>
  </si>
  <si>
    <t>JANUSCORP</t>
  </si>
  <si>
    <t>ANSHU MISHRA</t>
  </si>
  <si>
    <t>HRTI PRIVATE LIMITED</t>
  </si>
  <si>
    <t>M&amp;M 1200 CE JUL</t>
  </si>
  <si>
    <t>Sell</t>
  </si>
  <si>
    <t>PIIND JULY FUT</t>
  </si>
  <si>
    <t>2820-2850</t>
  </si>
  <si>
    <t>Profit of Rs.41/-</t>
  </si>
  <si>
    <t>930-950</t>
  </si>
  <si>
    <t>2230-2240</t>
  </si>
  <si>
    <t>2290-2310</t>
  </si>
  <si>
    <t>NIFTY JULY FUT</t>
  </si>
  <si>
    <t>16300-16400</t>
  </si>
  <si>
    <t>Profit of Rs.42.5/-</t>
  </si>
  <si>
    <t>375-385</t>
  </si>
  <si>
    <t>216.5-217</t>
  </si>
  <si>
    <t>225-230</t>
  </si>
  <si>
    <t>JSWSTEEL JULY FUT</t>
  </si>
  <si>
    <t>590-598</t>
  </si>
  <si>
    <t>Profit of Rs.2.5/-</t>
  </si>
  <si>
    <t>IFL</t>
  </si>
  <si>
    <t>HIRWANI JAYANTIBHAI VAGHELA</t>
  </si>
  <si>
    <t>AMARBHAI PANCHAL</t>
  </si>
  <si>
    <t>RAJESHKUMAR RAMESHCHANDRA GUPTA</t>
  </si>
  <si>
    <t>ANUPAMA GARG</t>
  </si>
  <si>
    <t>OSIAJEE</t>
  </si>
  <si>
    <t>RFLL</t>
  </si>
  <si>
    <t>VISAGAR FINANCIAL SERVICES LIMITED</t>
  </si>
  <si>
    <t>SHUBHAM</t>
  </si>
  <si>
    <t>SPAR</t>
  </si>
  <si>
    <t>HILTON</t>
  </si>
  <si>
    <t>NAVKARCORP</t>
  </si>
  <si>
    <t>Navkar Corporation Ltd.</t>
  </si>
  <si>
    <t>RIIL</t>
  </si>
  <si>
    <t>Reliance Indl Infra Ltd</t>
  </si>
  <si>
    <t>Loss of Rs.12.5/-</t>
  </si>
  <si>
    <t>Profit of Rs.7.50/-</t>
  </si>
  <si>
    <t>897-903</t>
  </si>
  <si>
    <t>930-960</t>
  </si>
  <si>
    <t xml:space="preserve"> NIFTY JULY FUT </t>
  </si>
  <si>
    <t>16090-16110</t>
  </si>
  <si>
    <t>BHARATFORG JULY FUT</t>
  </si>
  <si>
    <t>660-670</t>
  </si>
  <si>
    <t>Loss of Rs.10.5/-</t>
  </si>
  <si>
    <t>Loss of Rs.13/-</t>
  </si>
  <si>
    <t xml:space="preserve">LICHSGFIN 370 CE JUL </t>
  </si>
  <si>
    <t>5.5-6</t>
  </si>
  <si>
    <t>ABVL</t>
  </si>
  <si>
    <t>RAJYA LAKSHMI PABBATHI</t>
  </si>
  <si>
    <t>DATHVIK PABBATHI</t>
  </si>
  <si>
    <t>ACEMEN</t>
  </si>
  <si>
    <t>RAJ DEVANGBHAI PATEL</t>
  </si>
  <si>
    <t>IRAMFATEMA GULAMHAIDER VARTEJI</t>
  </si>
  <si>
    <t>ADCON</t>
  </si>
  <si>
    <t>PRITAM KUMAR</t>
  </si>
  <si>
    <t>GIANLIFE</t>
  </si>
  <si>
    <t>SAHIL GUPTA</t>
  </si>
  <si>
    <t>BINDU GARG</t>
  </si>
  <si>
    <t>YACOOBALI AIYUB MOHAMMED</t>
  </si>
  <si>
    <t>GLCL</t>
  </si>
  <si>
    <t>VIVEK KANDA</t>
  </si>
  <si>
    <t>GOEL</t>
  </si>
  <si>
    <t>SHERWOOD SECURITIES PVT LTD</t>
  </si>
  <si>
    <t>NIKUNJ KAUSHIK SHAH</t>
  </si>
  <si>
    <t>JAGDISH PRASAD BHUWANIA</t>
  </si>
  <si>
    <t>GRADIENTE</t>
  </si>
  <si>
    <t>SAREEN JOSEPH</t>
  </si>
  <si>
    <t>SKSE SECURITIES LIMITED CORP CM/TM PROP A/C</t>
  </si>
  <si>
    <t>HKG</t>
  </si>
  <si>
    <t>HARSHA SOLANKI</t>
  </si>
  <si>
    <t>AKASH PRAJAPATI</t>
  </si>
  <si>
    <t>RANJANBEN JAYANTIBHAI VAGHELA</t>
  </si>
  <si>
    <t>RADHIKA AJAY MARUDA</t>
  </si>
  <si>
    <t>FAIZAN AJMERWALA</t>
  </si>
  <si>
    <t>INDOUS</t>
  </si>
  <si>
    <t>SHALIN SHAH .</t>
  </si>
  <si>
    <t>JETMALL</t>
  </si>
  <si>
    <t>BHARAT KUMAR PUKHRAJJI</t>
  </si>
  <si>
    <t>KUSHBU LODHA</t>
  </si>
  <si>
    <t>KESAR</t>
  </si>
  <si>
    <t>DINESH JAGMOHANDAS SHAH</t>
  </si>
  <si>
    <t>KANHAIYA LAL GUPTA</t>
  </si>
  <si>
    <t>KUSHAL GUPTA</t>
  </si>
  <si>
    <t>LLFICL</t>
  </si>
  <si>
    <t>MANAN ASHOKKUMAR SHAH</t>
  </si>
  <si>
    <t>MORARKFI</t>
  </si>
  <si>
    <t>HIMANSU SEKHAR PADHY</t>
  </si>
  <si>
    <t>OPCHAINS</t>
  </si>
  <si>
    <t>AMIT AGRAWAL</t>
  </si>
  <si>
    <t>SEEMA GOYAL</t>
  </si>
  <si>
    <t>SANDEEP AGARWAL</t>
  </si>
  <si>
    <t>NAVIN PURI AND FAMILY HUF</t>
  </si>
  <si>
    <t>SANDEEP PRABHAKAR SOMAVANSHI</t>
  </si>
  <si>
    <t>SAILANI</t>
  </si>
  <si>
    <t>SHANU SARKAR</t>
  </si>
  <si>
    <t>MURALI MANOHAR A .</t>
  </si>
  <si>
    <t>SEACOAST</t>
  </si>
  <si>
    <t>SHAH NISHITH</t>
  </si>
  <si>
    <t>KALAIYARASAN RAJANGAM MUDALIAR</t>
  </si>
  <si>
    <t>SELLWIN</t>
  </si>
  <si>
    <t>GOENKA BUSINESS AND FINANCE LIMITED</t>
  </si>
  <si>
    <t>SKIFL</t>
  </si>
  <si>
    <t>SHAILEE NEHAL SHAH</t>
  </si>
  <si>
    <t>SHREE KRISHNA CHALET AND ORGANIC FARMS PRIVATE LIMITED</t>
  </si>
  <si>
    <t>MANJULA VINOD KOTHARI</t>
  </si>
  <si>
    <t>SAMPAT JASRAJJI BALDIA</t>
  </si>
  <si>
    <t>N L RUNGTA HUF</t>
  </si>
  <si>
    <t>TAAZAINT</t>
  </si>
  <si>
    <t>P V RAVI</t>
  </si>
  <si>
    <t>THINKINK</t>
  </si>
  <si>
    <t>MUKESHKUMAR MAVJIBHAI PARMAR</t>
  </si>
  <si>
    <t>TRL</t>
  </si>
  <si>
    <t>DHARMENDRA SHARAD GOR</t>
  </si>
  <si>
    <t>WAYS VINIMAY PRIVATE LIMITED</t>
  </si>
  <si>
    <t>MARIA GORETTI WARSI</t>
  </si>
  <si>
    <t>ORIGIN DATA SOLUTIONS PRIVATE LIMITED</t>
  </si>
  <si>
    <t>VSL</t>
  </si>
  <si>
    <t>AKG</t>
  </si>
  <si>
    <t>AKG Exim Limited</t>
  </si>
  <si>
    <t>SANDEEP BANSAL HUF</t>
  </si>
  <si>
    <t>CMICABLES</t>
  </si>
  <si>
    <t>CMI Limited</t>
  </si>
  <si>
    <t>AMRITA JAIN</t>
  </si>
  <si>
    <t>CMMIPL</t>
  </si>
  <si>
    <t>CMM Infraprojects Limited</t>
  </si>
  <si>
    <t>HARESH DAHYABHAI DARJI</t>
  </si>
  <si>
    <t>GOACARBON</t>
  </si>
  <si>
    <t>Goa Carbon Ltd</t>
  </si>
  <si>
    <t>KEERTI</t>
  </si>
  <si>
    <t>Keerti Know &amp; Skill Ltd.</t>
  </si>
  <si>
    <t>KSHITIJPOL</t>
  </si>
  <si>
    <t>Kshitij Polyline Limited</t>
  </si>
  <si>
    <t>ZENAB AIYUB YACOOBALI</t>
  </si>
  <si>
    <t>MTNL</t>
  </si>
  <si>
    <t>Maha Tel Nigam Ltd.</t>
  </si>
  <si>
    <t>ACHINTYA COMMODITIES PRIVATE LIMITED</t>
  </si>
  <si>
    <t>PARTH INFIN BROKERS PVT LTD</t>
  </si>
  <si>
    <t>NAMAN SECURITIES &amp; FINANCE PVT LTD</t>
  </si>
  <si>
    <t>STEELXIND</t>
  </si>
  <si>
    <t>Steel Exchange India Ltd</t>
  </si>
  <si>
    <t>AKSHAYKUMAR RAJENDRABHAI OSWAL</t>
  </si>
  <si>
    <t>ARHAM SHARE PRIVATE LIMITED</t>
  </si>
  <si>
    <t>DHIMAN BHAVYA</t>
  </si>
  <si>
    <t>FINDOC INVESTMART PRIVATE LIMITED</t>
  </si>
  <si>
    <t>SUPREMEENG</t>
  </si>
  <si>
    <t>Supreme Engineering Ltd</t>
  </si>
  <si>
    <t>VIKRAMKUMAR KARANRAJ SAKARIA HUF DAKSH CORPORATION</t>
  </si>
  <si>
    <t>LA RICHESSE ADVISORS PRIVATE LIMITED</t>
  </si>
  <si>
    <t>KISHAN MUNDRA</t>
  </si>
  <si>
    <t>RICHI DILIP DOSHI</t>
  </si>
  <si>
    <t>VIKASPROP</t>
  </si>
  <si>
    <t>Vikas Prop &amp; Granite Ltd</t>
  </si>
  <si>
    <t>KOMAL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</si>
</sst>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2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9" fillId="0" borderId="0" applyNumberFormat="0" applyFill="0" applyBorder="0" applyAlignment="0" applyProtection="0"/>
  </cellStyleXfs>
  <cellXfs count="462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1" xfId="1" applyBorder="1"/>
    <xf numFmtId="2" fontId="1" fillId="0" borderId="21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39" fillId="0" borderId="1" xfId="2" applyBorder="1"/>
    <xf numFmtId="0" fontId="39" fillId="0" borderId="2" xfId="2" applyBorder="1"/>
    <xf numFmtId="0" fontId="39" fillId="5" borderId="0" xfId="2" applyFill="1" applyBorder="1" applyAlignment="1">
      <alignment horizontal="center" wrapText="1"/>
    </xf>
    <xf numFmtId="0" fontId="39" fillId="5" borderId="0" xfId="2" applyFill="1" applyBorder="1" applyAlignment="1">
      <alignment wrapText="1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15" fontId="31" fillId="12" borderId="21" xfId="0" applyNumberFormat="1" applyFont="1" applyFill="1" applyBorder="1" applyAlignment="1">
      <alignment horizontal="center" vertical="center"/>
    </xf>
    <xf numFmtId="0" fontId="1" fillId="0" borderId="21" xfId="0" applyFont="1" applyBorder="1"/>
    <xf numFmtId="2" fontId="1" fillId="0" borderId="21" xfId="0" applyNumberFormat="1" applyFont="1" applyBorder="1"/>
    <xf numFmtId="0" fontId="32" fillId="18" borderId="1" xfId="0" applyFont="1" applyFill="1" applyBorder="1" applyAlignment="1">
      <alignment horizontal="center" vertical="center"/>
    </xf>
    <xf numFmtId="2" fontId="32" fillId="18" borderId="1" xfId="0" applyNumberFormat="1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/>
    </xf>
    <xf numFmtId="0" fontId="32" fillId="14" borderId="3" xfId="0" applyFont="1" applyFill="1" applyBorder="1" applyAlignment="1">
      <alignment horizontal="center" vertical="center"/>
    </xf>
    <xf numFmtId="0" fontId="31" fillId="13" borderId="21" xfId="0" applyFont="1" applyFill="1" applyBorder="1" applyAlignment="1">
      <alignment horizontal="center" vertical="center"/>
    </xf>
    <xf numFmtId="0" fontId="40" fillId="13" borderId="21" xfId="0" applyFont="1" applyFill="1" applyBorder="1" applyAlignment="1"/>
    <xf numFmtId="0" fontId="31" fillId="13" borderId="21" xfId="0" applyFont="1" applyFill="1" applyBorder="1" applyAlignment="1">
      <alignment horizontal="left" vertical="center"/>
    </xf>
    <xf numFmtId="0" fontId="32" fillId="13" borderId="21" xfId="0" applyFont="1" applyFill="1" applyBorder="1" applyAlignment="1">
      <alignment horizontal="center" vertical="center"/>
    </xf>
    <xf numFmtId="17" fontId="32" fillId="13" borderId="21" xfId="0" applyNumberFormat="1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0" fontId="1" fillId="0" borderId="22" xfId="0" applyFont="1" applyBorder="1"/>
    <xf numFmtId="0" fontId="0" fillId="0" borderId="22" xfId="0" applyFont="1" applyBorder="1" applyAlignment="1"/>
    <xf numFmtId="0" fontId="1" fillId="0" borderId="23" xfId="0" applyFont="1" applyBorder="1"/>
    <xf numFmtId="165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0" fontId="0" fillId="19" borderId="21" xfId="0" applyFont="1" applyFill="1" applyBorder="1" applyAlignment="1"/>
    <xf numFmtId="0" fontId="31" fillId="11" borderId="21" xfId="0" applyFont="1" applyFill="1" applyBorder="1"/>
    <xf numFmtId="0" fontId="32" fillId="11" borderId="21" xfId="0" applyFont="1" applyFill="1" applyBorder="1" applyAlignment="1">
      <alignment horizontal="center" vertical="center"/>
    </xf>
    <xf numFmtId="0" fontId="32" fillId="6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0" fontId="1" fillId="0" borderId="5" xfId="0" applyFont="1" applyBorder="1"/>
    <xf numFmtId="1" fontId="31" fillId="12" borderId="24" xfId="0" applyNumberFormat="1" applyFont="1" applyFill="1" applyBorder="1" applyAlignment="1">
      <alignment horizontal="center" vertical="center"/>
    </xf>
    <xf numFmtId="165" fontId="31" fillId="12" borderId="24" xfId="0" applyNumberFormat="1" applyFont="1" applyFill="1" applyBorder="1" applyAlignment="1">
      <alignment horizontal="center" vertical="center"/>
    </xf>
    <xf numFmtId="16" fontId="31" fillId="12" borderId="24" xfId="0" applyNumberFormat="1" applyFont="1" applyFill="1" applyBorder="1" applyAlignment="1">
      <alignment horizontal="center" vertical="center"/>
    </xf>
    <xf numFmtId="0" fontId="31" fillId="12" borderId="24" xfId="0" applyFont="1" applyFill="1" applyBorder="1" applyAlignment="1">
      <alignment horizontal="left"/>
    </xf>
    <xf numFmtId="0" fontId="31" fillId="12" borderId="24" xfId="0" applyFont="1" applyFill="1" applyBorder="1" applyAlignment="1">
      <alignment horizontal="center" vertical="center"/>
    </xf>
    <xf numFmtId="0" fontId="32" fillId="14" borderId="24" xfId="0" applyFont="1" applyFill="1" applyBorder="1" applyAlignment="1">
      <alignment horizontal="center" vertical="center"/>
    </xf>
    <xf numFmtId="2" fontId="32" fillId="14" borderId="24" xfId="0" applyNumberFormat="1" applyFont="1" applyFill="1" applyBorder="1" applyAlignment="1">
      <alignment horizontal="center" vertical="center"/>
    </xf>
    <xf numFmtId="10" fontId="32" fillId="14" borderId="24" xfId="0" applyNumberFormat="1" applyFont="1" applyFill="1" applyBorder="1" applyAlignment="1">
      <alignment horizontal="center" vertical="center" wrapText="1"/>
    </xf>
    <xf numFmtId="16" fontId="32" fillId="14" borderId="24" xfId="0" applyNumberFormat="1" applyFont="1" applyFill="1" applyBorder="1" applyAlignment="1">
      <alignment horizontal="center" vertical="center"/>
    </xf>
    <xf numFmtId="0" fontId="1" fillId="12" borderId="25" xfId="0" applyFont="1" applyFill="1" applyBorder="1"/>
    <xf numFmtId="0" fontId="1" fillId="12" borderId="24" xfId="0" applyFont="1" applyFill="1" applyBorder="1"/>
    <xf numFmtId="0" fontId="0" fillId="13" borderId="24" xfId="0" applyFont="1" applyFill="1" applyBorder="1" applyAlignment="1"/>
    <xf numFmtId="15" fontId="31" fillId="12" borderId="24" xfId="0" applyNumberFormat="1" applyFont="1" applyFill="1" applyBorder="1" applyAlignment="1">
      <alignment horizontal="center" vertical="center"/>
    </xf>
    <xf numFmtId="0" fontId="32" fillId="12" borderId="24" xfId="0" applyFont="1" applyFill="1" applyBorder="1"/>
    <xf numFmtId="43" fontId="31" fillId="12" borderId="24" xfId="0" applyNumberFormat="1" applyFont="1" applyFill="1" applyBorder="1" applyAlignment="1">
      <alignment horizontal="center" vertical="top"/>
    </xf>
    <xf numFmtId="0" fontId="31" fillId="12" borderId="24" xfId="0" applyFont="1" applyFill="1" applyBorder="1" applyAlignment="1">
      <alignment horizontal="center" vertical="top"/>
    </xf>
    <xf numFmtId="165" fontId="41" fillId="12" borderId="21" xfId="0" applyNumberFormat="1" applyFont="1" applyFill="1" applyBorder="1" applyAlignment="1">
      <alignment horizontal="center" vertical="center"/>
    </xf>
    <xf numFmtId="1" fontId="31" fillId="11" borderId="24" xfId="0" applyNumberFormat="1" applyFont="1" applyFill="1" applyBorder="1" applyAlignment="1">
      <alignment horizontal="center" vertical="center"/>
    </xf>
    <xf numFmtId="16" fontId="31" fillId="11" borderId="24" xfId="0" applyNumberFormat="1" applyFont="1" applyFill="1" applyBorder="1" applyAlignment="1">
      <alignment horizontal="center" vertical="center"/>
    </xf>
    <xf numFmtId="0" fontId="31" fillId="11" borderId="24" xfId="0" applyFont="1" applyFill="1" applyBorder="1" applyAlignment="1">
      <alignment horizontal="left"/>
    </xf>
    <xf numFmtId="0" fontId="31" fillId="11" borderId="24" xfId="0" applyFont="1" applyFill="1" applyBorder="1" applyAlignment="1">
      <alignment horizontal="center" vertical="center"/>
    </xf>
    <xf numFmtId="16" fontId="32" fillId="6" borderId="21" xfId="0" applyNumberFormat="1" applyFont="1" applyFill="1" applyBorder="1" applyAlignment="1">
      <alignment horizontal="center" vertical="center"/>
    </xf>
    <xf numFmtId="165" fontId="41" fillId="12" borderId="24" xfId="0" applyNumberFormat="1" applyFont="1" applyFill="1" applyBorder="1" applyAlignment="1">
      <alignment horizontal="center" vertical="center"/>
    </xf>
    <xf numFmtId="0" fontId="1" fillId="20" borderId="0" xfId="0" applyFont="1" applyFill="1" applyBorder="1"/>
    <xf numFmtId="0" fontId="1" fillId="20" borderId="25" xfId="0" applyFont="1" applyFill="1" applyBorder="1"/>
    <xf numFmtId="0" fontId="1" fillId="20" borderId="24" xfId="0" applyFont="1" applyFill="1" applyBorder="1"/>
    <xf numFmtId="0" fontId="0" fillId="21" borderId="24" xfId="0" applyFont="1" applyFill="1" applyBorder="1" applyAlignment="1"/>
    <xf numFmtId="165" fontId="41" fillId="11" borderId="24" xfId="0" applyNumberFormat="1" applyFont="1" applyFill="1" applyBorder="1" applyAlignment="1">
      <alignment horizontal="center" vertical="center"/>
    </xf>
    <xf numFmtId="0" fontId="31" fillId="17" borderId="21" xfId="0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15" fontId="31" fillId="17" borderId="21" xfId="0" applyNumberFormat="1" applyFont="1" applyFill="1" applyBorder="1" applyAlignment="1">
      <alignment horizontal="center" vertical="center"/>
    </xf>
    <xf numFmtId="0" fontId="32" fillId="17" borderId="21" xfId="0" applyFont="1" applyFill="1" applyBorder="1"/>
    <xf numFmtId="43" fontId="31" fillId="17" borderId="21" xfId="0" applyNumberFormat="1" applyFont="1" applyFill="1" applyBorder="1" applyAlignment="1">
      <alignment horizontal="center" vertical="top"/>
    </xf>
    <xf numFmtId="0" fontId="31" fillId="17" borderId="21" xfId="0" applyFont="1" applyFill="1" applyBorder="1" applyAlignment="1">
      <alignment horizontal="center" vertical="top"/>
    </xf>
    <xf numFmtId="0" fontId="32" fillId="18" borderId="21" xfId="0" applyFont="1" applyFill="1" applyBorder="1" applyAlignment="1">
      <alignment horizontal="center" vertical="center"/>
    </xf>
    <xf numFmtId="10" fontId="32" fillId="18" borderId="3" xfId="0" applyNumberFormat="1" applyFont="1" applyFill="1" applyBorder="1" applyAlignment="1">
      <alignment horizontal="center" vertical="center" wrapText="1"/>
    </xf>
    <xf numFmtId="16" fontId="32" fillId="18" borderId="21" xfId="0" applyNumberFormat="1" applyFont="1" applyFill="1" applyBorder="1" applyAlignment="1">
      <alignment horizontal="center" vertical="center"/>
    </xf>
    <xf numFmtId="2" fontId="32" fillId="6" borderId="21" xfId="0" applyNumberFormat="1" applyFont="1" applyFill="1" applyBorder="1" applyAlignment="1">
      <alignment horizontal="center" vertical="center"/>
    </xf>
    <xf numFmtId="10" fontId="32" fillId="6" borderId="21" xfId="0" applyNumberFormat="1" applyFont="1" applyFill="1" applyBorder="1" applyAlignment="1">
      <alignment horizontal="center" vertical="center" wrapText="1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3" xfId="0" applyNumberFormat="1" applyFont="1" applyFill="1" applyBorder="1" applyAlignment="1">
      <alignment horizontal="center" vertical="center" wrapText="1"/>
    </xf>
    <xf numFmtId="0" fontId="31" fillId="11" borderId="21" xfId="0" applyFont="1" applyFill="1" applyBorder="1" applyAlignment="1">
      <alignment horizontal="center"/>
    </xf>
    <xf numFmtId="16" fontId="31" fillId="11" borderId="4" xfId="0" applyNumberFormat="1" applyFont="1" applyFill="1" applyBorder="1" applyAlignment="1">
      <alignment horizontal="center" vertical="center"/>
    </xf>
    <xf numFmtId="0" fontId="32" fillId="11" borderId="1" xfId="0" applyFont="1" applyFill="1" applyBorder="1"/>
    <xf numFmtId="0" fontId="31" fillId="11" borderId="1" xfId="0" applyFont="1" applyFill="1" applyBorder="1" applyAlignment="1">
      <alignment horizont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1" xfId="0" applyBorder="1" applyAlignment="1"/>
    <xf numFmtId="165" fontId="41" fillId="11" borderId="21" xfId="0" applyNumberFormat="1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0" fontId="31" fillId="17" borderId="24" xfId="0" applyFont="1" applyFill="1" applyBorder="1" applyAlignment="1">
      <alignment horizontal="center" vertical="center"/>
    </xf>
    <xf numFmtId="165" fontId="31" fillId="17" borderId="24" xfId="0" applyNumberFormat="1" applyFont="1" applyFill="1" applyBorder="1" applyAlignment="1">
      <alignment horizontal="center" vertical="center"/>
    </xf>
    <xf numFmtId="15" fontId="31" fillId="17" borderId="24" xfId="0" applyNumberFormat="1" applyFont="1" applyFill="1" applyBorder="1" applyAlignment="1">
      <alignment horizontal="center" vertical="center"/>
    </xf>
    <xf numFmtId="0" fontId="32" fillId="17" borderId="24" xfId="0" applyFont="1" applyFill="1" applyBorder="1"/>
    <xf numFmtId="43" fontId="31" fillId="17" borderId="24" xfId="0" applyNumberFormat="1" applyFont="1" applyFill="1" applyBorder="1" applyAlignment="1">
      <alignment horizontal="center" vertical="top"/>
    </xf>
    <xf numFmtId="0" fontId="31" fillId="17" borderId="24" xfId="0" applyFont="1" applyFill="1" applyBorder="1" applyAlignment="1">
      <alignment horizontal="center" vertical="top"/>
    </xf>
    <xf numFmtId="1" fontId="41" fillId="22" borderId="24" xfId="0" applyNumberFormat="1" applyFont="1" applyFill="1" applyBorder="1" applyAlignment="1">
      <alignment horizontal="center" vertical="center"/>
    </xf>
    <xf numFmtId="165" fontId="41" fillId="22" borderId="24" xfId="0" applyNumberFormat="1" applyFont="1" applyFill="1" applyBorder="1" applyAlignment="1">
      <alignment horizontal="center" vertical="center"/>
    </xf>
    <xf numFmtId="16" fontId="41" fillId="22" borderId="24" xfId="0" applyNumberFormat="1" applyFont="1" applyFill="1" applyBorder="1" applyAlignment="1">
      <alignment horizontal="center" vertical="center"/>
    </xf>
    <xf numFmtId="0" fontId="41" fillId="22" borderId="24" xfId="0" applyFont="1" applyFill="1" applyBorder="1" applyAlignment="1">
      <alignment horizontal="left"/>
    </xf>
    <xf numFmtId="0" fontId="41" fillId="22" borderId="24" xfId="0" applyFont="1" applyFill="1" applyBorder="1" applyAlignment="1">
      <alignment horizontal="center" vertical="center"/>
    </xf>
    <xf numFmtId="0" fontId="41" fillId="23" borderId="21" xfId="0" applyFont="1" applyFill="1" applyBorder="1" applyAlignment="1">
      <alignment horizontal="center" vertical="center"/>
    </xf>
    <xf numFmtId="2" fontId="41" fillId="23" borderId="21" xfId="0" applyNumberFormat="1" applyFont="1" applyFill="1" applyBorder="1" applyAlignment="1">
      <alignment horizontal="center" vertical="center"/>
    </xf>
    <xf numFmtId="10" fontId="41" fillId="23" borderId="21" xfId="0" applyNumberFormat="1" applyFont="1" applyFill="1" applyBorder="1" applyAlignment="1">
      <alignment horizontal="center" vertical="center" wrapText="1"/>
    </xf>
    <xf numFmtId="16" fontId="41" fillId="23" borderId="21" xfId="0" applyNumberFormat="1" applyFont="1" applyFill="1" applyBorder="1" applyAlignment="1">
      <alignment horizontal="center" vertical="center"/>
    </xf>
    <xf numFmtId="0" fontId="41" fillId="11" borderId="21" xfId="0" applyFont="1" applyFill="1" applyBorder="1" applyAlignment="1">
      <alignment horizontal="center" vertical="center"/>
    </xf>
    <xf numFmtId="0" fontId="41" fillId="11" borderId="21" xfId="0" applyFont="1" applyFill="1" applyBorder="1"/>
    <xf numFmtId="0" fontId="41" fillId="22" borderId="21" xfId="0" applyFont="1" applyFill="1" applyBorder="1" applyAlignment="1">
      <alignment horizontal="center" vertical="center"/>
    </xf>
    <xf numFmtId="165" fontId="41" fillId="22" borderId="21" xfId="0" applyNumberFormat="1" applyFont="1" applyFill="1" applyBorder="1" applyAlignment="1">
      <alignment horizontal="center" vertical="center"/>
    </xf>
    <xf numFmtId="0" fontId="41" fillId="22" borderId="21" xfId="0" applyFont="1" applyFill="1" applyBorder="1"/>
    <xf numFmtId="0" fontId="32" fillId="23" borderId="21" xfId="0" applyFont="1" applyFill="1" applyBorder="1" applyAlignment="1">
      <alignment horizontal="center" vertical="center"/>
    </xf>
    <xf numFmtId="0" fontId="32" fillId="22" borderId="21" xfId="0" applyFont="1" applyFill="1" applyBorder="1" applyAlignment="1">
      <alignment horizontal="center" vertical="center"/>
    </xf>
    <xf numFmtId="2" fontId="32" fillId="22" borderId="21" xfId="0" applyNumberFormat="1" applyFont="1" applyFill="1" applyBorder="1" applyAlignment="1">
      <alignment horizontal="center" vertical="center"/>
    </xf>
    <xf numFmtId="166" fontId="32" fillId="22" borderId="21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165" fontId="41" fillId="20" borderId="24" xfId="0" applyNumberFormat="1" applyFont="1" applyFill="1" applyBorder="1" applyAlignment="1">
      <alignment horizontal="center" vertical="center"/>
    </xf>
    <xf numFmtId="0" fontId="41" fillId="12" borderId="21" xfId="0" applyFont="1" applyFill="1" applyBorder="1" applyAlignment="1">
      <alignment horizontal="center" vertical="center"/>
    </xf>
    <xf numFmtId="0" fontId="41" fillId="12" borderId="21" xfId="0" applyFont="1" applyFill="1" applyBorder="1"/>
    <xf numFmtId="0" fontId="0" fillId="13" borderId="21" xfId="0" applyFont="1" applyFill="1" applyBorder="1" applyAlignment="1"/>
    <xf numFmtId="16" fontId="41" fillId="11" borderId="21" xfId="0" applyNumberFormat="1" applyFont="1" applyFill="1" applyBorder="1" applyAlignment="1">
      <alignment horizontal="center" vertical="center"/>
    </xf>
    <xf numFmtId="0" fontId="41" fillId="24" borderId="21" xfId="0" applyFont="1" applyFill="1" applyBorder="1" applyAlignment="1">
      <alignment horizontal="center" vertical="center"/>
    </xf>
    <xf numFmtId="165" fontId="41" fillId="24" borderId="21" xfId="0" applyNumberFormat="1" applyFont="1" applyFill="1" applyBorder="1" applyAlignment="1">
      <alignment horizontal="center" vertical="center"/>
    </xf>
    <xf numFmtId="0" fontId="41" fillId="24" borderId="21" xfId="0" applyFont="1" applyFill="1" applyBorder="1"/>
    <xf numFmtId="0" fontId="32" fillId="25" borderId="21" xfId="0" applyFont="1" applyFill="1" applyBorder="1" applyAlignment="1">
      <alignment horizontal="center" vertical="center"/>
    </xf>
    <xf numFmtId="0" fontId="32" fillId="24" borderId="21" xfId="0" applyFont="1" applyFill="1" applyBorder="1" applyAlignment="1">
      <alignment horizontal="center" vertical="center"/>
    </xf>
    <xf numFmtId="2" fontId="32" fillId="24" borderId="21" xfId="0" applyNumberFormat="1" applyFont="1" applyFill="1" applyBorder="1" applyAlignment="1">
      <alignment horizontal="center" vertical="center"/>
    </xf>
    <xf numFmtId="166" fontId="32" fillId="24" borderId="21" xfId="0" applyNumberFormat="1" applyFont="1" applyFill="1" applyBorder="1" applyAlignment="1">
      <alignment horizontal="center" vertical="center"/>
    </xf>
    <xf numFmtId="165" fontId="31" fillId="24" borderId="21" xfId="0" applyNumberFormat="1" applyFont="1" applyFill="1" applyBorder="1" applyAlignment="1">
      <alignment horizontal="center" vertical="center"/>
    </xf>
    <xf numFmtId="165" fontId="31" fillId="11" borderId="24" xfId="0" applyNumberFormat="1" applyFont="1" applyFill="1" applyBorder="1" applyAlignment="1">
      <alignment horizontal="center" vertical="center"/>
    </xf>
    <xf numFmtId="15" fontId="31" fillId="11" borderId="24" xfId="0" applyNumberFormat="1" applyFont="1" applyFill="1" applyBorder="1" applyAlignment="1">
      <alignment horizontal="center" vertical="center"/>
    </xf>
    <xf numFmtId="0" fontId="32" fillId="11" borderId="24" xfId="0" applyFont="1" applyFill="1" applyBorder="1"/>
    <xf numFmtId="43" fontId="31" fillId="11" borderId="24" xfId="0" applyNumberFormat="1" applyFont="1" applyFill="1" applyBorder="1" applyAlignment="1">
      <alignment horizontal="center" vertical="top"/>
    </xf>
    <xf numFmtId="0" fontId="31" fillId="11" borderId="24" xfId="0" applyFont="1" applyFill="1" applyBorder="1" applyAlignment="1">
      <alignment horizontal="center" vertical="top"/>
    </xf>
    <xf numFmtId="1" fontId="31" fillId="22" borderId="24" xfId="0" applyNumberFormat="1" applyFont="1" applyFill="1" applyBorder="1" applyAlignment="1">
      <alignment horizontal="center" vertical="center"/>
    </xf>
    <xf numFmtId="16" fontId="31" fillId="22" borderId="24" xfId="0" applyNumberFormat="1" applyFont="1" applyFill="1" applyBorder="1" applyAlignment="1">
      <alignment horizontal="center" vertical="center"/>
    </xf>
    <xf numFmtId="0" fontId="31" fillId="22" borderId="24" xfId="0" applyFont="1" applyFill="1" applyBorder="1" applyAlignment="1">
      <alignment horizontal="left"/>
    </xf>
    <xf numFmtId="0" fontId="31" fillId="22" borderId="24" xfId="0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center" vertical="center"/>
    </xf>
    <xf numFmtId="0" fontId="31" fillId="22" borderId="21" xfId="0" applyFont="1" applyFill="1" applyBorder="1"/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216</xdr:row>
      <xdr:rowOff>0</xdr:rowOff>
    </xdr:from>
    <xdr:to>
      <xdr:col>11</xdr:col>
      <xdr:colOff>123825</xdr:colOff>
      <xdr:row>230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217</xdr:row>
      <xdr:rowOff>89647</xdr:rowOff>
    </xdr:from>
    <xdr:to>
      <xdr:col>4</xdr:col>
      <xdr:colOff>605118</xdr:colOff>
      <xdr:row>222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468405</xdr:colOff>
      <xdr:row>511</xdr:row>
      <xdr:rowOff>89647</xdr:rowOff>
    </xdr:from>
    <xdr:to>
      <xdr:col>12</xdr:col>
      <xdr:colOff>298077</xdr:colOff>
      <xdr:row>516</xdr:row>
      <xdr:rowOff>11205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34317" y="80828029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511</xdr:row>
      <xdr:rowOff>11206</xdr:rowOff>
    </xdr:from>
    <xdr:to>
      <xdr:col>5</xdr:col>
      <xdr:colOff>224117</xdr:colOff>
      <xdr:row>515</xdr:row>
      <xdr:rowOff>22411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22" sqref="B22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44755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09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09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10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09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09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1"/>
  <sheetViews>
    <sheetView zoomScale="85" zoomScaleNormal="85" workbookViewId="0">
      <pane ySplit="10" topLeftCell="A11" activePane="bottomLeft" state="frozen"/>
      <selection activeCell="B10" sqref="B10:M216"/>
      <selection pane="bottomLeft" activeCell="C15" sqref="C15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12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44755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52" t="s">
        <v>16</v>
      </c>
      <c r="B9" s="454" t="s">
        <v>17</v>
      </c>
      <c r="C9" s="454" t="s">
        <v>18</v>
      </c>
      <c r="D9" s="454" t="s">
        <v>19</v>
      </c>
      <c r="E9" s="23" t="s">
        <v>20</v>
      </c>
      <c r="F9" s="23" t="s">
        <v>21</v>
      </c>
      <c r="G9" s="449" t="s">
        <v>22</v>
      </c>
      <c r="H9" s="450"/>
      <c r="I9" s="451"/>
      <c r="J9" s="449" t="s">
        <v>23</v>
      </c>
      <c r="K9" s="450"/>
      <c r="L9" s="451"/>
      <c r="M9" s="23"/>
      <c r="N9" s="24"/>
      <c r="O9" s="24"/>
      <c r="P9" s="24"/>
    </row>
    <row r="10" spans="1:16" ht="59.25" customHeight="1">
      <c r="A10" s="453"/>
      <c r="B10" s="455"/>
      <c r="C10" s="455"/>
      <c r="D10" s="455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44770</v>
      </c>
      <c r="E11" s="32">
        <v>16044.25</v>
      </c>
      <c r="F11" s="32">
        <v>16073.333333333334</v>
      </c>
      <c r="G11" s="33">
        <v>15996.916666666668</v>
      </c>
      <c r="H11" s="33">
        <v>15949.583333333334</v>
      </c>
      <c r="I11" s="33">
        <v>15873.166666666668</v>
      </c>
      <c r="J11" s="33">
        <v>16120.666666666668</v>
      </c>
      <c r="K11" s="33">
        <v>16197.083333333336</v>
      </c>
      <c r="L11" s="33">
        <v>16244.416666666668</v>
      </c>
      <c r="M11" s="34">
        <v>16149.75</v>
      </c>
      <c r="N11" s="34">
        <v>16026</v>
      </c>
      <c r="O11" s="35">
        <v>13982000</v>
      </c>
      <c r="P11" s="36">
        <v>1.7727618472243956E-2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44770</v>
      </c>
      <c r="E12" s="37">
        <v>35166.65</v>
      </c>
      <c r="F12" s="37">
        <v>35243.833333333336</v>
      </c>
      <c r="G12" s="38">
        <v>35016.166666666672</v>
      </c>
      <c r="H12" s="38">
        <v>34865.683333333334</v>
      </c>
      <c r="I12" s="38">
        <v>34638.01666666667</v>
      </c>
      <c r="J12" s="38">
        <v>35394.316666666673</v>
      </c>
      <c r="K12" s="38">
        <v>35621.983333333344</v>
      </c>
      <c r="L12" s="38">
        <v>35772.466666666674</v>
      </c>
      <c r="M12" s="28">
        <v>35471.5</v>
      </c>
      <c r="N12" s="28">
        <v>35093.35</v>
      </c>
      <c r="O12" s="39">
        <v>2618775</v>
      </c>
      <c r="P12" s="40">
        <v>-8.5112143655673558E-2</v>
      </c>
    </row>
    <row r="13" spans="1:16" ht="12.75" customHeight="1">
      <c r="A13" s="28">
        <v>3</v>
      </c>
      <c r="B13" s="29" t="s">
        <v>35</v>
      </c>
      <c r="C13" s="30" t="s">
        <v>795</v>
      </c>
      <c r="D13" s="31">
        <v>44768</v>
      </c>
      <c r="E13" s="37">
        <v>16235.3</v>
      </c>
      <c r="F13" s="37">
        <v>16244.433333333332</v>
      </c>
      <c r="G13" s="38">
        <v>16162.966666666665</v>
      </c>
      <c r="H13" s="38">
        <v>16090.633333333333</v>
      </c>
      <c r="I13" s="38">
        <v>16009.166666666666</v>
      </c>
      <c r="J13" s="38">
        <v>16316.766666666665</v>
      </c>
      <c r="K13" s="38">
        <v>16398.23333333333</v>
      </c>
      <c r="L13" s="38">
        <v>16470.566666666666</v>
      </c>
      <c r="M13" s="28">
        <v>16325.9</v>
      </c>
      <c r="N13" s="28">
        <v>16172.1</v>
      </c>
      <c r="O13" s="39">
        <v>2920</v>
      </c>
      <c r="P13" s="40">
        <v>-0.51333333333333331</v>
      </c>
    </row>
    <row r="14" spans="1:16" ht="12.75" customHeight="1">
      <c r="A14" s="28">
        <v>4</v>
      </c>
      <c r="B14" s="29" t="s">
        <v>35</v>
      </c>
      <c r="C14" s="30" t="s">
        <v>824</v>
      </c>
      <c r="D14" s="31">
        <v>44754</v>
      </c>
      <c r="E14" s="37">
        <v>6651.35</v>
      </c>
      <c r="F14" s="37">
        <v>2217.1166666666668</v>
      </c>
      <c r="G14" s="38">
        <v>4434.2333333333336</v>
      </c>
      <c r="H14" s="38">
        <v>2217.1166666666668</v>
      </c>
      <c r="I14" s="38">
        <v>4434.2333333333336</v>
      </c>
      <c r="J14" s="38">
        <v>4434.2333333333336</v>
      </c>
      <c r="K14" s="38">
        <v>2217.1166666666668</v>
      </c>
      <c r="L14" s="38">
        <v>4434.2333333333336</v>
      </c>
      <c r="M14" s="28">
        <v>0</v>
      </c>
      <c r="N14" s="28">
        <v>0</v>
      </c>
      <c r="O14" s="39">
        <v>975</v>
      </c>
      <c r="P14" s="40">
        <v>0.3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44770</v>
      </c>
      <c r="E15" s="37">
        <v>729.25</v>
      </c>
      <c r="F15" s="37">
        <v>735.26666666666677</v>
      </c>
      <c r="G15" s="38">
        <v>721.08333333333348</v>
      </c>
      <c r="H15" s="38">
        <v>712.91666666666674</v>
      </c>
      <c r="I15" s="38">
        <v>698.73333333333346</v>
      </c>
      <c r="J15" s="38">
        <v>743.43333333333351</v>
      </c>
      <c r="K15" s="38">
        <v>757.61666666666667</v>
      </c>
      <c r="L15" s="38">
        <v>765.78333333333353</v>
      </c>
      <c r="M15" s="28">
        <v>749.45</v>
      </c>
      <c r="N15" s="28">
        <v>727.1</v>
      </c>
      <c r="O15" s="39">
        <v>3401700</v>
      </c>
      <c r="P15" s="40">
        <v>6.1538461538461542E-2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44770</v>
      </c>
      <c r="E16" s="37">
        <v>2530.9499999999998</v>
      </c>
      <c r="F16" s="37">
        <v>2547.7999999999997</v>
      </c>
      <c r="G16" s="38">
        <v>2503.1499999999996</v>
      </c>
      <c r="H16" s="38">
        <v>2475.35</v>
      </c>
      <c r="I16" s="38">
        <v>2430.6999999999998</v>
      </c>
      <c r="J16" s="38">
        <v>2575.5999999999995</v>
      </c>
      <c r="K16" s="38">
        <v>2620.25</v>
      </c>
      <c r="L16" s="38">
        <v>2648.0499999999993</v>
      </c>
      <c r="M16" s="28">
        <v>2592.4499999999998</v>
      </c>
      <c r="N16" s="28">
        <v>2520</v>
      </c>
      <c r="O16" s="39">
        <v>832250</v>
      </c>
      <c r="P16" s="40">
        <v>2.2106232729505682E-2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44770</v>
      </c>
      <c r="E17" s="37">
        <v>19484.849999999999</v>
      </c>
      <c r="F17" s="37">
        <v>19435.383333333331</v>
      </c>
      <c r="G17" s="38">
        <v>19245.416666666664</v>
      </c>
      <c r="H17" s="38">
        <v>19005.983333333334</v>
      </c>
      <c r="I17" s="38">
        <v>18816.016666666666</v>
      </c>
      <c r="J17" s="38">
        <v>19674.816666666662</v>
      </c>
      <c r="K17" s="38">
        <v>19864.783333333329</v>
      </c>
      <c r="L17" s="38">
        <v>20104.21666666666</v>
      </c>
      <c r="M17" s="28">
        <v>19625.349999999999</v>
      </c>
      <c r="N17" s="28">
        <v>19195.95</v>
      </c>
      <c r="O17" s="39">
        <v>43880</v>
      </c>
      <c r="P17" s="40">
        <v>-2.7482269503546101E-2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44770</v>
      </c>
      <c r="E18" s="37">
        <v>93.25</v>
      </c>
      <c r="F18" s="37">
        <v>93.833333333333329</v>
      </c>
      <c r="G18" s="38">
        <v>92.266666666666652</v>
      </c>
      <c r="H18" s="38">
        <v>91.283333333333317</v>
      </c>
      <c r="I18" s="38">
        <v>89.71666666666664</v>
      </c>
      <c r="J18" s="38">
        <v>94.816666666666663</v>
      </c>
      <c r="K18" s="38">
        <v>96.383333333333354</v>
      </c>
      <c r="L18" s="38">
        <v>97.366666666666674</v>
      </c>
      <c r="M18" s="28">
        <v>95.4</v>
      </c>
      <c r="N18" s="28">
        <v>92.85</v>
      </c>
      <c r="O18" s="39">
        <v>18873000</v>
      </c>
      <c r="P18" s="40">
        <v>1.4808362369337979E-2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44770</v>
      </c>
      <c r="E19" s="37">
        <v>257.75</v>
      </c>
      <c r="F19" s="37">
        <v>259.55</v>
      </c>
      <c r="G19" s="38">
        <v>254.90000000000003</v>
      </c>
      <c r="H19" s="38">
        <v>252.05</v>
      </c>
      <c r="I19" s="38">
        <v>247.40000000000003</v>
      </c>
      <c r="J19" s="38">
        <v>262.40000000000003</v>
      </c>
      <c r="K19" s="38">
        <v>267.05</v>
      </c>
      <c r="L19" s="38">
        <v>269.90000000000003</v>
      </c>
      <c r="M19" s="28">
        <v>264.2</v>
      </c>
      <c r="N19" s="28">
        <v>256.7</v>
      </c>
      <c r="O19" s="39">
        <v>10875800</v>
      </c>
      <c r="P19" s="40">
        <v>-4.8236632536973835E-2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44770</v>
      </c>
      <c r="E20" s="37">
        <v>2170.65</v>
      </c>
      <c r="F20" s="37">
        <v>2173.3833333333332</v>
      </c>
      <c r="G20" s="38">
        <v>2159.7666666666664</v>
      </c>
      <c r="H20" s="38">
        <v>2148.8833333333332</v>
      </c>
      <c r="I20" s="38">
        <v>2135.2666666666664</v>
      </c>
      <c r="J20" s="38">
        <v>2184.2666666666664</v>
      </c>
      <c r="K20" s="38">
        <v>2197.8833333333332</v>
      </c>
      <c r="L20" s="38">
        <v>2208.7666666666664</v>
      </c>
      <c r="M20" s="28">
        <v>2187</v>
      </c>
      <c r="N20" s="28">
        <v>2162.5</v>
      </c>
      <c r="O20" s="39">
        <v>2798750</v>
      </c>
      <c r="P20" s="40">
        <v>1.4312550317559711E-3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44770</v>
      </c>
      <c r="E21" s="37">
        <v>2373.1</v>
      </c>
      <c r="F21" s="37">
        <v>2375.1833333333329</v>
      </c>
      <c r="G21" s="38">
        <v>2354.9166666666661</v>
      </c>
      <c r="H21" s="38">
        <v>2336.7333333333331</v>
      </c>
      <c r="I21" s="38">
        <v>2316.4666666666662</v>
      </c>
      <c r="J21" s="38">
        <v>2393.3666666666659</v>
      </c>
      <c r="K21" s="38">
        <v>2413.6333333333332</v>
      </c>
      <c r="L21" s="38">
        <v>2431.8166666666657</v>
      </c>
      <c r="M21" s="28">
        <v>2395.4499999999998</v>
      </c>
      <c r="N21" s="28">
        <v>2357</v>
      </c>
      <c r="O21" s="39">
        <v>22138500</v>
      </c>
      <c r="P21" s="40">
        <v>-1.1431378240192904E-2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44770</v>
      </c>
      <c r="E22" s="37">
        <v>727.3</v>
      </c>
      <c r="F22" s="37">
        <v>729.65</v>
      </c>
      <c r="G22" s="38">
        <v>719.59999999999991</v>
      </c>
      <c r="H22" s="38">
        <v>711.9</v>
      </c>
      <c r="I22" s="38">
        <v>701.84999999999991</v>
      </c>
      <c r="J22" s="38">
        <v>737.34999999999991</v>
      </c>
      <c r="K22" s="38">
        <v>747.39999999999986</v>
      </c>
      <c r="L22" s="38">
        <v>755.09999999999991</v>
      </c>
      <c r="M22" s="28">
        <v>739.7</v>
      </c>
      <c r="N22" s="28">
        <v>721.95</v>
      </c>
      <c r="O22" s="39">
        <v>79122500</v>
      </c>
      <c r="P22" s="40">
        <v>3.0266056063511181E-3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44770</v>
      </c>
      <c r="E23" s="37">
        <v>3093.95</v>
      </c>
      <c r="F23" s="37">
        <v>3117.2333333333336</v>
      </c>
      <c r="G23" s="38">
        <v>3059.916666666667</v>
      </c>
      <c r="H23" s="38">
        <v>3025.8833333333332</v>
      </c>
      <c r="I23" s="38">
        <v>2968.5666666666666</v>
      </c>
      <c r="J23" s="38">
        <v>3151.2666666666673</v>
      </c>
      <c r="K23" s="38">
        <v>3208.5833333333339</v>
      </c>
      <c r="L23" s="38">
        <v>3242.6166666666677</v>
      </c>
      <c r="M23" s="28">
        <v>3174.55</v>
      </c>
      <c r="N23" s="28">
        <v>3083.2</v>
      </c>
      <c r="O23" s="39">
        <v>225400</v>
      </c>
      <c r="P23" s="40">
        <v>1.3489208633093525E-2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44770</v>
      </c>
      <c r="E24" s="37">
        <v>466.05</v>
      </c>
      <c r="F24" s="37">
        <v>467.43333333333334</v>
      </c>
      <c r="G24" s="38">
        <v>461.66666666666669</v>
      </c>
      <c r="H24" s="38">
        <v>457.28333333333336</v>
      </c>
      <c r="I24" s="38">
        <v>451.51666666666671</v>
      </c>
      <c r="J24" s="38">
        <v>471.81666666666666</v>
      </c>
      <c r="K24" s="38">
        <v>477.58333333333331</v>
      </c>
      <c r="L24" s="38">
        <v>481.96666666666664</v>
      </c>
      <c r="M24" s="28">
        <v>473.2</v>
      </c>
      <c r="N24" s="28">
        <v>463.05</v>
      </c>
      <c r="O24" s="39">
        <v>6907000</v>
      </c>
      <c r="P24" s="40">
        <v>5.3857350800582239E-3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44770</v>
      </c>
      <c r="E25" s="37">
        <v>372</v>
      </c>
      <c r="F25" s="37">
        <v>371.38333333333338</v>
      </c>
      <c r="G25" s="38">
        <v>369.41666666666674</v>
      </c>
      <c r="H25" s="38">
        <v>366.83333333333337</v>
      </c>
      <c r="I25" s="38">
        <v>364.86666666666673</v>
      </c>
      <c r="J25" s="38">
        <v>373.96666666666675</v>
      </c>
      <c r="K25" s="38">
        <v>375.93333333333334</v>
      </c>
      <c r="L25" s="38">
        <v>378.51666666666677</v>
      </c>
      <c r="M25" s="28">
        <v>373.35</v>
      </c>
      <c r="N25" s="28">
        <v>368.8</v>
      </c>
      <c r="O25" s="39">
        <v>47374200</v>
      </c>
      <c r="P25" s="40">
        <v>6.1164417600061164E-3</v>
      </c>
    </row>
    <row r="26" spans="1:16" ht="12.75" customHeight="1">
      <c r="A26" s="28">
        <v>16</v>
      </c>
      <c r="B26" s="254" t="s">
        <v>44</v>
      </c>
      <c r="C26" s="30" t="s">
        <v>53</v>
      </c>
      <c r="D26" s="31">
        <v>44770</v>
      </c>
      <c r="E26" s="37">
        <v>3931.95</v>
      </c>
      <c r="F26" s="37">
        <v>3981.9333333333329</v>
      </c>
      <c r="G26" s="38">
        <v>3858.0166666666655</v>
      </c>
      <c r="H26" s="38">
        <v>3784.0833333333326</v>
      </c>
      <c r="I26" s="38">
        <v>3660.1666666666652</v>
      </c>
      <c r="J26" s="38">
        <v>4055.8666666666659</v>
      </c>
      <c r="K26" s="38">
        <v>4179.7833333333328</v>
      </c>
      <c r="L26" s="38">
        <v>4253.7166666666662</v>
      </c>
      <c r="M26" s="28">
        <v>4105.8500000000004</v>
      </c>
      <c r="N26" s="28">
        <v>3908</v>
      </c>
      <c r="O26" s="39">
        <v>1896000</v>
      </c>
      <c r="P26" s="40">
        <v>4.6363756788978675E-3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44770</v>
      </c>
      <c r="E27" s="37">
        <v>204.7</v>
      </c>
      <c r="F27" s="37">
        <v>204.95000000000002</v>
      </c>
      <c r="G27" s="38">
        <v>203.00000000000003</v>
      </c>
      <c r="H27" s="38">
        <v>201.3</v>
      </c>
      <c r="I27" s="38">
        <v>199.35000000000002</v>
      </c>
      <c r="J27" s="38">
        <v>206.65000000000003</v>
      </c>
      <c r="K27" s="38">
        <v>208.60000000000002</v>
      </c>
      <c r="L27" s="38">
        <v>210.30000000000004</v>
      </c>
      <c r="M27" s="28">
        <v>206.9</v>
      </c>
      <c r="N27" s="28">
        <v>203.25</v>
      </c>
      <c r="O27" s="39">
        <v>14927500</v>
      </c>
      <c r="P27" s="40">
        <v>-9.981429897864439E-3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44770</v>
      </c>
      <c r="E28" s="37">
        <v>142.85</v>
      </c>
      <c r="F28" s="37">
        <v>143.03333333333333</v>
      </c>
      <c r="G28" s="38">
        <v>141.51666666666665</v>
      </c>
      <c r="H28" s="38">
        <v>140.18333333333331</v>
      </c>
      <c r="I28" s="38">
        <v>138.66666666666663</v>
      </c>
      <c r="J28" s="38">
        <v>144.36666666666667</v>
      </c>
      <c r="K28" s="38">
        <v>145.88333333333338</v>
      </c>
      <c r="L28" s="38">
        <v>147.2166666666667</v>
      </c>
      <c r="M28" s="28">
        <v>144.55000000000001</v>
      </c>
      <c r="N28" s="28">
        <v>141.69999999999999</v>
      </c>
      <c r="O28" s="39">
        <v>44405000</v>
      </c>
      <c r="P28" s="40">
        <v>2.6705202312138729E-2</v>
      </c>
    </row>
    <row r="29" spans="1:16" ht="12.75" customHeight="1">
      <c r="A29" s="28">
        <v>19</v>
      </c>
      <c r="B29" s="255" t="s">
        <v>56</v>
      </c>
      <c r="C29" s="30" t="s">
        <v>57</v>
      </c>
      <c r="D29" s="31">
        <v>44770</v>
      </c>
      <c r="E29" s="37">
        <v>2903</v>
      </c>
      <c r="F29" s="37">
        <v>2908.9333333333329</v>
      </c>
      <c r="G29" s="38">
        <v>2889.0666666666657</v>
      </c>
      <c r="H29" s="38">
        <v>2875.1333333333328</v>
      </c>
      <c r="I29" s="38">
        <v>2855.2666666666655</v>
      </c>
      <c r="J29" s="38">
        <v>2922.8666666666659</v>
      </c>
      <c r="K29" s="38">
        <v>2942.7333333333336</v>
      </c>
      <c r="L29" s="38">
        <v>2956.6666666666661</v>
      </c>
      <c r="M29" s="28">
        <v>2928.8</v>
      </c>
      <c r="N29" s="28">
        <v>2895</v>
      </c>
      <c r="O29" s="39">
        <v>7240800</v>
      </c>
      <c r="P29" s="40">
        <v>-3.3584760226834775E-3</v>
      </c>
    </row>
    <row r="30" spans="1:16" ht="12.75" customHeight="1">
      <c r="A30" s="28">
        <v>20</v>
      </c>
      <c r="B30" s="29" t="s">
        <v>44</v>
      </c>
      <c r="C30" s="30" t="s">
        <v>303</v>
      </c>
      <c r="D30" s="31">
        <v>44770</v>
      </c>
      <c r="E30" s="37">
        <v>1715.7</v>
      </c>
      <c r="F30" s="37">
        <v>1710.4833333333333</v>
      </c>
      <c r="G30" s="38">
        <v>1687.0166666666667</v>
      </c>
      <c r="H30" s="38">
        <v>1658.3333333333333</v>
      </c>
      <c r="I30" s="38">
        <v>1634.8666666666666</v>
      </c>
      <c r="J30" s="38">
        <v>1739.1666666666667</v>
      </c>
      <c r="K30" s="38">
        <v>1762.6333333333334</v>
      </c>
      <c r="L30" s="38">
        <v>1791.3166666666668</v>
      </c>
      <c r="M30" s="28">
        <v>1733.95</v>
      </c>
      <c r="N30" s="28">
        <v>1681.8</v>
      </c>
      <c r="O30" s="39">
        <v>592625</v>
      </c>
      <c r="P30" s="40">
        <v>-2.5327905924920849E-2</v>
      </c>
    </row>
    <row r="31" spans="1:16" ht="12.75" customHeight="1">
      <c r="A31" s="28">
        <v>21</v>
      </c>
      <c r="B31" s="29" t="s">
        <v>44</v>
      </c>
      <c r="C31" s="30" t="s">
        <v>304</v>
      </c>
      <c r="D31" s="31">
        <v>44770</v>
      </c>
      <c r="E31" s="37">
        <v>8312.9</v>
      </c>
      <c r="F31" s="37">
        <v>8359.2999999999993</v>
      </c>
      <c r="G31" s="38">
        <v>8219.6499999999978</v>
      </c>
      <c r="H31" s="38">
        <v>8126.3999999999978</v>
      </c>
      <c r="I31" s="38">
        <v>7986.7499999999964</v>
      </c>
      <c r="J31" s="38">
        <v>8452.5499999999993</v>
      </c>
      <c r="K31" s="38">
        <v>8592.2000000000007</v>
      </c>
      <c r="L31" s="38">
        <v>8685.4500000000007</v>
      </c>
      <c r="M31" s="28">
        <v>8498.9500000000007</v>
      </c>
      <c r="N31" s="28">
        <v>8266.0499999999993</v>
      </c>
      <c r="O31" s="39">
        <v>108750</v>
      </c>
      <c r="P31" s="40">
        <v>-4.0370615486432823E-2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44770</v>
      </c>
      <c r="E32" s="37">
        <v>577.6</v>
      </c>
      <c r="F32" s="37">
        <v>580.4666666666667</v>
      </c>
      <c r="G32" s="38">
        <v>572.28333333333342</v>
      </c>
      <c r="H32" s="38">
        <v>566.9666666666667</v>
      </c>
      <c r="I32" s="38">
        <v>558.78333333333342</v>
      </c>
      <c r="J32" s="38">
        <v>585.78333333333342</v>
      </c>
      <c r="K32" s="38">
        <v>593.96666666666681</v>
      </c>
      <c r="L32" s="38">
        <v>599.28333333333342</v>
      </c>
      <c r="M32" s="28">
        <v>588.65</v>
      </c>
      <c r="N32" s="28">
        <v>575.15</v>
      </c>
      <c r="O32" s="39">
        <v>5937000</v>
      </c>
      <c r="P32" s="40">
        <v>-1.5912481352560914E-2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44770</v>
      </c>
      <c r="E33" s="37">
        <v>535.65</v>
      </c>
      <c r="F33" s="37">
        <v>538.88333333333333</v>
      </c>
      <c r="G33" s="38">
        <v>531.26666666666665</v>
      </c>
      <c r="H33" s="38">
        <v>526.88333333333333</v>
      </c>
      <c r="I33" s="38">
        <v>519.26666666666665</v>
      </c>
      <c r="J33" s="38">
        <v>543.26666666666665</v>
      </c>
      <c r="K33" s="38">
        <v>550.88333333333321</v>
      </c>
      <c r="L33" s="38">
        <v>555.26666666666665</v>
      </c>
      <c r="M33" s="28">
        <v>546.5</v>
      </c>
      <c r="N33" s="28">
        <v>534.5</v>
      </c>
      <c r="O33" s="39">
        <v>14138000</v>
      </c>
      <c r="P33" s="40">
        <v>4.9043997441182742E-3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44770</v>
      </c>
      <c r="E34" s="37">
        <v>676</v>
      </c>
      <c r="F34" s="37">
        <v>678.61666666666667</v>
      </c>
      <c r="G34" s="38">
        <v>671.38333333333333</v>
      </c>
      <c r="H34" s="38">
        <v>666.76666666666665</v>
      </c>
      <c r="I34" s="38">
        <v>659.5333333333333</v>
      </c>
      <c r="J34" s="38">
        <v>683.23333333333335</v>
      </c>
      <c r="K34" s="38">
        <v>690.4666666666667</v>
      </c>
      <c r="L34" s="38">
        <v>695.08333333333337</v>
      </c>
      <c r="M34" s="28">
        <v>685.85</v>
      </c>
      <c r="N34" s="28">
        <v>674</v>
      </c>
      <c r="O34" s="39">
        <v>59260800</v>
      </c>
      <c r="P34" s="40">
        <v>-2.9555101399151077E-2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44770</v>
      </c>
      <c r="E35" s="37">
        <v>3834.5</v>
      </c>
      <c r="F35" s="37">
        <v>3837.4500000000003</v>
      </c>
      <c r="G35" s="38">
        <v>3819.9500000000007</v>
      </c>
      <c r="H35" s="38">
        <v>3805.4000000000005</v>
      </c>
      <c r="I35" s="38">
        <v>3787.900000000001</v>
      </c>
      <c r="J35" s="38">
        <v>3852.0000000000005</v>
      </c>
      <c r="K35" s="38">
        <v>3869.4999999999995</v>
      </c>
      <c r="L35" s="38">
        <v>3884.05</v>
      </c>
      <c r="M35" s="28">
        <v>3854.95</v>
      </c>
      <c r="N35" s="28">
        <v>3822.9</v>
      </c>
      <c r="O35" s="39">
        <v>2449500</v>
      </c>
      <c r="P35" s="40">
        <v>5.0949265257964171E-2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44770</v>
      </c>
      <c r="E36" s="37">
        <v>11901.75</v>
      </c>
      <c r="F36" s="37">
        <v>11897.550000000001</v>
      </c>
      <c r="G36" s="38">
        <v>11760.200000000003</v>
      </c>
      <c r="H36" s="38">
        <v>11618.650000000001</v>
      </c>
      <c r="I36" s="38">
        <v>11481.300000000003</v>
      </c>
      <c r="J36" s="38">
        <v>12039.100000000002</v>
      </c>
      <c r="K36" s="38">
        <v>12176.45</v>
      </c>
      <c r="L36" s="38">
        <v>12318.000000000002</v>
      </c>
      <c r="M36" s="28">
        <v>12034.9</v>
      </c>
      <c r="N36" s="28">
        <v>11756</v>
      </c>
      <c r="O36" s="39">
        <v>1278600</v>
      </c>
      <c r="P36" s="40">
        <v>1.5971394517282481E-2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44770</v>
      </c>
      <c r="E37" s="37">
        <v>5876.9</v>
      </c>
      <c r="F37" s="37">
        <v>5879</v>
      </c>
      <c r="G37" s="38">
        <v>5785.75</v>
      </c>
      <c r="H37" s="38">
        <v>5694.6</v>
      </c>
      <c r="I37" s="38">
        <v>5601.35</v>
      </c>
      <c r="J37" s="38">
        <v>5970.15</v>
      </c>
      <c r="K37" s="38">
        <v>6063.4</v>
      </c>
      <c r="L37" s="38">
        <v>6154.5499999999993</v>
      </c>
      <c r="M37" s="28">
        <v>5972.25</v>
      </c>
      <c r="N37" s="28">
        <v>5787.85</v>
      </c>
      <c r="O37" s="39">
        <v>5632375</v>
      </c>
      <c r="P37" s="40">
        <v>1.2402543420136159E-2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44770</v>
      </c>
      <c r="E38" s="37">
        <v>2299.0500000000002</v>
      </c>
      <c r="F38" s="37">
        <v>2296.35</v>
      </c>
      <c r="G38" s="38">
        <v>2266.6999999999998</v>
      </c>
      <c r="H38" s="38">
        <v>2234.35</v>
      </c>
      <c r="I38" s="38">
        <v>2204.6999999999998</v>
      </c>
      <c r="J38" s="38">
        <v>2328.6999999999998</v>
      </c>
      <c r="K38" s="38">
        <v>2358.3500000000004</v>
      </c>
      <c r="L38" s="38">
        <v>2390.6999999999998</v>
      </c>
      <c r="M38" s="28">
        <v>2326</v>
      </c>
      <c r="N38" s="28">
        <v>2264</v>
      </c>
      <c r="O38" s="39">
        <v>1452600</v>
      </c>
      <c r="P38" s="40">
        <v>1.9583070120025269E-2</v>
      </c>
    </row>
    <row r="39" spans="1:16" ht="12.75" customHeight="1">
      <c r="A39" s="28">
        <v>29</v>
      </c>
      <c r="B39" s="29" t="s">
        <v>44</v>
      </c>
      <c r="C39" s="30" t="s">
        <v>310</v>
      </c>
      <c r="D39" s="31">
        <v>44770</v>
      </c>
      <c r="E39" s="37">
        <v>360.35</v>
      </c>
      <c r="F39" s="37">
        <v>361.56666666666666</v>
      </c>
      <c r="G39" s="38">
        <v>356.0333333333333</v>
      </c>
      <c r="H39" s="38">
        <v>351.71666666666664</v>
      </c>
      <c r="I39" s="38">
        <v>346.18333333333328</v>
      </c>
      <c r="J39" s="38">
        <v>365.88333333333333</v>
      </c>
      <c r="K39" s="38">
        <v>371.41666666666674</v>
      </c>
      <c r="L39" s="38">
        <v>375.73333333333335</v>
      </c>
      <c r="M39" s="28">
        <v>367.1</v>
      </c>
      <c r="N39" s="28">
        <v>357.25</v>
      </c>
      <c r="O39" s="39">
        <v>7217600</v>
      </c>
      <c r="P39" s="40">
        <v>-7.699076110866696E-3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44770</v>
      </c>
      <c r="E40" s="37">
        <v>282.35000000000002</v>
      </c>
      <c r="F40" s="37">
        <v>279.98333333333335</v>
      </c>
      <c r="G40" s="38">
        <v>275.11666666666667</v>
      </c>
      <c r="H40" s="38">
        <v>267.88333333333333</v>
      </c>
      <c r="I40" s="38">
        <v>263.01666666666665</v>
      </c>
      <c r="J40" s="38">
        <v>287.2166666666667</v>
      </c>
      <c r="K40" s="38">
        <v>292.08333333333337</v>
      </c>
      <c r="L40" s="38">
        <v>299.31666666666672</v>
      </c>
      <c r="M40" s="28">
        <v>284.85000000000002</v>
      </c>
      <c r="N40" s="28">
        <v>272.75</v>
      </c>
      <c r="O40" s="39">
        <v>28623600</v>
      </c>
      <c r="P40" s="40">
        <v>-2.1335341365461848E-3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44770</v>
      </c>
      <c r="E41" s="37">
        <v>109.3</v>
      </c>
      <c r="F41" s="37">
        <v>109.48333333333333</v>
      </c>
      <c r="G41" s="38">
        <v>108.11666666666667</v>
      </c>
      <c r="H41" s="38">
        <v>106.93333333333334</v>
      </c>
      <c r="I41" s="38">
        <v>105.56666666666668</v>
      </c>
      <c r="J41" s="38">
        <v>110.66666666666667</v>
      </c>
      <c r="K41" s="38">
        <v>112.03333333333332</v>
      </c>
      <c r="L41" s="38">
        <v>113.21666666666667</v>
      </c>
      <c r="M41" s="28">
        <v>110.85</v>
      </c>
      <c r="N41" s="28">
        <v>108.3</v>
      </c>
      <c r="O41" s="39">
        <v>110699550</v>
      </c>
      <c r="P41" s="40">
        <v>-4.6075515450925038E-2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44770</v>
      </c>
      <c r="E42" s="37">
        <v>1807.35</v>
      </c>
      <c r="F42" s="37">
        <v>1820.2833333333335</v>
      </c>
      <c r="G42" s="38">
        <v>1790.5666666666671</v>
      </c>
      <c r="H42" s="38">
        <v>1773.7833333333335</v>
      </c>
      <c r="I42" s="38">
        <v>1744.0666666666671</v>
      </c>
      <c r="J42" s="38">
        <v>1837.0666666666671</v>
      </c>
      <c r="K42" s="38">
        <v>1866.7833333333338</v>
      </c>
      <c r="L42" s="38">
        <v>1883.5666666666671</v>
      </c>
      <c r="M42" s="28">
        <v>1850</v>
      </c>
      <c r="N42" s="28">
        <v>1803.5</v>
      </c>
      <c r="O42" s="39">
        <v>1568600</v>
      </c>
      <c r="P42" s="40">
        <v>-2.2450728363324766E-2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44770</v>
      </c>
      <c r="E43" s="37">
        <v>232.45</v>
      </c>
      <c r="F43" s="37">
        <v>233.64999999999998</v>
      </c>
      <c r="G43" s="38">
        <v>229.94999999999996</v>
      </c>
      <c r="H43" s="38">
        <v>227.45</v>
      </c>
      <c r="I43" s="38">
        <v>223.74999999999997</v>
      </c>
      <c r="J43" s="38">
        <v>236.14999999999995</v>
      </c>
      <c r="K43" s="38">
        <v>239.85</v>
      </c>
      <c r="L43" s="38">
        <v>242.34999999999994</v>
      </c>
      <c r="M43" s="28">
        <v>237.35</v>
      </c>
      <c r="N43" s="28">
        <v>231.15</v>
      </c>
      <c r="O43" s="39">
        <v>27747600</v>
      </c>
      <c r="P43" s="40">
        <v>-1.7771701982228299E-3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44770</v>
      </c>
      <c r="E44" s="37">
        <v>582.1</v>
      </c>
      <c r="F44" s="37">
        <v>587.50000000000011</v>
      </c>
      <c r="G44" s="38">
        <v>575.30000000000018</v>
      </c>
      <c r="H44" s="38">
        <v>568.50000000000011</v>
      </c>
      <c r="I44" s="38">
        <v>556.30000000000018</v>
      </c>
      <c r="J44" s="38">
        <v>594.30000000000018</v>
      </c>
      <c r="K44" s="38">
        <v>606.50000000000023</v>
      </c>
      <c r="L44" s="38">
        <v>613.30000000000018</v>
      </c>
      <c r="M44" s="28">
        <v>599.70000000000005</v>
      </c>
      <c r="N44" s="28">
        <v>580.70000000000005</v>
      </c>
      <c r="O44" s="39">
        <v>5588000</v>
      </c>
      <c r="P44" s="40">
        <v>-9.3603744149765994E-3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44770</v>
      </c>
      <c r="E45" s="37">
        <v>625.1</v>
      </c>
      <c r="F45" s="37">
        <v>632.38333333333333</v>
      </c>
      <c r="G45" s="38">
        <v>615.76666666666665</v>
      </c>
      <c r="H45" s="38">
        <v>606.43333333333328</v>
      </c>
      <c r="I45" s="38">
        <v>589.81666666666661</v>
      </c>
      <c r="J45" s="38">
        <v>641.7166666666667</v>
      </c>
      <c r="K45" s="38">
        <v>658.33333333333326</v>
      </c>
      <c r="L45" s="38">
        <v>667.66666666666674</v>
      </c>
      <c r="M45" s="28">
        <v>649</v>
      </c>
      <c r="N45" s="28">
        <v>623.04999999999995</v>
      </c>
      <c r="O45" s="39">
        <v>9027000</v>
      </c>
      <c r="P45" s="40">
        <v>7.1199715201139199E-2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44770</v>
      </c>
      <c r="E46" s="37">
        <v>662.85</v>
      </c>
      <c r="F46" s="37">
        <v>663.73333333333323</v>
      </c>
      <c r="G46" s="38">
        <v>659.46666666666647</v>
      </c>
      <c r="H46" s="38">
        <v>656.08333333333326</v>
      </c>
      <c r="I46" s="38">
        <v>651.81666666666649</v>
      </c>
      <c r="J46" s="38">
        <v>667.11666666666645</v>
      </c>
      <c r="K46" s="38">
        <v>671.3833333333331</v>
      </c>
      <c r="L46" s="38">
        <v>674.76666666666642</v>
      </c>
      <c r="M46" s="28">
        <v>668</v>
      </c>
      <c r="N46" s="28">
        <v>660.35</v>
      </c>
      <c r="O46" s="39">
        <v>54673450</v>
      </c>
      <c r="P46" s="40">
        <v>9.3917943544880597E-4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44770</v>
      </c>
      <c r="E47" s="37">
        <v>48.6</v>
      </c>
      <c r="F47" s="37">
        <v>48.683333333333337</v>
      </c>
      <c r="G47" s="38">
        <v>47.566666666666677</v>
      </c>
      <c r="H47" s="38">
        <v>46.533333333333339</v>
      </c>
      <c r="I47" s="38">
        <v>45.416666666666679</v>
      </c>
      <c r="J47" s="38">
        <v>49.716666666666676</v>
      </c>
      <c r="K47" s="38">
        <v>50.833333333333336</v>
      </c>
      <c r="L47" s="38">
        <v>51.866666666666674</v>
      </c>
      <c r="M47" s="28">
        <v>49.8</v>
      </c>
      <c r="N47" s="28">
        <v>47.65</v>
      </c>
      <c r="O47" s="39">
        <v>101923500</v>
      </c>
      <c r="P47" s="40">
        <v>3.0685920577617327E-2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44770</v>
      </c>
      <c r="E48" s="37">
        <v>325.2</v>
      </c>
      <c r="F48" s="37">
        <v>327.29999999999995</v>
      </c>
      <c r="G48" s="38">
        <v>322.44999999999993</v>
      </c>
      <c r="H48" s="38">
        <v>319.7</v>
      </c>
      <c r="I48" s="38">
        <v>314.84999999999997</v>
      </c>
      <c r="J48" s="38">
        <v>330.0499999999999</v>
      </c>
      <c r="K48" s="38">
        <v>334.89999999999992</v>
      </c>
      <c r="L48" s="38">
        <v>337.64999999999986</v>
      </c>
      <c r="M48" s="28">
        <v>332.15</v>
      </c>
      <c r="N48" s="28">
        <v>324.55</v>
      </c>
      <c r="O48" s="39">
        <v>14004700</v>
      </c>
      <c r="P48" s="40">
        <v>1.3144758735440932E-2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44770</v>
      </c>
      <c r="E49" s="37">
        <v>16343.05</v>
      </c>
      <c r="F49" s="37">
        <v>16326.566666666666</v>
      </c>
      <c r="G49" s="38">
        <v>16253.133333333331</v>
      </c>
      <c r="H49" s="38">
        <v>16163.216666666665</v>
      </c>
      <c r="I49" s="38">
        <v>16089.783333333331</v>
      </c>
      <c r="J49" s="38">
        <v>16416.48333333333</v>
      </c>
      <c r="K49" s="38">
        <v>16489.916666666664</v>
      </c>
      <c r="L49" s="38">
        <v>16579.833333333332</v>
      </c>
      <c r="M49" s="28">
        <v>16400</v>
      </c>
      <c r="N49" s="28">
        <v>16236.65</v>
      </c>
      <c r="O49" s="39">
        <v>106300</v>
      </c>
      <c r="P49" s="40">
        <v>1.9175455417066157E-2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44770</v>
      </c>
      <c r="E50" s="37">
        <v>309.60000000000002</v>
      </c>
      <c r="F50" s="37">
        <v>311.60000000000002</v>
      </c>
      <c r="G50" s="38">
        <v>307.15000000000003</v>
      </c>
      <c r="H50" s="38">
        <v>304.7</v>
      </c>
      <c r="I50" s="38">
        <v>300.25</v>
      </c>
      <c r="J50" s="38">
        <v>314.05000000000007</v>
      </c>
      <c r="K50" s="38">
        <v>318.50000000000011</v>
      </c>
      <c r="L50" s="38">
        <v>320.9500000000001</v>
      </c>
      <c r="M50" s="28">
        <v>316.05</v>
      </c>
      <c r="N50" s="28">
        <v>309.14999999999998</v>
      </c>
      <c r="O50" s="39">
        <v>15150600</v>
      </c>
      <c r="P50" s="40">
        <v>5.4894097004637175E-2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44770</v>
      </c>
      <c r="E51" s="37">
        <v>3734.7</v>
      </c>
      <c r="F51" s="37">
        <v>3753.8666666666663</v>
      </c>
      <c r="G51" s="38">
        <v>3707.7833333333328</v>
      </c>
      <c r="H51" s="38">
        <v>3680.8666666666663</v>
      </c>
      <c r="I51" s="38">
        <v>3634.7833333333328</v>
      </c>
      <c r="J51" s="38">
        <v>3780.7833333333328</v>
      </c>
      <c r="K51" s="38">
        <v>3826.8666666666659</v>
      </c>
      <c r="L51" s="38">
        <v>3853.7833333333328</v>
      </c>
      <c r="M51" s="28">
        <v>3799.95</v>
      </c>
      <c r="N51" s="28">
        <v>3726.95</v>
      </c>
      <c r="O51" s="39">
        <v>1869200</v>
      </c>
      <c r="P51" s="40">
        <v>-1.184182702474096E-2</v>
      </c>
    </row>
    <row r="52" spans="1:16" ht="12.75" customHeight="1">
      <c r="A52" s="28">
        <v>42</v>
      </c>
      <c r="B52" s="29" t="s">
        <v>86</v>
      </c>
      <c r="C52" s="30" t="s">
        <v>315</v>
      </c>
      <c r="D52" s="31">
        <v>44770</v>
      </c>
      <c r="E52" s="37">
        <v>328.2</v>
      </c>
      <c r="F52" s="37">
        <v>329.8</v>
      </c>
      <c r="G52" s="38">
        <v>324.15000000000003</v>
      </c>
      <c r="H52" s="38">
        <v>320.10000000000002</v>
      </c>
      <c r="I52" s="38">
        <v>314.45000000000005</v>
      </c>
      <c r="J52" s="38">
        <v>333.85</v>
      </c>
      <c r="K52" s="38">
        <v>339.5</v>
      </c>
      <c r="L52" s="38">
        <v>343.55</v>
      </c>
      <c r="M52" s="28">
        <v>335.45</v>
      </c>
      <c r="N52" s="28">
        <v>325.75</v>
      </c>
      <c r="O52" s="39">
        <v>4418700</v>
      </c>
      <c r="P52" s="40">
        <v>6.8867924528301885E-2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44770</v>
      </c>
      <c r="E53" s="37">
        <v>217.15</v>
      </c>
      <c r="F53" s="37">
        <v>217.81666666666669</v>
      </c>
      <c r="G53" s="38">
        <v>214.18333333333339</v>
      </c>
      <c r="H53" s="38">
        <v>211.2166666666667</v>
      </c>
      <c r="I53" s="38">
        <v>207.5833333333334</v>
      </c>
      <c r="J53" s="38">
        <v>220.78333333333339</v>
      </c>
      <c r="K53" s="38">
        <v>224.41666666666666</v>
      </c>
      <c r="L53" s="38">
        <v>227.38333333333338</v>
      </c>
      <c r="M53" s="28">
        <v>221.45</v>
      </c>
      <c r="N53" s="28">
        <v>214.85</v>
      </c>
      <c r="O53" s="39">
        <v>38280600</v>
      </c>
      <c r="P53" s="40">
        <v>-2.5366054856671479E-2</v>
      </c>
    </row>
    <row r="54" spans="1:16" ht="12.75" customHeight="1">
      <c r="A54" s="28">
        <v>44</v>
      </c>
      <c r="B54" s="29" t="s">
        <v>63</v>
      </c>
      <c r="C54" s="30" t="s">
        <v>322</v>
      </c>
      <c r="D54" s="31">
        <v>44770</v>
      </c>
      <c r="E54" s="37">
        <v>476.9</v>
      </c>
      <c r="F54" s="37">
        <v>477.11666666666662</v>
      </c>
      <c r="G54" s="38">
        <v>467.28333333333325</v>
      </c>
      <c r="H54" s="38">
        <v>457.66666666666663</v>
      </c>
      <c r="I54" s="38">
        <v>447.83333333333326</v>
      </c>
      <c r="J54" s="38">
        <v>486.73333333333323</v>
      </c>
      <c r="K54" s="38">
        <v>496.56666666666661</v>
      </c>
      <c r="L54" s="38">
        <v>506.18333333333322</v>
      </c>
      <c r="M54" s="28">
        <v>486.95</v>
      </c>
      <c r="N54" s="28">
        <v>467.5</v>
      </c>
      <c r="O54" s="39">
        <v>2872350</v>
      </c>
      <c r="P54" s="40">
        <v>-5.7882954908858329E-2</v>
      </c>
    </row>
    <row r="55" spans="1:16" ht="12.75" customHeight="1">
      <c r="A55" s="28">
        <v>45</v>
      </c>
      <c r="B55" s="29" t="s">
        <v>44</v>
      </c>
      <c r="C55" s="30" t="s">
        <v>333</v>
      </c>
      <c r="D55" s="31">
        <v>44770</v>
      </c>
      <c r="E55" s="37">
        <v>301.35000000000002</v>
      </c>
      <c r="F55" s="37">
        <v>303.26666666666665</v>
      </c>
      <c r="G55" s="38">
        <v>297.83333333333331</v>
      </c>
      <c r="H55" s="38">
        <v>294.31666666666666</v>
      </c>
      <c r="I55" s="38">
        <v>288.88333333333333</v>
      </c>
      <c r="J55" s="38">
        <v>306.7833333333333</v>
      </c>
      <c r="K55" s="38">
        <v>312.2166666666667</v>
      </c>
      <c r="L55" s="38">
        <v>315.73333333333329</v>
      </c>
      <c r="M55" s="28">
        <v>308.7</v>
      </c>
      <c r="N55" s="28">
        <v>299.75</v>
      </c>
      <c r="O55" s="39">
        <v>3954000</v>
      </c>
      <c r="P55" s="40">
        <v>5.4821928771508606E-2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44770</v>
      </c>
      <c r="E56" s="37">
        <v>620.95000000000005</v>
      </c>
      <c r="F56" s="37">
        <v>627.65</v>
      </c>
      <c r="G56" s="38">
        <v>612.29999999999995</v>
      </c>
      <c r="H56" s="38">
        <v>603.65</v>
      </c>
      <c r="I56" s="38">
        <v>588.29999999999995</v>
      </c>
      <c r="J56" s="38">
        <v>636.29999999999995</v>
      </c>
      <c r="K56" s="38">
        <v>651.65000000000009</v>
      </c>
      <c r="L56" s="38">
        <v>660.3</v>
      </c>
      <c r="M56" s="28">
        <v>643</v>
      </c>
      <c r="N56" s="28">
        <v>619</v>
      </c>
      <c r="O56" s="39">
        <v>10418750</v>
      </c>
      <c r="P56" s="40">
        <v>3.322176769554977E-2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44770</v>
      </c>
      <c r="E57" s="37">
        <v>936.75</v>
      </c>
      <c r="F57" s="37">
        <v>940.5</v>
      </c>
      <c r="G57" s="38">
        <v>931.5</v>
      </c>
      <c r="H57" s="38">
        <v>926.25</v>
      </c>
      <c r="I57" s="38">
        <v>917.25</v>
      </c>
      <c r="J57" s="38">
        <v>945.75</v>
      </c>
      <c r="K57" s="38">
        <v>954.75</v>
      </c>
      <c r="L57" s="38">
        <v>960</v>
      </c>
      <c r="M57" s="28">
        <v>949.5</v>
      </c>
      <c r="N57" s="28">
        <v>935.25</v>
      </c>
      <c r="O57" s="39">
        <v>8710000</v>
      </c>
      <c r="P57" s="40">
        <v>4.9497525123743816E-3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44770</v>
      </c>
      <c r="E58" s="37">
        <v>194.1</v>
      </c>
      <c r="F58" s="37">
        <v>193.83333333333334</v>
      </c>
      <c r="G58" s="38">
        <v>192.2166666666667</v>
      </c>
      <c r="H58" s="38">
        <v>190.33333333333334</v>
      </c>
      <c r="I58" s="38">
        <v>188.7166666666667</v>
      </c>
      <c r="J58" s="38">
        <v>195.7166666666667</v>
      </c>
      <c r="K58" s="38">
        <v>197.33333333333331</v>
      </c>
      <c r="L58" s="38">
        <v>199.2166666666667</v>
      </c>
      <c r="M58" s="28">
        <v>195.45</v>
      </c>
      <c r="N58" s="28">
        <v>191.95</v>
      </c>
      <c r="O58" s="39">
        <v>38266200</v>
      </c>
      <c r="P58" s="40">
        <v>1.3233985765124556E-2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44770</v>
      </c>
      <c r="E59" s="37">
        <v>3491.35</v>
      </c>
      <c r="F59" s="37">
        <v>3483.15</v>
      </c>
      <c r="G59" s="38">
        <v>3411.3</v>
      </c>
      <c r="H59" s="38">
        <v>3331.25</v>
      </c>
      <c r="I59" s="38">
        <v>3259.4</v>
      </c>
      <c r="J59" s="38">
        <v>3563.2000000000003</v>
      </c>
      <c r="K59" s="38">
        <v>3635.0499999999997</v>
      </c>
      <c r="L59" s="38">
        <v>3715.1000000000004</v>
      </c>
      <c r="M59" s="28">
        <v>3555</v>
      </c>
      <c r="N59" s="28">
        <v>3403.1</v>
      </c>
      <c r="O59" s="39">
        <v>475650</v>
      </c>
      <c r="P59" s="40">
        <v>6.2311557788944726E-2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44770</v>
      </c>
      <c r="E60" s="37">
        <v>1538</v>
      </c>
      <c r="F60" s="37">
        <v>1544.1166666666668</v>
      </c>
      <c r="G60" s="38">
        <v>1525.5833333333335</v>
      </c>
      <c r="H60" s="38">
        <v>1513.1666666666667</v>
      </c>
      <c r="I60" s="38">
        <v>1494.6333333333334</v>
      </c>
      <c r="J60" s="38">
        <v>1556.5333333333335</v>
      </c>
      <c r="K60" s="38">
        <v>1575.0666666666668</v>
      </c>
      <c r="L60" s="38">
        <v>1587.4833333333336</v>
      </c>
      <c r="M60" s="28">
        <v>1562.65</v>
      </c>
      <c r="N60" s="28">
        <v>1531.7</v>
      </c>
      <c r="O60" s="39">
        <v>2675750</v>
      </c>
      <c r="P60" s="40">
        <v>-3.9087947882736158E-3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44770</v>
      </c>
      <c r="E61" s="37">
        <v>673.65</v>
      </c>
      <c r="F61" s="37">
        <v>669.05000000000007</v>
      </c>
      <c r="G61" s="38">
        <v>656.70000000000016</v>
      </c>
      <c r="H61" s="38">
        <v>639.75000000000011</v>
      </c>
      <c r="I61" s="38">
        <v>627.4000000000002</v>
      </c>
      <c r="J61" s="38">
        <v>686.00000000000011</v>
      </c>
      <c r="K61" s="38">
        <v>698.35</v>
      </c>
      <c r="L61" s="38">
        <v>715.30000000000007</v>
      </c>
      <c r="M61" s="28">
        <v>681.4</v>
      </c>
      <c r="N61" s="28">
        <v>652.1</v>
      </c>
      <c r="O61" s="39">
        <v>7827000</v>
      </c>
      <c r="P61" s="40">
        <v>4.1516966067864272E-2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44770</v>
      </c>
      <c r="E62" s="37">
        <v>979.2</v>
      </c>
      <c r="F62" s="37">
        <v>982.7166666666667</v>
      </c>
      <c r="G62" s="38">
        <v>972.93333333333339</v>
      </c>
      <c r="H62" s="38">
        <v>966.66666666666674</v>
      </c>
      <c r="I62" s="38">
        <v>956.88333333333344</v>
      </c>
      <c r="J62" s="38">
        <v>988.98333333333335</v>
      </c>
      <c r="K62" s="38">
        <v>998.76666666666665</v>
      </c>
      <c r="L62" s="38">
        <v>1005.0333333333333</v>
      </c>
      <c r="M62" s="28">
        <v>992.5</v>
      </c>
      <c r="N62" s="28">
        <v>976.45</v>
      </c>
      <c r="O62" s="39">
        <v>1468600</v>
      </c>
      <c r="P62" s="40">
        <v>-3.3179723502304151E-2</v>
      </c>
    </row>
    <row r="63" spans="1:16" ht="12.75" customHeight="1">
      <c r="A63" s="28">
        <v>53</v>
      </c>
      <c r="B63" s="29" t="s">
        <v>70</v>
      </c>
      <c r="C63" s="30" t="s">
        <v>249</v>
      </c>
      <c r="D63" s="31">
        <v>44770</v>
      </c>
      <c r="E63" s="37">
        <v>369.5</v>
      </c>
      <c r="F63" s="37">
        <v>369.34999999999997</v>
      </c>
      <c r="G63" s="38">
        <v>366.09999999999991</v>
      </c>
      <c r="H63" s="38">
        <v>362.69999999999993</v>
      </c>
      <c r="I63" s="38">
        <v>359.44999999999987</v>
      </c>
      <c r="J63" s="38">
        <v>372.74999999999994</v>
      </c>
      <c r="K63" s="38">
        <v>376.00000000000006</v>
      </c>
      <c r="L63" s="38">
        <v>379.4</v>
      </c>
      <c r="M63" s="28">
        <v>372.6</v>
      </c>
      <c r="N63" s="28">
        <v>365.95</v>
      </c>
      <c r="O63" s="39">
        <v>3904500</v>
      </c>
      <c r="P63" s="40">
        <v>3.8565368299267257E-3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44770</v>
      </c>
      <c r="E64" s="37">
        <v>148.30000000000001</v>
      </c>
      <c r="F64" s="37">
        <v>148.56666666666666</v>
      </c>
      <c r="G64" s="38">
        <v>146.43333333333334</v>
      </c>
      <c r="H64" s="38">
        <v>144.56666666666666</v>
      </c>
      <c r="I64" s="38">
        <v>142.43333333333334</v>
      </c>
      <c r="J64" s="38">
        <v>150.43333333333334</v>
      </c>
      <c r="K64" s="38">
        <v>152.56666666666666</v>
      </c>
      <c r="L64" s="38">
        <v>154.43333333333334</v>
      </c>
      <c r="M64" s="28">
        <v>150.69999999999999</v>
      </c>
      <c r="N64" s="28">
        <v>146.69999999999999</v>
      </c>
      <c r="O64" s="39">
        <v>8930000</v>
      </c>
      <c r="P64" s="40">
        <v>-5.5526176626123747E-2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44770</v>
      </c>
      <c r="E65" s="37">
        <v>1090.3</v>
      </c>
      <c r="F65" s="37">
        <v>1097.6833333333334</v>
      </c>
      <c r="G65" s="38">
        <v>1079.8666666666668</v>
      </c>
      <c r="H65" s="38">
        <v>1069.4333333333334</v>
      </c>
      <c r="I65" s="38">
        <v>1051.6166666666668</v>
      </c>
      <c r="J65" s="38">
        <v>1108.1166666666668</v>
      </c>
      <c r="K65" s="38">
        <v>1125.9333333333334</v>
      </c>
      <c r="L65" s="38">
        <v>1136.3666666666668</v>
      </c>
      <c r="M65" s="28">
        <v>1115.5</v>
      </c>
      <c r="N65" s="28">
        <v>1087.25</v>
      </c>
      <c r="O65" s="39">
        <v>2095800</v>
      </c>
      <c r="P65" s="40">
        <v>-4.2226487523992322E-2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44770</v>
      </c>
      <c r="E66" s="37">
        <v>542.54999999999995</v>
      </c>
      <c r="F66" s="37">
        <v>542.5</v>
      </c>
      <c r="G66" s="38">
        <v>540.04999999999995</v>
      </c>
      <c r="H66" s="38">
        <v>537.54999999999995</v>
      </c>
      <c r="I66" s="38">
        <v>535.09999999999991</v>
      </c>
      <c r="J66" s="38">
        <v>545</v>
      </c>
      <c r="K66" s="38">
        <v>547.45000000000005</v>
      </c>
      <c r="L66" s="38">
        <v>549.95000000000005</v>
      </c>
      <c r="M66" s="28">
        <v>544.95000000000005</v>
      </c>
      <c r="N66" s="28">
        <v>540</v>
      </c>
      <c r="O66" s="39">
        <v>12556250</v>
      </c>
      <c r="P66" s="40">
        <v>1.1581067472306143E-2</v>
      </c>
    </row>
    <row r="67" spans="1:16" ht="12.75" customHeight="1">
      <c r="A67" s="28">
        <v>57</v>
      </c>
      <c r="B67" s="29" t="s">
        <v>42</v>
      </c>
      <c r="C67" s="30" t="s">
        <v>250</v>
      </c>
      <c r="D67" s="31">
        <v>44770</v>
      </c>
      <c r="E67" s="37">
        <v>1437.6</v>
      </c>
      <c r="F67" s="37">
        <v>1440.4166666666667</v>
      </c>
      <c r="G67" s="38">
        <v>1428.3333333333335</v>
      </c>
      <c r="H67" s="38">
        <v>1419.0666666666668</v>
      </c>
      <c r="I67" s="38">
        <v>1406.9833333333336</v>
      </c>
      <c r="J67" s="38">
        <v>1449.6833333333334</v>
      </c>
      <c r="K67" s="38">
        <v>1461.7666666666669</v>
      </c>
      <c r="L67" s="38">
        <v>1471.0333333333333</v>
      </c>
      <c r="M67" s="28">
        <v>1452.5</v>
      </c>
      <c r="N67" s="28">
        <v>1431.15</v>
      </c>
      <c r="O67" s="39">
        <v>981500</v>
      </c>
      <c r="P67" s="40">
        <v>-5.6703507928880348E-2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44770</v>
      </c>
      <c r="E68" s="37">
        <v>1807.95</v>
      </c>
      <c r="F68" s="37">
        <v>1816.3833333333332</v>
      </c>
      <c r="G68" s="38">
        <v>1788.2666666666664</v>
      </c>
      <c r="H68" s="38">
        <v>1768.5833333333333</v>
      </c>
      <c r="I68" s="38">
        <v>1740.4666666666665</v>
      </c>
      <c r="J68" s="38">
        <v>1836.0666666666664</v>
      </c>
      <c r="K68" s="38">
        <v>1864.1833333333332</v>
      </c>
      <c r="L68" s="38">
        <v>1883.8666666666663</v>
      </c>
      <c r="M68" s="28">
        <v>1844.5</v>
      </c>
      <c r="N68" s="28">
        <v>1796.7</v>
      </c>
      <c r="O68" s="39">
        <v>1917250</v>
      </c>
      <c r="P68" s="40">
        <v>0.10887796414112204</v>
      </c>
    </row>
    <row r="69" spans="1:16" ht="12.75" customHeight="1">
      <c r="A69" s="28">
        <v>59</v>
      </c>
      <c r="B69" s="29" t="s">
        <v>44</v>
      </c>
      <c r="C69" s="30" t="s">
        <v>341</v>
      </c>
      <c r="D69" s="31">
        <v>44770</v>
      </c>
      <c r="E69" s="37">
        <v>180.05</v>
      </c>
      <c r="F69" s="37">
        <v>178.2166666666667</v>
      </c>
      <c r="G69" s="38">
        <v>174.53333333333339</v>
      </c>
      <c r="H69" s="38">
        <v>169.01666666666668</v>
      </c>
      <c r="I69" s="38">
        <v>165.33333333333337</v>
      </c>
      <c r="J69" s="38">
        <v>183.73333333333341</v>
      </c>
      <c r="K69" s="38">
        <v>187.41666666666669</v>
      </c>
      <c r="L69" s="38">
        <v>192.93333333333342</v>
      </c>
      <c r="M69" s="28">
        <v>181.9</v>
      </c>
      <c r="N69" s="28">
        <v>172.7</v>
      </c>
      <c r="O69" s="39">
        <v>21820100</v>
      </c>
      <c r="P69" s="40">
        <v>0.25572468563864992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44770</v>
      </c>
      <c r="E70" s="37">
        <v>3691.1</v>
      </c>
      <c r="F70" s="37">
        <v>3707.5666666666671</v>
      </c>
      <c r="G70" s="38">
        <v>3669.1333333333341</v>
      </c>
      <c r="H70" s="38">
        <v>3647.166666666667</v>
      </c>
      <c r="I70" s="38">
        <v>3608.733333333334</v>
      </c>
      <c r="J70" s="38">
        <v>3729.5333333333342</v>
      </c>
      <c r="K70" s="38">
        <v>3767.9666666666676</v>
      </c>
      <c r="L70" s="38">
        <v>3789.9333333333343</v>
      </c>
      <c r="M70" s="28">
        <v>3746</v>
      </c>
      <c r="N70" s="28">
        <v>3685.6</v>
      </c>
      <c r="O70" s="39">
        <v>2723850</v>
      </c>
      <c r="P70" s="40">
        <v>2.5410808063696427E-2</v>
      </c>
    </row>
    <row r="71" spans="1:16" ht="12.75" customHeight="1">
      <c r="A71" s="28">
        <v>61</v>
      </c>
      <c r="B71" s="29" t="s">
        <v>44</v>
      </c>
      <c r="C71" s="30" t="s">
        <v>252</v>
      </c>
      <c r="D71" s="31">
        <v>44770</v>
      </c>
      <c r="E71" s="37">
        <v>3855</v>
      </c>
      <c r="F71" s="37">
        <v>3831.1833333333329</v>
      </c>
      <c r="G71" s="38">
        <v>3750.1166666666659</v>
      </c>
      <c r="H71" s="38">
        <v>3645.2333333333331</v>
      </c>
      <c r="I71" s="38">
        <v>3564.1666666666661</v>
      </c>
      <c r="J71" s="38">
        <v>3936.0666666666657</v>
      </c>
      <c r="K71" s="38">
        <v>4017.1333333333323</v>
      </c>
      <c r="L71" s="38">
        <v>4122.0166666666655</v>
      </c>
      <c r="M71" s="28">
        <v>3912.25</v>
      </c>
      <c r="N71" s="28">
        <v>3726.3</v>
      </c>
      <c r="O71" s="39">
        <v>535125</v>
      </c>
      <c r="P71" s="40">
        <v>-6.3443447823233426E-2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44770</v>
      </c>
      <c r="E72" s="37">
        <v>347.7</v>
      </c>
      <c r="F72" s="37">
        <v>347.46666666666664</v>
      </c>
      <c r="G72" s="38">
        <v>343.2833333333333</v>
      </c>
      <c r="H72" s="38">
        <v>338.86666666666667</v>
      </c>
      <c r="I72" s="38">
        <v>334.68333333333334</v>
      </c>
      <c r="J72" s="38">
        <v>351.88333333333327</v>
      </c>
      <c r="K72" s="38">
        <v>356.06666666666655</v>
      </c>
      <c r="L72" s="38">
        <v>360.48333333333323</v>
      </c>
      <c r="M72" s="28">
        <v>351.65</v>
      </c>
      <c r="N72" s="28">
        <v>343.05</v>
      </c>
      <c r="O72" s="39">
        <v>41088300</v>
      </c>
      <c r="P72" s="40">
        <v>-9.9789289547966443E-3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44770</v>
      </c>
      <c r="E73" s="37">
        <v>4481.3</v>
      </c>
      <c r="F73" s="37">
        <v>4486.7</v>
      </c>
      <c r="G73" s="38">
        <v>4428.3999999999996</v>
      </c>
      <c r="H73" s="38">
        <v>4375.5</v>
      </c>
      <c r="I73" s="38">
        <v>4317.2</v>
      </c>
      <c r="J73" s="38">
        <v>4539.5999999999995</v>
      </c>
      <c r="K73" s="38">
        <v>4597.9000000000005</v>
      </c>
      <c r="L73" s="38">
        <v>4650.7999999999993</v>
      </c>
      <c r="M73" s="28">
        <v>4545</v>
      </c>
      <c r="N73" s="28">
        <v>4433.8</v>
      </c>
      <c r="O73" s="39">
        <v>1924250</v>
      </c>
      <c r="P73" s="40">
        <v>-2.7112431270934715E-2</v>
      </c>
    </row>
    <row r="74" spans="1:16" ht="12.75" customHeight="1">
      <c r="A74" s="28">
        <v>64</v>
      </c>
      <c r="B74" s="29" t="s">
        <v>49</v>
      </c>
      <c r="C74" s="279" t="s">
        <v>99</v>
      </c>
      <c r="D74" s="31">
        <v>44770</v>
      </c>
      <c r="E74" s="37">
        <v>2946.2</v>
      </c>
      <c r="F74" s="37">
        <v>2970.7333333333336</v>
      </c>
      <c r="G74" s="38">
        <v>2912.916666666667</v>
      </c>
      <c r="H74" s="38">
        <v>2879.6333333333332</v>
      </c>
      <c r="I74" s="38">
        <v>2821.8166666666666</v>
      </c>
      <c r="J74" s="38">
        <v>3004.0166666666673</v>
      </c>
      <c r="K74" s="38">
        <v>3061.8333333333339</v>
      </c>
      <c r="L74" s="38">
        <v>3095.1166666666677</v>
      </c>
      <c r="M74" s="28">
        <v>3028.55</v>
      </c>
      <c r="N74" s="28">
        <v>2937.45</v>
      </c>
      <c r="O74" s="39">
        <v>3735550</v>
      </c>
      <c r="P74" s="40">
        <v>1.8999427152950162E-2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44770</v>
      </c>
      <c r="E75" s="37">
        <v>1581.4</v>
      </c>
      <c r="F75" s="37">
        <v>1581.1666666666667</v>
      </c>
      <c r="G75" s="38">
        <v>1567.2833333333335</v>
      </c>
      <c r="H75" s="38">
        <v>1553.1666666666667</v>
      </c>
      <c r="I75" s="38">
        <v>1539.2833333333335</v>
      </c>
      <c r="J75" s="38">
        <v>1595.2833333333335</v>
      </c>
      <c r="K75" s="38">
        <v>1609.1666666666667</v>
      </c>
      <c r="L75" s="38">
        <v>1623.2833333333335</v>
      </c>
      <c r="M75" s="28">
        <v>1595.05</v>
      </c>
      <c r="N75" s="28">
        <v>1567.05</v>
      </c>
      <c r="O75" s="39">
        <v>2252250</v>
      </c>
      <c r="P75" s="40">
        <v>-2.0100502512562814E-2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44770</v>
      </c>
      <c r="E76" s="37">
        <v>151.69999999999999</v>
      </c>
      <c r="F76" s="37">
        <v>151.56666666666666</v>
      </c>
      <c r="G76" s="38">
        <v>150.33333333333331</v>
      </c>
      <c r="H76" s="38">
        <v>148.96666666666664</v>
      </c>
      <c r="I76" s="38">
        <v>147.73333333333329</v>
      </c>
      <c r="J76" s="38">
        <v>152.93333333333334</v>
      </c>
      <c r="K76" s="38">
        <v>154.16666666666669</v>
      </c>
      <c r="L76" s="38">
        <v>155.53333333333336</v>
      </c>
      <c r="M76" s="28">
        <v>152.80000000000001</v>
      </c>
      <c r="N76" s="28">
        <v>150.19999999999999</v>
      </c>
      <c r="O76" s="39">
        <v>23144400</v>
      </c>
      <c r="P76" s="40">
        <v>1.6282010749288651E-2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44770</v>
      </c>
      <c r="E77" s="37">
        <v>96.95</v>
      </c>
      <c r="F77" s="37">
        <v>97.633333333333326</v>
      </c>
      <c r="G77" s="38">
        <v>96.066666666666649</v>
      </c>
      <c r="H77" s="38">
        <v>95.183333333333323</v>
      </c>
      <c r="I77" s="38">
        <v>93.616666666666646</v>
      </c>
      <c r="J77" s="38">
        <v>98.516666666666652</v>
      </c>
      <c r="K77" s="38">
        <v>100.08333333333331</v>
      </c>
      <c r="L77" s="38">
        <v>100.96666666666665</v>
      </c>
      <c r="M77" s="28">
        <v>99.2</v>
      </c>
      <c r="N77" s="28">
        <v>96.75</v>
      </c>
      <c r="O77" s="39">
        <v>68990000</v>
      </c>
      <c r="P77" s="40">
        <v>7.7417470055506869E-3</v>
      </c>
    </row>
    <row r="78" spans="1:16" ht="12.75" customHeight="1">
      <c r="A78" s="28">
        <v>68</v>
      </c>
      <c r="B78" s="29" t="s">
        <v>86</v>
      </c>
      <c r="C78" s="30" t="s">
        <v>355</v>
      </c>
      <c r="D78" s="31">
        <v>44770</v>
      </c>
      <c r="E78" s="37">
        <v>101.6</v>
      </c>
      <c r="F78" s="37">
        <v>102.51666666666667</v>
      </c>
      <c r="G78" s="38">
        <v>99.583333333333329</v>
      </c>
      <c r="H78" s="38">
        <v>97.566666666666663</v>
      </c>
      <c r="I78" s="38">
        <v>94.633333333333326</v>
      </c>
      <c r="J78" s="38">
        <v>104.53333333333333</v>
      </c>
      <c r="K78" s="38">
        <v>107.46666666666667</v>
      </c>
      <c r="L78" s="38">
        <v>109.48333333333333</v>
      </c>
      <c r="M78" s="28">
        <v>105.45</v>
      </c>
      <c r="N78" s="28">
        <v>100.5</v>
      </c>
      <c r="O78" s="39">
        <v>12365600</v>
      </c>
      <c r="P78" s="40">
        <v>1.1484474691620587E-2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44770</v>
      </c>
      <c r="E79" s="37">
        <v>138.9</v>
      </c>
      <c r="F79" s="37">
        <v>138.53333333333333</v>
      </c>
      <c r="G79" s="38">
        <v>136.91666666666666</v>
      </c>
      <c r="H79" s="38">
        <v>134.93333333333334</v>
      </c>
      <c r="I79" s="38">
        <v>133.31666666666666</v>
      </c>
      <c r="J79" s="38">
        <v>140.51666666666665</v>
      </c>
      <c r="K79" s="38">
        <v>142.13333333333333</v>
      </c>
      <c r="L79" s="38">
        <v>144.11666666666665</v>
      </c>
      <c r="M79" s="28">
        <v>140.15</v>
      </c>
      <c r="N79" s="28">
        <v>136.55000000000001</v>
      </c>
      <c r="O79" s="39">
        <v>25284500</v>
      </c>
      <c r="P79" s="40">
        <v>-4.1840036985668051E-2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44770</v>
      </c>
      <c r="E80" s="37">
        <v>380.4</v>
      </c>
      <c r="F80" s="37">
        <v>382.95</v>
      </c>
      <c r="G80" s="38">
        <v>376.9</v>
      </c>
      <c r="H80" s="38">
        <v>373.4</v>
      </c>
      <c r="I80" s="38">
        <v>367.34999999999997</v>
      </c>
      <c r="J80" s="38">
        <v>386.45</v>
      </c>
      <c r="K80" s="38">
        <v>392.50000000000006</v>
      </c>
      <c r="L80" s="38">
        <v>396</v>
      </c>
      <c r="M80" s="28">
        <v>389</v>
      </c>
      <c r="N80" s="28">
        <v>379.45</v>
      </c>
      <c r="O80" s="39">
        <v>6511300</v>
      </c>
      <c r="P80" s="40">
        <v>8.8386070355312004E-4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44770</v>
      </c>
      <c r="E81" s="37">
        <v>34.950000000000003</v>
      </c>
      <c r="F81" s="37">
        <v>35.049999999999997</v>
      </c>
      <c r="G81" s="38">
        <v>34.699999999999996</v>
      </c>
      <c r="H81" s="38">
        <v>34.449999999999996</v>
      </c>
      <c r="I81" s="38">
        <v>34.099999999999994</v>
      </c>
      <c r="J81" s="38">
        <v>35.299999999999997</v>
      </c>
      <c r="K81" s="38">
        <v>35.649999999999991</v>
      </c>
      <c r="L81" s="38">
        <v>35.9</v>
      </c>
      <c r="M81" s="28">
        <v>35.4</v>
      </c>
      <c r="N81" s="28">
        <v>34.799999999999997</v>
      </c>
      <c r="O81" s="39">
        <v>100867500</v>
      </c>
      <c r="P81" s="40">
        <v>1.3401831583649765E-3</v>
      </c>
    </row>
    <row r="82" spans="1:16" ht="12.75" customHeight="1">
      <c r="A82" s="28">
        <v>72</v>
      </c>
      <c r="B82" s="29" t="s">
        <v>44</v>
      </c>
      <c r="C82" s="30" t="s">
        <v>370</v>
      </c>
      <c r="D82" s="31">
        <v>44770</v>
      </c>
      <c r="E82" s="37">
        <v>620</v>
      </c>
      <c r="F82" s="37">
        <v>626.05000000000007</v>
      </c>
      <c r="G82" s="38">
        <v>612.35000000000014</v>
      </c>
      <c r="H82" s="38">
        <v>604.70000000000005</v>
      </c>
      <c r="I82" s="38">
        <v>591.00000000000011</v>
      </c>
      <c r="J82" s="38">
        <v>633.70000000000016</v>
      </c>
      <c r="K82" s="38">
        <v>647.4000000000002</v>
      </c>
      <c r="L82" s="38">
        <v>655.05000000000018</v>
      </c>
      <c r="M82" s="28">
        <v>639.75</v>
      </c>
      <c r="N82" s="28">
        <v>618.4</v>
      </c>
      <c r="O82" s="39">
        <v>3693300</v>
      </c>
      <c r="P82" s="40">
        <v>6.3646574316735302E-2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44770</v>
      </c>
      <c r="E83" s="37">
        <v>856.35</v>
      </c>
      <c r="F83" s="37">
        <v>854.69999999999993</v>
      </c>
      <c r="G83" s="38">
        <v>846.29999999999984</v>
      </c>
      <c r="H83" s="38">
        <v>836.24999999999989</v>
      </c>
      <c r="I83" s="38">
        <v>827.8499999999998</v>
      </c>
      <c r="J83" s="38">
        <v>864.74999999999989</v>
      </c>
      <c r="K83" s="38">
        <v>873.15</v>
      </c>
      <c r="L83" s="38">
        <v>883.19999999999993</v>
      </c>
      <c r="M83" s="28">
        <v>863.1</v>
      </c>
      <c r="N83" s="28">
        <v>844.65</v>
      </c>
      <c r="O83" s="39">
        <v>7449000</v>
      </c>
      <c r="P83" s="40">
        <v>-1.8835616438356163E-2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44770</v>
      </c>
      <c r="E84" s="37">
        <v>1304.45</v>
      </c>
      <c r="F84" s="37">
        <v>1307.1499999999999</v>
      </c>
      <c r="G84" s="38">
        <v>1287.3499999999997</v>
      </c>
      <c r="H84" s="38">
        <v>1270.2499999999998</v>
      </c>
      <c r="I84" s="38">
        <v>1250.4499999999996</v>
      </c>
      <c r="J84" s="38">
        <v>1324.2499999999998</v>
      </c>
      <c r="K84" s="38">
        <v>1344.05</v>
      </c>
      <c r="L84" s="38">
        <v>1361.1499999999999</v>
      </c>
      <c r="M84" s="28">
        <v>1326.95</v>
      </c>
      <c r="N84" s="28">
        <v>1290.05</v>
      </c>
      <c r="O84" s="39">
        <v>4193150</v>
      </c>
      <c r="P84" s="40">
        <v>-1.0839269123567668E-3</v>
      </c>
    </row>
    <row r="85" spans="1:16" ht="12.75" customHeight="1">
      <c r="A85" s="28">
        <v>75</v>
      </c>
      <c r="B85" s="29" t="s">
        <v>47</v>
      </c>
      <c r="C85" s="256" t="s">
        <v>109</v>
      </c>
      <c r="D85" s="31">
        <v>44770</v>
      </c>
      <c r="E85" s="37">
        <v>294.7</v>
      </c>
      <c r="F85" s="37">
        <v>295.33333333333331</v>
      </c>
      <c r="G85" s="38">
        <v>292.16666666666663</v>
      </c>
      <c r="H85" s="38">
        <v>289.63333333333333</v>
      </c>
      <c r="I85" s="38">
        <v>286.46666666666664</v>
      </c>
      <c r="J85" s="38">
        <v>297.86666666666662</v>
      </c>
      <c r="K85" s="38">
        <v>301.03333333333325</v>
      </c>
      <c r="L85" s="38">
        <v>303.56666666666661</v>
      </c>
      <c r="M85" s="28">
        <v>298.5</v>
      </c>
      <c r="N85" s="28">
        <v>292.8</v>
      </c>
      <c r="O85" s="39">
        <v>9200000</v>
      </c>
      <c r="P85" s="40">
        <v>-8.6206896551724137E-3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44770</v>
      </c>
      <c r="E86" s="37">
        <v>1384.85</v>
      </c>
      <c r="F86" s="37">
        <v>1389.7</v>
      </c>
      <c r="G86" s="38">
        <v>1376.4</v>
      </c>
      <c r="H86" s="38">
        <v>1367.95</v>
      </c>
      <c r="I86" s="38">
        <v>1354.65</v>
      </c>
      <c r="J86" s="38">
        <v>1398.15</v>
      </c>
      <c r="K86" s="38">
        <v>1411.4499999999998</v>
      </c>
      <c r="L86" s="38">
        <v>1419.9</v>
      </c>
      <c r="M86" s="28">
        <v>1403</v>
      </c>
      <c r="N86" s="28">
        <v>1381.25</v>
      </c>
      <c r="O86" s="39">
        <v>14858475</v>
      </c>
      <c r="P86" s="40">
        <v>9.6181777103572924E-3</v>
      </c>
    </row>
    <row r="87" spans="1:16" ht="12.75" customHeight="1">
      <c r="A87" s="28">
        <v>77</v>
      </c>
      <c r="B87" s="29" t="s">
        <v>79</v>
      </c>
      <c r="C87" s="30" t="s">
        <v>259</v>
      </c>
      <c r="D87" s="31">
        <v>44770</v>
      </c>
      <c r="E87" s="37">
        <v>226.5</v>
      </c>
      <c r="F87" s="37">
        <v>227.4</v>
      </c>
      <c r="G87" s="38">
        <v>223.45000000000002</v>
      </c>
      <c r="H87" s="38">
        <v>220.4</v>
      </c>
      <c r="I87" s="38">
        <v>216.45000000000002</v>
      </c>
      <c r="J87" s="38">
        <v>230.45000000000002</v>
      </c>
      <c r="K87" s="38">
        <v>234.4</v>
      </c>
      <c r="L87" s="38">
        <v>237.45000000000002</v>
      </c>
      <c r="M87" s="28">
        <v>231.35</v>
      </c>
      <c r="N87" s="28">
        <v>224.35</v>
      </c>
      <c r="O87" s="39">
        <v>3090000</v>
      </c>
      <c r="P87" s="40">
        <v>1.6207455429497568E-3</v>
      </c>
    </row>
    <row r="88" spans="1:16" ht="12.75" customHeight="1">
      <c r="A88" s="28">
        <v>78</v>
      </c>
      <c r="B88" s="29" t="s">
        <v>79</v>
      </c>
      <c r="C88" s="30" t="s">
        <v>111</v>
      </c>
      <c r="D88" s="31">
        <v>44770</v>
      </c>
      <c r="E88" s="37">
        <v>441.95</v>
      </c>
      <c r="F88" s="37">
        <v>443.73333333333329</v>
      </c>
      <c r="G88" s="38">
        <v>438.61666666666656</v>
      </c>
      <c r="H88" s="38">
        <v>435.28333333333325</v>
      </c>
      <c r="I88" s="38">
        <v>430.16666666666652</v>
      </c>
      <c r="J88" s="38">
        <v>447.06666666666661</v>
      </c>
      <c r="K88" s="38">
        <v>452.18333333333328</v>
      </c>
      <c r="L88" s="38">
        <v>455.51666666666665</v>
      </c>
      <c r="M88" s="28">
        <v>448.85</v>
      </c>
      <c r="N88" s="28">
        <v>440.4</v>
      </c>
      <c r="O88" s="39">
        <v>4896250</v>
      </c>
      <c r="P88" s="40">
        <v>4.481194985329421E-2</v>
      </c>
    </row>
    <row r="89" spans="1:16" ht="12.75" customHeight="1">
      <c r="A89" s="28">
        <v>79</v>
      </c>
      <c r="B89" s="29" t="s">
        <v>44</v>
      </c>
      <c r="C89" s="30" t="s">
        <v>260</v>
      </c>
      <c r="D89" s="31">
        <v>44770</v>
      </c>
      <c r="E89" s="37">
        <v>1747.15</v>
      </c>
      <c r="F89" s="37">
        <v>1746.5666666666666</v>
      </c>
      <c r="G89" s="38">
        <v>1723.6333333333332</v>
      </c>
      <c r="H89" s="38">
        <v>1700.1166666666666</v>
      </c>
      <c r="I89" s="38">
        <v>1677.1833333333332</v>
      </c>
      <c r="J89" s="38">
        <v>1770.0833333333333</v>
      </c>
      <c r="K89" s="38">
        <v>1793.0166666666667</v>
      </c>
      <c r="L89" s="38">
        <v>1816.5333333333333</v>
      </c>
      <c r="M89" s="28">
        <v>1769.5</v>
      </c>
      <c r="N89" s="28">
        <v>1723.05</v>
      </c>
      <c r="O89" s="39">
        <v>1806900</v>
      </c>
      <c r="P89" s="40">
        <v>6.0830468130124308E-3</v>
      </c>
    </row>
    <row r="90" spans="1:16" ht="12.75" customHeight="1">
      <c r="A90" s="28">
        <v>80</v>
      </c>
      <c r="B90" s="29" t="s">
        <v>70</v>
      </c>
      <c r="C90" s="30" t="s">
        <v>112</v>
      </c>
      <c r="D90" s="31">
        <v>44770</v>
      </c>
      <c r="E90" s="37">
        <v>1222.4000000000001</v>
      </c>
      <c r="F90" s="37">
        <v>1222.3833333333334</v>
      </c>
      <c r="G90" s="38">
        <v>1216.8666666666668</v>
      </c>
      <c r="H90" s="38">
        <v>1211.3333333333333</v>
      </c>
      <c r="I90" s="38">
        <v>1205.8166666666666</v>
      </c>
      <c r="J90" s="38">
        <v>1227.916666666667</v>
      </c>
      <c r="K90" s="38">
        <v>1233.4333333333338</v>
      </c>
      <c r="L90" s="38">
        <v>1238.9666666666672</v>
      </c>
      <c r="M90" s="28">
        <v>1227.9000000000001</v>
      </c>
      <c r="N90" s="28">
        <v>1216.8499999999999</v>
      </c>
      <c r="O90" s="39">
        <v>6296000</v>
      </c>
      <c r="P90" s="40">
        <v>-5.5283525509398201E-3</v>
      </c>
    </row>
    <row r="91" spans="1:16" ht="12.75" customHeight="1">
      <c r="A91" s="28">
        <v>81</v>
      </c>
      <c r="B91" s="29" t="s">
        <v>86</v>
      </c>
      <c r="C91" s="30" t="s">
        <v>113</v>
      </c>
      <c r="D91" s="31">
        <v>44770</v>
      </c>
      <c r="E91" s="37">
        <v>917.35</v>
      </c>
      <c r="F91" s="37">
        <v>943.61666666666667</v>
      </c>
      <c r="G91" s="38">
        <v>887.73333333333335</v>
      </c>
      <c r="H91" s="38">
        <v>858.11666666666667</v>
      </c>
      <c r="I91" s="38">
        <v>802.23333333333335</v>
      </c>
      <c r="J91" s="38">
        <v>973.23333333333335</v>
      </c>
      <c r="K91" s="38">
        <v>1029.1166666666668</v>
      </c>
      <c r="L91" s="38">
        <v>1058.7333333333333</v>
      </c>
      <c r="M91" s="28">
        <v>999.5</v>
      </c>
      <c r="N91" s="28">
        <v>914</v>
      </c>
      <c r="O91" s="39">
        <v>23214100</v>
      </c>
      <c r="P91" s="40">
        <v>2.6909023347990339E-2</v>
      </c>
    </row>
    <row r="92" spans="1:16" ht="12.75" customHeight="1">
      <c r="A92" s="28">
        <v>82</v>
      </c>
      <c r="B92" s="29" t="s">
        <v>63</v>
      </c>
      <c r="C92" s="30" t="s">
        <v>114</v>
      </c>
      <c r="D92" s="31">
        <v>44770</v>
      </c>
      <c r="E92" s="37">
        <v>2229.85</v>
      </c>
      <c r="F92" s="37">
        <v>2233.0833333333335</v>
      </c>
      <c r="G92" s="38">
        <v>2221.166666666667</v>
      </c>
      <c r="H92" s="38">
        <v>2212.4833333333336</v>
      </c>
      <c r="I92" s="38">
        <v>2200.5666666666671</v>
      </c>
      <c r="J92" s="38">
        <v>2241.7666666666669</v>
      </c>
      <c r="K92" s="38">
        <v>2253.6833333333338</v>
      </c>
      <c r="L92" s="38">
        <v>2262.3666666666668</v>
      </c>
      <c r="M92" s="28">
        <v>2245</v>
      </c>
      <c r="N92" s="28">
        <v>2224.4</v>
      </c>
      <c r="O92" s="39">
        <v>26501100</v>
      </c>
      <c r="P92" s="40">
        <v>4.1262191101916479E-3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44770</v>
      </c>
      <c r="E93" s="37">
        <v>1918.2</v>
      </c>
      <c r="F93" s="37">
        <v>1927.7</v>
      </c>
      <c r="G93" s="38">
        <v>1904.4</v>
      </c>
      <c r="H93" s="38">
        <v>1890.6000000000001</v>
      </c>
      <c r="I93" s="38">
        <v>1867.3000000000002</v>
      </c>
      <c r="J93" s="38">
        <v>1941.5</v>
      </c>
      <c r="K93" s="38">
        <v>1964.7999999999997</v>
      </c>
      <c r="L93" s="38">
        <v>1978.6</v>
      </c>
      <c r="M93" s="28">
        <v>1951</v>
      </c>
      <c r="N93" s="28">
        <v>1913.9</v>
      </c>
      <c r="O93" s="39">
        <v>2643300</v>
      </c>
      <c r="P93" s="40">
        <v>-8.1053698074974676E-3</v>
      </c>
    </row>
    <row r="94" spans="1:16" ht="12.75" customHeight="1">
      <c r="A94" s="28">
        <v>84</v>
      </c>
      <c r="B94" s="29" t="s">
        <v>58</v>
      </c>
      <c r="C94" s="30" t="s">
        <v>116</v>
      </c>
      <c r="D94" s="31">
        <v>44770</v>
      </c>
      <c r="E94" s="37">
        <v>1392</v>
      </c>
      <c r="F94" s="37">
        <v>1395.2666666666667</v>
      </c>
      <c r="G94" s="38">
        <v>1386.5333333333333</v>
      </c>
      <c r="H94" s="38">
        <v>1381.0666666666666</v>
      </c>
      <c r="I94" s="38">
        <v>1372.3333333333333</v>
      </c>
      <c r="J94" s="38">
        <v>1400.7333333333333</v>
      </c>
      <c r="K94" s="38">
        <v>1409.4666666666665</v>
      </c>
      <c r="L94" s="38">
        <v>1414.9333333333334</v>
      </c>
      <c r="M94" s="28">
        <v>1404</v>
      </c>
      <c r="N94" s="28">
        <v>1389.8</v>
      </c>
      <c r="O94" s="39">
        <v>54822900</v>
      </c>
      <c r="P94" s="40">
        <v>-1.3001158519075958E-2</v>
      </c>
    </row>
    <row r="95" spans="1:16" ht="12.75" customHeight="1">
      <c r="A95" s="28">
        <v>85</v>
      </c>
      <c r="B95" s="29" t="s">
        <v>63</v>
      </c>
      <c r="C95" s="30" t="s">
        <v>117</v>
      </c>
      <c r="D95" s="31">
        <v>44770</v>
      </c>
      <c r="E95" s="37">
        <v>540.9</v>
      </c>
      <c r="F95" s="37">
        <v>542.2166666666667</v>
      </c>
      <c r="G95" s="38">
        <v>536.68333333333339</v>
      </c>
      <c r="H95" s="38">
        <v>532.4666666666667</v>
      </c>
      <c r="I95" s="38">
        <v>526.93333333333339</v>
      </c>
      <c r="J95" s="38">
        <v>546.43333333333339</v>
      </c>
      <c r="K95" s="38">
        <v>551.9666666666667</v>
      </c>
      <c r="L95" s="38">
        <v>556.18333333333339</v>
      </c>
      <c r="M95" s="28">
        <v>547.75</v>
      </c>
      <c r="N95" s="28">
        <v>538</v>
      </c>
      <c r="O95" s="39">
        <v>26576000</v>
      </c>
      <c r="P95" s="40">
        <v>1.9882645953818227E-2</v>
      </c>
    </row>
    <row r="96" spans="1:16" ht="12.75" customHeight="1">
      <c r="A96" s="28">
        <v>86</v>
      </c>
      <c r="B96" s="29" t="s">
        <v>49</v>
      </c>
      <c r="C96" s="30" t="s">
        <v>118</v>
      </c>
      <c r="D96" s="31">
        <v>44770</v>
      </c>
      <c r="E96" s="37">
        <v>2841.7</v>
      </c>
      <c r="F96" s="37">
        <v>2835.7999999999997</v>
      </c>
      <c r="G96" s="38">
        <v>2815.5999999999995</v>
      </c>
      <c r="H96" s="38">
        <v>2789.4999999999995</v>
      </c>
      <c r="I96" s="38">
        <v>2769.2999999999993</v>
      </c>
      <c r="J96" s="38">
        <v>2861.8999999999996</v>
      </c>
      <c r="K96" s="38">
        <v>2882.0999999999995</v>
      </c>
      <c r="L96" s="38">
        <v>2908.2</v>
      </c>
      <c r="M96" s="28">
        <v>2856</v>
      </c>
      <c r="N96" s="28">
        <v>2809.7</v>
      </c>
      <c r="O96" s="39">
        <v>3847500</v>
      </c>
      <c r="P96" s="40">
        <v>1.2633241215949467E-2</v>
      </c>
    </row>
    <row r="97" spans="1:16" ht="12.75" customHeight="1">
      <c r="A97" s="28">
        <v>87</v>
      </c>
      <c r="B97" s="29" t="s">
        <v>119</v>
      </c>
      <c r="C97" s="30" t="s">
        <v>120</v>
      </c>
      <c r="D97" s="31">
        <v>44770</v>
      </c>
      <c r="E97" s="37">
        <v>347.55</v>
      </c>
      <c r="F97" s="37">
        <v>348.8</v>
      </c>
      <c r="G97" s="38">
        <v>341</v>
      </c>
      <c r="H97" s="38">
        <v>334.45</v>
      </c>
      <c r="I97" s="38">
        <v>326.64999999999998</v>
      </c>
      <c r="J97" s="38">
        <v>355.35</v>
      </c>
      <c r="K97" s="38">
        <v>363.15000000000009</v>
      </c>
      <c r="L97" s="38">
        <v>369.70000000000005</v>
      </c>
      <c r="M97" s="28">
        <v>356.6</v>
      </c>
      <c r="N97" s="28">
        <v>342.25</v>
      </c>
      <c r="O97" s="39">
        <v>43047300</v>
      </c>
      <c r="P97" s="40">
        <v>2.4982082522780794E-2</v>
      </c>
    </row>
    <row r="98" spans="1:16" ht="12.75" customHeight="1">
      <c r="A98" s="28">
        <v>88</v>
      </c>
      <c r="B98" s="29" t="s">
        <v>119</v>
      </c>
      <c r="C98" s="30" t="s">
        <v>380</v>
      </c>
      <c r="D98" s="31">
        <v>44770</v>
      </c>
      <c r="E98" s="37">
        <v>90.3</v>
      </c>
      <c r="F98" s="37">
        <v>90.333333333333329</v>
      </c>
      <c r="G98" s="38">
        <v>89.166666666666657</v>
      </c>
      <c r="H98" s="38">
        <v>88.033333333333331</v>
      </c>
      <c r="I98" s="38">
        <v>86.86666666666666</v>
      </c>
      <c r="J98" s="38">
        <v>91.466666666666654</v>
      </c>
      <c r="K98" s="38">
        <v>92.633333333333312</v>
      </c>
      <c r="L98" s="38">
        <v>93.766666666666652</v>
      </c>
      <c r="M98" s="28">
        <v>91.5</v>
      </c>
      <c r="N98" s="28">
        <v>89.2</v>
      </c>
      <c r="O98" s="39">
        <v>13441800</v>
      </c>
      <c r="P98" s="40">
        <v>-2.9795158286778398E-2</v>
      </c>
    </row>
    <row r="99" spans="1:16" ht="12.75" customHeight="1">
      <c r="A99" s="28">
        <v>89</v>
      </c>
      <c r="B99" s="29" t="s">
        <v>79</v>
      </c>
      <c r="C99" s="30" t="s">
        <v>121</v>
      </c>
      <c r="D99" s="31">
        <v>44770</v>
      </c>
      <c r="E99" s="37">
        <v>234.35</v>
      </c>
      <c r="F99" s="37">
        <v>237.23333333333332</v>
      </c>
      <c r="G99" s="38">
        <v>230.26666666666665</v>
      </c>
      <c r="H99" s="38">
        <v>226.18333333333334</v>
      </c>
      <c r="I99" s="38">
        <v>219.21666666666667</v>
      </c>
      <c r="J99" s="38">
        <v>241.31666666666663</v>
      </c>
      <c r="K99" s="38">
        <v>248.28333333333327</v>
      </c>
      <c r="L99" s="38">
        <v>252.36666666666662</v>
      </c>
      <c r="M99" s="28">
        <v>244.2</v>
      </c>
      <c r="N99" s="28">
        <v>233.15</v>
      </c>
      <c r="O99" s="39">
        <v>22131900</v>
      </c>
      <c r="P99" s="40">
        <v>-1.2184720360667724E-3</v>
      </c>
    </row>
    <row r="100" spans="1:16" ht="12.75" customHeight="1">
      <c r="A100" s="28">
        <v>90</v>
      </c>
      <c r="B100" s="29" t="s">
        <v>56</v>
      </c>
      <c r="C100" s="30" t="s">
        <v>122</v>
      </c>
      <c r="D100" s="31">
        <v>44770</v>
      </c>
      <c r="E100" s="37">
        <v>2457.25</v>
      </c>
      <c r="F100" s="37">
        <v>2468.75</v>
      </c>
      <c r="G100" s="38">
        <v>2441.5</v>
      </c>
      <c r="H100" s="38">
        <v>2425.75</v>
      </c>
      <c r="I100" s="38">
        <v>2398.5</v>
      </c>
      <c r="J100" s="38">
        <v>2484.5</v>
      </c>
      <c r="K100" s="38">
        <v>2511.75</v>
      </c>
      <c r="L100" s="38">
        <v>2527.5</v>
      </c>
      <c r="M100" s="28">
        <v>2496</v>
      </c>
      <c r="N100" s="28">
        <v>2453</v>
      </c>
      <c r="O100" s="39">
        <v>12743700</v>
      </c>
      <c r="P100" s="40">
        <v>-2.5711009174311926E-2</v>
      </c>
    </row>
    <row r="101" spans="1:16" ht="12.75" customHeight="1">
      <c r="A101" s="28">
        <v>91</v>
      </c>
      <c r="B101" s="29" t="s">
        <v>44</v>
      </c>
      <c r="C101" s="30" t="s">
        <v>381</v>
      </c>
      <c r="D101" s="31">
        <v>44770</v>
      </c>
      <c r="E101" s="37">
        <v>35067.599999999999</v>
      </c>
      <c r="F101" s="37">
        <v>35117.700000000004</v>
      </c>
      <c r="G101" s="38">
        <v>34899.400000000009</v>
      </c>
      <c r="H101" s="38">
        <v>34731.200000000004</v>
      </c>
      <c r="I101" s="38">
        <v>34512.900000000009</v>
      </c>
      <c r="J101" s="38">
        <v>35285.900000000009</v>
      </c>
      <c r="K101" s="38">
        <v>35504.200000000012</v>
      </c>
      <c r="L101" s="38">
        <v>35672.400000000009</v>
      </c>
      <c r="M101" s="28">
        <v>35336</v>
      </c>
      <c r="N101" s="28">
        <v>34949.5</v>
      </c>
      <c r="O101" s="39">
        <v>18150</v>
      </c>
      <c r="P101" s="40">
        <v>7.0796460176991149E-2</v>
      </c>
    </row>
    <row r="102" spans="1:16" ht="12.75" customHeight="1">
      <c r="A102" s="28">
        <v>92</v>
      </c>
      <c r="B102" s="29" t="s">
        <v>63</v>
      </c>
      <c r="C102" s="30" t="s">
        <v>123</v>
      </c>
      <c r="D102" s="31">
        <v>44770</v>
      </c>
      <c r="E102" s="37">
        <v>95.05</v>
      </c>
      <c r="F102" s="37">
        <v>95.383333333333326</v>
      </c>
      <c r="G102" s="38">
        <v>93.666666666666657</v>
      </c>
      <c r="H102" s="38">
        <v>92.283333333333331</v>
      </c>
      <c r="I102" s="38">
        <v>90.566666666666663</v>
      </c>
      <c r="J102" s="38">
        <v>96.766666666666652</v>
      </c>
      <c r="K102" s="38">
        <v>98.48333333333332</v>
      </c>
      <c r="L102" s="38">
        <v>99.866666666666646</v>
      </c>
      <c r="M102" s="28">
        <v>97.1</v>
      </c>
      <c r="N102" s="28">
        <v>94</v>
      </c>
      <c r="O102" s="39">
        <v>40132000</v>
      </c>
      <c r="P102" s="40">
        <v>1.9717450960463463E-2</v>
      </c>
    </row>
    <row r="103" spans="1:16" ht="12.75" customHeight="1">
      <c r="A103" s="28">
        <v>93</v>
      </c>
      <c r="B103" s="29" t="s">
        <v>58</v>
      </c>
      <c r="C103" s="30" t="s">
        <v>124</v>
      </c>
      <c r="D103" s="31">
        <v>44770</v>
      </c>
      <c r="E103" s="37">
        <v>761.9</v>
      </c>
      <c r="F103" s="37">
        <v>763.70000000000016</v>
      </c>
      <c r="G103" s="38">
        <v>758.40000000000032</v>
      </c>
      <c r="H103" s="38">
        <v>754.9000000000002</v>
      </c>
      <c r="I103" s="38">
        <v>749.60000000000036</v>
      </c>
      <c r="J103" s="38">
        <v>767.20000000000027</v>
      </c>
      <c r="K103" s="38">
        <v>772.50000000000023</v>
      </c>
      <c r="L103" s="38">
        <v>776.00000000000023</v>
      </c>
      <c r="M103" s="28">
        <v>769</v>
      </c>
      <c r="N103" s="28">
        <v>760.2</v>
      </c>
      <c r="O103" s="39">
        <v>81893625</v>
      </c>
      <c r="P103" s="40">
        <v>-3.1104097867287014E-2</v>
      </c>
    </row>
    <row r="104" spans="1:16" ht="12.75" customHeight="1">
      <c r="A104" s="28">
        <v>94</v>
      </c>
      <c r="B104" s="29" t="s">
        <v>63</v>
      </c>
      <c r="C104" s="30" t="s">
        <v>125</v>
      </c>
      <c r="D104" s="31">
        <v>44770</v>
      </c>
      <c r="E104" s="37">
        <v>1229.4000000000001</v>
      </c>
      <c r="F104" s="37">
        <v>1240.3</v>
      </c>
      <c r="G104" s="38">
        <v>1216.1999999999998</v>
      </c>
      <c r="H104" s="38">
        <v>1202.9999999999998</v>
      </c>
      <c r="I104" s="38">
        <v>1178.8999999999996</v>
      </c>
      <c r="J104" s="38">
        <v>1253.5</v>
      </c>
      <c r="K104" s="38">
        <v>1277.5999999999999</v>
      </c>
      <c r="L104" s="38">
        <v>1290.8000000000002</v>
      </c>
      <c r="M104" s="28">
        <v>1264.4000000000001</v>
      </c>
      <c r="N104" s="28">
        <v>1227.0999999999999</v>
      </c>
      <c r="O104" s="39">
        <v>2866625</v>
      </c>
      <c r="P104" s="40">
        <v>-3.3252114089150062E-2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44770</v>
      </c>
      <c r="E105" s="37">
        <v>525.65</v>
      </c>
      <c r="F105" s="37">
        <v>524.68333333333328</v>
      </c>
      <c r="G105" s="38">
        <v>520.51666666666654</v>
      </c>
      <c r="H105" s="38">
        <v>515.38333333333321</v>
      </c>
      <c r="I105" s="38">
        <v>511.21666666666647</v>
      </c>
      <c r="J105" s="38">
        <v>529.81666666666661</v>
      </c>
      <c r="K105" s="38">
        <v>533.98333333333335</v>
      </c>
      <c r="L105" s="38">
        <v>539.11666666666667</v>
      </c>
      <c r="M105" s="28">
        <v>528.85</v>
      </c>
      <c r="N105" s="28">
        <v>519.54999999999995</v>
      </c>
      <c r="O105" s="39">
        <v>6636000</v>
      </c>
      <c r="P105" s="40">
        <v>1.0045662100456621E-2</v>
      </c>
    </row>
    <row r="106" spans="1:16" ht="12.75" customHeight="1">
      <c r="A106" s="28">
        <v>96</v>
      </c>
      <c r="B106" s="29" t="s">
        <v>74</v>
      </c>
      <c r="C106" s="30" t="s">
        <v>127</v>
      </c>
      <c r="D106" s="31">
        <v>44770</v>
      </c>
      <c r="E106" s="37">
        <v>8.75</v>
      </c>
      <c r="F106" s="37">
        <v>8.75</v>
      </c>
      <c r="G106" s="38">
        <v>8.65</v>
      </c>
      <c r="H106" s="38">
        <v>8.5500000000000007</v>
      </c>
      <c r="I106" s="38">
        <v>8.4500000000000011</v>
      </c>
      <c r="J106" s="38">
        <v>8.85</v>
      </c>
      <c r="K106" s="38">
        <v>8.9500000000000011</v>
      </c>
      <c r="L106" s="38">
        <v>9.0499999999999989</v>
      </c>
      <c r="M106" s="28">
        <v>8.85</v>
      </c>
      <c r="N106" s="28">
        <v>8.65</v>
      </c>
      <c r="O106" s="39">
        <v>617680000</v>
      </c>
      <c r="P106" s="40">
        <v>2.7272727272727275E-3</v>
      </c>
    </row>
    <row r="107" spans="1:16" ht="12.75" customHeight="1">
      <c r="A107" s="28">
        <v>97</v>
      </c>
      <c r="B107" s="29" t="s">
        <v>63</v>
      </c>
      <c r="C107" s="30" t="s">
        <v>385</v>
      </c>
      <c r="D107" s="31">
        <v>44770</v>
      </c>
      <c r="E107" s="37">
        <v>53.1</v>
      </c>
      <c r="F107" s="37">
        <v>53.300000000000004</v>
      </c>
      <c r="G107" s="38">
        <v>52.550000000000011</v>
      </c>
      <c r="H107" s="38">
        <v>52.000000000000007</v>
      </c>
      <c r="I107" s="38">
        <v>51.250000000000014</v>
      </c>
      <c r="J107" s="38">
        <v>53.850000000000009</v>
      </c>
      <c r="K107" s="38">
        <v>54.599999999999994</v>
      </c>
      <c r="L107" s="38">
        <v>55.150000000000006</v>
      </c>
      <c r="M107" s="28">
        <v>54.05</v>
      </c>
      <c r="N107" s="28">
        <v>52.75</v>
      </c>
      <c r="O107" s="39">
        <v>105760000</v>
      </c>
      <c r="P107" s="40">
        <v>-6.3885757234122507E-3</v>
      </c>
    </row>
    <row r="108" spans="1:16" ht="12.75" customHeight="1">
      <c r="A108" s="28">
        <v>98</v>
      </c>
      <c r="B108" s="29" t="s">
        <v>58</v>
      </c>
      <c r="C108" s="30" t="s">
        <v>128</v>
      </c>
      <c r="D108" s="31">
        <v>44770</v>
      </c>
      <c r="E108" s="37">
        <v>34</v>
      </c>
      <c r="F108" s="37">
        <v>34.1</v>
      </c>
      <c r="G108" s="38">
        <v>33.800000000000004</v>
      </c>
      <c r="H108" s="38">
        <v>33.6</v>
      </c>
      <c r="I108" s="38">
        <v>33.300000000000004</v>
      </c>
      <c r="J108" s="38">
        <v>34.300000000000004</v>
      </c>
      <c r="K108" s="38">
        <v>34.6</v>
      </c>
      <c r="L108" s="38">
        <v>34.800000000000004</v>
      </c>
      <c r="M108" s="28">
        <v>34.4</v>
      </c>
      <c r="N108" s="28">
        <v>33.9</v>
      </c>
      <c r="O108" s="39">
        <v>263415000</v>
      </c>
      <c r="P108" s="40">
        <v>-5.8873478630059439E-3</v>
      </c>
    </row>
    <row r="109" spans="1:16" ht="12.75" customHeight="1">
      <c r="A109" s="28">
        <v>99</v>
      </c>
      <c r="B109" s="29" t="s">
        <v>44</v>
      </c>
      <c r="C109" s="30" t="s">
        <v>395</v>
      </c>
      <c r="D109" s="31">
        <v>44770</v>
      </c>
      <c r="E109" s="37">
        <v>163.35</v>
      </c>
      <c r="F109" s="37">
        <v>164.33333333333334</v>
      </c>
      <c r="G109" s="38">
        <v>161.26666666666668</v>
      </c>
      <c r="H109" s="38">
        <v>159.18333333333334</v>
      </c>
      <c r="I109" s="38">
        <v>156.11666666666667</v>
      </c>
      <c r="J109" s="38">
        <v>166.41666666666669</v>
      </c>
      <c r="K109" s="38">
        <v>169.48333333333335</v>
      </c>
      <c r="L109" s="38">
        <v>171.56666666666669</v>
      </c>
      <c r="M109" s="28">
        <v>167.4</v>
      </c>
      <c r="N109" s="28">
        <v>162.25</v>
      </c>
      <c r="O109" s="39">
        <v>52248750</v>
      </c>
      <c r="P109" s="40">
        <v>2.5183479637357893E-3</v>
      </c>
    </row>
    <row r="110" spans="1:16" ht="12.75" customHeight="1">
      <c r="A110" s="28">
        <v>100</v>
      </c>
      <c r="B110" s="29" t="s">
        <v>79</v>
      </c>
      <c r="C110" s="30" t="s">
        <v>129</v>
      </c>
      <c r="D110" s="31">
        <v>44770</v>
      </c>
      <c r="E110" s="37">
        <v>368.15</v>
      </c>
      <c r="F110" s="37">
        <v>370.86666666666662</v>
      </c>
      <c r="G110" s="38">
        <v>364.48333333333323</v>
      </c>
      <c r="H110" s="38">
        <v>360.81666666666661</v>
      </c>
      <c r="I110" s="38">
        <v>354.43333333333322</v>
      </c>
      <c r="J110" s="38">
        <v>374.53333333333325</v>
      </c>
      <c r="K110" s="38">
        <v>380.91666666666657</v>
      </c>
      <c r="L110" s="38">
        <v>384.58333333333326</v>
      </c>
      <c r="M110" s="28">
        <v>377.25</v>
      </c>
      <c r="N110" s="28">
        <v>367.2</v>
      </c>
      <c r="O110" s="39">
        <v>10496750</v>
      </c>
      <c r="P110" s="40">
        <v>-7.1530758226037196E-3</v>
      </c>
    </row>
    <row r="111" spans="1:16" ht="12.75" customHeight="1">
      <c r="A111" s="28">
        <v>101</v>
      </c>
      <c r="B111" s="29" t="s">
        <v>105</v>
      </c>
      <c r="C111" s="30" t="s">
        <v>130</v>
      </c>
      <c r="D111" s="31">
        <v>44770</v>
      </c>
      <c r="E111" s="37">
        <v>245.5</v>
      </c>
      <c r="F111" s="37">
        <v>245.68333333333331</v>
      </c>
      <c r="G111" s="38">
        <v>243.76666666666662</v>
      </c>
      <c r="H111" s="38">
        <v>242.0333333333333</v>
      </c>
      <c r="I111" s="38">
        <v>240.11666666666662</v>
      </c>
      <c r="J111" s="38">
        <v>247.41666666666663</v>
      </c>
      <c r="K111" s="38">
        <v>249.33333333333331</v>
      </c>
      <c r="L111" s="38">
        <v>251.06666666666663</v>
      </c>
      <c r="M111" s="28">
        <v>247.6</v>
      </c>
      <c r="N111" s="28">
        <v>243.95</v>
      </c>
      <c r="O111" s="39">
        <v>20632860</v>
      </c>
      <c r="P111" s="40">
        <v>1.083743842364532E-2</v>
      </c>
    </row>
    <row r="112" spans="1:16" ht="12.75" customHeight="1">
      <c r="A112" s="28">
        <v>102</v>
      </c>
      <c r="B112" s="29" t="s">
        <v>42</v>
      </c>
      <c r="C112" s="30" t="s">
        <v>392</v>
      </c>
      <c r="D112" s="31">
        <v>44770</v>
      </c>
      <c r="E112" s="37">
        <v>172.35</v>
      </c>
      <c r="F112" s="37">
        <v>172.58333333333334</v>
      </c>
      <c r="G112" s="38">
        <v>169.76666666666668</v>
      </c>
      <c r="H112" s="38">
        <v>167.18333333333334</v>
      </c>
      <c r="I112" s="38">
        <v>164.36666666666667</v>
      </c>
      <c r="J112" s="38">
        <v>175.16666666666669</v>
      </c>
      <c r="K112" s="38">
        <v>177.98333333333335</v>
      </c>
      <c r="L112" s="38">
        <v>180.56666666666669</v>
      </c>
      <c r="M112" s="28">
        <v>175.4</v>
      </c>
      <c r="N112" s="28">
        <v>170</v>
      </c>
      <c r="O112" s="39">
        <v>11979900</v>
      </c>
      <c r="P112" s="40">
        <v>2.050395256916996E-2</v>
      </c>
    </row>
    <row r="113" spans="1:16" ht="12.75" customHeight="1">
      <c r="A113" s="28">
        <v>103</v>
      </c>
      <c r="B113" s="29" t="s">
        <v>44</v>
      </c>
      <c r="C113" s="30" t="s">
        <v>263</v>
      </c>
      <c r="D113" s="31">
        <v>44770</v>
      </c>
      <c r="E113" s="37">
        <v>3851.9</v>
      </c>
      <c r="F113" s="37">
        <v>3876.0166666666664</v>
      </c>
      <c r="G113" s="38">
        <v>3817.6333333333328</v>
      </c>
      <c r="H113" s="38">
        <v>3783.3666666666663</v>
      </c>
      <c r="I113" s="38">
        <v>3724.9833333333327</v>
      </c>
      <c r="J113" s="38">
        <v>3910.2833333333328</v>
      </c>
      <c r="K113" s="38">
        <v>3968.6666666666661</v>
      </c>
      <c r="L113" s="38">
        <v>4002.9333333333329</v>
      </c>
      <c r="M113" s="28">
        <v>3934.4</v>
      </c>
      <c r="N113" s="28">
        <v>3841.75</v>
      </c>
      <c r="O113" s="39">
        <v>345750</v>
      </c>
      <c r="P113" s="40">
        <v>7.870572802798426E-3</v>
      </c>
    </row>
    <row r="114" spans="1:16" ht="12.75" customHeight="1">
      <c r="A114" s="28">
        <v>104</v>
      </c>
      <c r="B114" s="29" t="s">
        <v>44</v>
      </c>
      <c r="C114" s="30" t="s">
        <v>131</v>
      </c>
      <c r="D114" s="31">
        <v>44770</v>
      </c>
      <c r="E114" s="37">
        <v>1693.9</v>
      </c>
      <c r="F114" s="37">
        <v>1695.8333333333333</v>
      </c>
      <c r="G114" s="38">
        <v>1678.8666666666666</v>
      </c>
      <c r="H114" s="38">
        <v>1663.8333333333333</v>
      </c>
      <c r="I114" s="38">
        <v>1646.8666666666666</v>
      </c>
      <c r="J114" s="38">
        <v>1710.8666666666666</v>
      </c>
      <c r="K114" s="38">
        <v>1727.8333333333333</v>
      </c>
      <c r="L114" s="38">
        <v>1742.8666666666666</v>
      </c>
      <c r="M114" s="28">
        <v>1712.8</v>
      </c>
      <c r="N114" s="28">
        <v>1680.8</v>
      </c>
      <c r="O114" s="39">
        <v>3036300</v>
      </c>
      <c r="P114" s="40">
        <v>-4.6178494015644146E-2</v>
      </c>
    </row>
    <row r="115" spans="1:16" ht="12.75" customHeight="1">
      <c r="A115" s="28">
        <v>105</v>
      </c>
      <c r="B115" s="29" t="s">
        <v>58</v>
      </c>
      <c r="C115" s="30" t="s">
        <v>132</v>
      </c>
      <c r="D115" s="31">
        <v>44770</v>
      </c>
      <c r="E115" s="37">
        <v>847</v>
      </c>
      <c r="F115" s="37">
        <v>851.93333333333339</v>
      </c>
      <c r="G115" s="38">
        <v>840.16666666666674</v>
      </c>
      <c r="H115" s="38">
        <v>833.33333333333337</v>
      </c>
      <c r="I115" s="38">
        <v>821.56666666666672</v>
      </c>
      <c r="J115" s="38">
        <v>858.76666666666677</v>
      </c>
      <c r="K115" s="38">
        <v>870.53333333333342</v>
      </c>
      <c r="L115" s="38">
        <v>877.36666666666679</v>
      </c>
      <c r="M115" s="28">
        <v>863.7</v>
      </c>
      <c r="N115" s="28">
        <v>845.1</v>
      </c>
      <c r="O115" s="39">
        <v>26025300</v>
      </c>
      <c r="P115" s="40">
        <v>1.441801725952431E-2</v>
      </c>
    </row>
    <row r="116" spans="1:16" ht="12.75" customHeight="1">
      <c r="A116" s="28">
        <v>106</v>
      </c>
      <c r="B116" s="29" t="s">
        <v>74</v>
      </c>
      <c r="C116" s="30" t="s">
        <v>133</v>
      </c>
      <c r="D116" s="31">
        <v>44770</v>
      </c>
      <c r="E116" s="37">
        <v>222.25</v>
      </c>
      <c r="F116" s="37">
        <v>220.36666666666667</v>
      </c>
      <c r="G116" s="38">
        <v>215.53333333333336</v>
      </c>
      <c r="H116" s="38">
        <v>208.81666666666669</v>
      </c>
      <c r="I116" s="38">
        <v>203.98333333333338</v>
      </c>
      <c r="J116" s="38">
        <v>227.08333333333334</v>
      </c>
      <c r="K116" s="38">
        <v>231.91666666666666</v>
      </c>
      <c r="L116" s="38">
        <v>238.63333333333333</v>
      </c>
      <c r="M116" s="28">
        <v>225.2</v>
      </c>
      <c r="N116" s="28">
        <v>213.65</v>
      </c>
      <c r="O116" s="39">
        <v>16091600</v>
      </c>
      <c r="P116" s="40">
        <v>9.3417047184170474E-2</v>
      </c>
    </row>
    <row r="117" spans="1:16" ht="12.75" customHeight="1">
      <c r="A117" s="28">
        <v>107</v>
      </c>
      <c r="B117" s="29" t="s">
        <v>86</v>
      </c>
      <c r="C117" s="30" t="s">
        <v>134</v>
      </c>
      <c r="D117" s="31">
        <v>44770</v>
      </c>
      <c r="E117" s="37">
        <v>1442.65</v>
      </c>
      <c r="F117" s="37">
        <v>1451.6833333333334</v>
      </c>
      <c r="G117" s="38">
        <v>1430.3666666666668</v>
      </c>
      <c r="H117" s="38">
        <v>1418.0833333333335</v>
      </c>
      <c r="I117" s="38">
        <v>1396.7666666666669</v>
      </c>
      <c r="J117" s="38">
        <v>1463.9666666666667</v>
      </c>
      <c r="K117" s="38">
        <v>1485.2833333333333</v>
      </c>
      <c r="L117" s="38">
        <v>1497.5666666666666</v>
      </c>
      <c r="M117" s="28">
        <v>1473</v>
      </c>
      <c r="N117" s="28">
        <v>1439.4</v>
      </c>
      <c r="O117" s="39">
        <v>39014700</v>
      </c>
      <c r="P117" s="40">
        <v>4.2238729903785266E-3</v>
      </c>
    </row>
    <row r="118" spans="1:16" ht="12.75" customHeight="1">
      <c r="A118" s="28">
        <v>108</v>
      </c>
      <c r="B118" s="29" t="s">
        <v>86</v>
      </c>
      <c r="C118" s="30" t="s">
        <v>401</v>
      </c>
      <c r="D118" s="31">
        <v>44770</v>
      </c>
      <c r="E118" s="37">
        <v>673.85</v>
      </c>
      <c r="F118" s="37">
        <v>680.81666666666661</v>
      </c>
      <c r="G118" s="38">
        <v>663.63333333333321</v>
      </c>
      <c r="H118" s="38">
        <v>653.41666666666663</v>
      </c>
      <c r="I118" s="38">
        <v>636.23333333333323</v>
      </c>
      <c r="J118" s="38">
        <v>691.03333333333319</v>
      </c>
      <c r="K118" s="38">
        <v>708.21666666666658</v>
      </c>
      <c r="L118" s="38">
        <v>718.43333333333317</v>
      </c>
      <c r="M118" s="28">
        <v>698</v>
      </c>
      <c r="N118" s="28">
        <v>670.6</v>
      </c>
      <c r="O118" s="39">
        <v>1099500</v>
      </c>
      <c r="P118" s="40">
        <v>1.2430939226519336E-2</v>
      </c>
    </row>
    <row r="119" spans="1:16" ht="12.75" customHeight="1">
      <c r="A119" s="28">
        <v>109</v>
      </c>
      <c r="B119" s="29" t="s">
        <v>79</v>
      </c>
      <c r="C119" s="30" t="s">
        <v>135</v>
      </c>
      <c r="D119" s="31">
        <v>44770</v>
      </c>
      <c r="E119" s="37">
        <v>70.900000000000006</v>
      </c>
      <c r="F119" s="37">
        <v>71.45</v>
      </c>
      <c r="G119" s="38">
        <v>70.2</v>
      </c>
      <c r="H119" s="38">
        <v>69.5</v>
      </c>
      <c r="I119" s="38">
        <v>68.25</v>
      </c>
      <c r="J119" s="38">
        <v>72.150000000000006</v>
      </c>
      <c r="K119" s="38">
        <v>73.400000000000006</v>
      </c>
      <c r="L119" s="38">
        <v>74.100000000000009</v>
      </c>
      <c r="M119" s="28">
        <v>72.7</v>
      </c>
      <c r="N119" s="28">
        <v>70.75</v>
      </c>
      <c r="O119" s="39">
        <v>86141250</v>
      </c>
      <c r="P119" s="40">
        <v>3.7337090524832688E-2</v>
      </c>
    </row>
    <row r="120" spans="1:16" ht="12.75" customHeight="1">
      <c r="A120" s="28">
        <v>110</v>
      </c>
      <c r="B120" s="29" t="s">
        <v>47</v>
      </c>
      <c r="C120" s="30" t="s">
        <v>264</v>
      </c>
      <c r="D120" s="31">
        <v>44770</v>
      </c>
      <c r="E120" s="37">
        <v>959.7</v>
      </c>
      <c r="F120" s="37">
        <v>964.68333333333339</v>
      </c>
      <c r="G120" s="38">
        <v>948.96666666666681</v>
      </c>
      <c r="H120" s="38">
        <v>938.23333333333346</v>
      </c>
      <c r="I120" s="38">
        <v>922.51666666666688</v>
      </c>
      <c r="J120" s="38">
        <v>975.41666666666674</v>
      </c>
      <c r="K120" s="38">
        <v>991.13333333333344</v>
      </c>
      <c r="L120" s="38">
        <v>1001.8666666666667</v>
      </c>
      <c r="M120" s="28">
        <v>980.4</v>
      </c>
      <c r="N120" s="28">
        <v>953.95</v>
      </c>
      <c r="O120" s="39">
        <v>820300</v>
      </c>
      <c r="P120" s="40">
        <v>-1.5822784810126582E-3</v>
      </c>
    </row>
    <row r="121" spans="1:16" ht="12.75" customHeight="1">
      <c r="A121" s="28">
        <v>111</v>
      </c>
      <c r="B121" s="29" t="s">
        <v>44</v>
      </c>
      <c r="C121" s="30" t="s">
        <v>136</v>
      </c>
      <c r="D121" s="31">
        <v>44770</v>
      </c>
      <c r="E121" s="37">
        <v>589.5</v>
      </c>
      <c r="F121" s="37">
        <v>590.15</v>
      </c>
      <c r="G121" s="38">
        <v>579.65</v>
      </c>
      <c r="H121" s="38">
        <v>569.79999999999995</v>
      </c>
      <c r="I121" s="38">
        <v>559.29999999999995</v>
      </c>
      <c r="J121" s="38">
        <v>600</v>
      </c>
      <c r="K121" s="38">
        <v>610.5</v>
      </c>
      <c r="L121" s="38">
        <v>620.35</v>
      </c>
      <c r="M121" s="28">
        <v>600.65</v>
      </c>
      <c r="N121" s="28">
        <v>580.29999999999995</v>
      </c>
      <c r="O121" s="39">
        <v>13127625</v>
      </c>
      <c r="P121" s="40">
        <v>9.6231493943472416E-3</v>
      </c>
    </row>
    <row r="122" spans="1:16" ht="12.75" customHeight="1">
      <c r="A122" s="28">
        <v>112</v>
      </c>
      <c r="B122" s="29" t="s">
        <v>56</v>
      </c>
      <c r="C122" s="30" t="s">
        <v>137</v>
      </c>
      <c r="D122" s="31">
        <v>44770</v>
      </c>
      <c r="E122" s="37">
        <v>292.95</v>
      </c>
      <c r="F122" s="37">
        <v>292.95</v>
      </c>
      <c r="G122" s="38">
        <v>291.09999999999997</v>
      </c>
      <c r="H122" s="38">
        <v>289.25</v>
      </c>
      <c r="I122" s="38">
        <v>287.39999999999998</v>
      </c>
      <c r="J122" s="38">
        <v>294.79999999999995</v>
      </c>
      <c r="K122" s="38">
        <v>296.64999999999998</v>
      </c>
      <c r="L122" s="38">
        <v>298.49999999999994</v>
      </c>
      <c r="M122" s="28">
        <v>294.8</v>
      </c>
      <c r="N122" s="28">
        <v>291.10000000000002</v>
      </c>
      <c r="O122" s="39">
        <v>90323200</v>
      </c>
      <c r="P122" s="40">
        <v>-1.8089473318026857E-2</v>
      </c>
    </row>
    <row r="123" spans="1:16" ht="12.75" customHeight="1">
      <c r="A123" s="28">
        <v>113</v>
      </c>
      <c r="B123" s="29" t="s">
        <v>119</v>
      </c>
      <c r="C123" s="30" t="s">
        <v>138</v>
      </c>
      <c r="D123" s="31">
        <v>44770</v>
      </c>
      <c r="E123" s="37">
        <v>349.15</v>
      </c>
      <c r="F123" s="37">
        <v>348.88333333333338</v>
      </c>
      <c r="G123" s="38">
        <v>343.76666666666677</v>
      </c>
      <c r="H123" s="38">
        <v>338.38333333333338</v>
      </c>
      <c r="I123" s="38">
        <v>333.26666666666677</v>
      </c>
      <c r="J123" s="38">
        <v>354.26666666666677</v>
      </c>
      <c r="K123" s="38">
        <v>359.38333333333344</v>
      </c>
      <c r="L123" s="38">
        <v>364.76666666666677</v>
      </c>
      <c r="M123" s="28">
        <v>354</v>
      </c>
      <c r="N123" s="28">
        <v>343.5</v>
      </c>
      <c r="O123" s="39">
        <v>37045000</v>
      </c>
      <c r="P123" s="40">
        <v>-9.7758301028147659E-4</v>
      </c>
    </row>
    <row r="124" spans="1:16" ht="12.75" customHeight="1">
      <c r="A124" s="28">
        <v>114</v>
      </c>
      <c r="B124" s="29" t="s">
        <v>42</v>
      </c>
      <c r="C124" s="30" t="s">
        <v>403</v>
      </c>
      <c r="D124" s="31">
        <v>44770</v>
      </c>
      <c r="E124" s="37">
        <v>2196.25</v>
      </c>
      <c r="F124" s="37">
        <v>2212.4166666666665</v>
      </c>
      <c r="G124" s="38">
        <v>2172.6333333333332</v>
      </c>
      <c r="H124" s="38">
        <v>2149.0166666666669</v>
      </c>
      <c r="I124" s="38">
        <v>2109.2333333333336</v>
      </c>
      <c r="J124" s="38">
        <v>2236.0333333333328</v>
      </c>
      <c r="K124" s="38">
        <v>2275.8166666666666</v>
      </c>
      <c r="L124" s="38">
        <v>2299.4333333333325</v>
      </c>
      <c r="M124" s="28">
        <v>2252.1999999999998</v>
      </c>
      <c r="N124" s="28">
        <v>2188.8000000000002</v>
      </c>
      <c r="O124" s="39">
        <v>491250</v>
      </c>
      <c r="P124" s="40">
        <v>8.8039867109634545E-2</v>
      </c>
    </row>
    <row r="125" spans="1:16" ht="12.75" customHeight="1">
      <c r="A125" s="28">
        <v>115</v>
      </c>
      <c r="B125" s="29" t="s">
        <v>119</v>
      </c>
      <c r="C125" s="30" t="s">
        <v>139</v>
      </c>
      <c r="D125" s="31">
        <v>44770</v>
      </c>
      <c r="E125" s="37">
        <v>575.25</v>
      </c>
      <c r="F125" s="37">
        <v>573.91666666666663</v>
      </c>
      <c r="G125" s="38">
        <v>565.0333333333333</v>
      </c>
      <c r="H125" s="38">
        <v>554.81666666666672</v>
      </c>
      <c r="I125" s="38">
        <v>545.93333333333339</v>
      </c>
      <c r="J125" s="38">
        <v>584.13333333333321</v>
      </c>
      <c r="K125" s="38">
        <v>593.01666666666665</v>
      </c>
      <c r="L125" s="38">
        <v>603.23333333333312</v>
      </c>
      <c r="M125" s="28">
        <v>582.79999999999995</v>
      </c>
      <c r="N125" s="28">
        <v>563.70000000000005</v>
      </c>
      <c r="O125" s="39">
        <v>52844400</v>
      </c>
      <c r="P125" s="40">
        <v>3.2686980609418284E-2</v>
      </c>
    </row>
    <row r="126" spans="1:16" ht="12.75" customHeight="1">
      <c r="A126" s="28">
        <v>116</v>
      </c>
      <c r="B126" s="29" t="s">
        <v>44</v>
      </c>
      <c r="C126" s="30" t="s">
        <v>140</v>
      </c>
      <c r="D126" s="31">
        <v>44770</v>
      </c>
      <c r="E126" s="37">
        <v>580.04999999999995</v>
      </c>
      <c r="F126" s="37">
        <v>580.9666666666667</v>
      </c>
      <c r="G126" s="38">
        <v>577.08333333333337</v>
      </c>
      <c r="H126" s="38">
        <v>574.11666666666667</v>
      </c>
      <c r="I126" s="38">
        <v>570.23333333333335</v>
      </c>
      <c r="J126" s="38">
        <v>583.93333333333339</v>
      </c>
      <c r="K126" s="38">
        <v>587.81666666666661</v>
      </c>
      <c r="L126" s="38">
        <v>590.78333333333342</v>
      </c>
      <c r="M126" s="28">
        <v>584.85</v>
      </c>
      <c r="N126" s="28">
        <v>578</v>
      </c>
      <c r="O126" s="39">
        <v>9151250</v>
      </c>
      <c r="P126" s="40">
        <v>-7.9945799457994578E-3</v>
      </c>
    </row>
    <row r="127" spans="1:16" ht="12.75" customHeight="1">
      <c r="A127" s="28">
        <v>117</v>
      </c>
      <c r="B127" s="29" t="s">
        <v>58</v>
      </c>
      <c r="C127" s="30" t="s">
        <v>141</v>
      </c>
      <c r="D127" s="31">
        <v>44770</v>
      </c>
      <c r="E127" s="37">
        <v>1719.2</v>
      </c>
      <c r="F127" s="37">
        <v>1725.1666666666667</v>
      </c>
      <c r="G127" s="38">
        <v>1709.0833333333335</v>
      </c>
      <c r="H127" s="38">
        <v>1698.9666666666667</v>
      </c>
      <c r="I127" s="38">
        <v>1682.8833333333334</v>
      </c>
      <c r="J127" s="38">
        <v>1735.2833333333335</v>
      </c>
      <c r="K127" s="38">
        <v>1751.366666666667</v>
      </c>
      <c r="L127" s="38">
        <v>1761.4833333333336</v>
      </c>
      <c r="M127" s="28">
        <v>1741.25</v>
      </c>
      <c r="N127" s="28">
        <v>1715.05</v>
      </c>
      <c r="O127" s="39">
        <v>18166000</v>
      </c>
      <c r="P127" s="40">
        <v>3.5382896746688555E-2</v>
      </c>
    </row>
    <row r="128" spans="1:16" ht="12.75" customHeight="1">
      <c r="A128" s="28">
        <v>118</v>
      </c>
      <c r="B128" s="29" t="s">
        <v>63</v>
      </c>
      <c r="C128" s="30" t="s">
        <v>142</v>
      </c>
      <c r="D128" s="31">
        <v>44770</v>
      </c>
      <c r="E128" s="37">
        <v>72.400000000000006</v>
      </c>
      <c r="F128" s="37">
        <v>72.750000000000014</v>
      </c>
      <c r="G128" s="38">
        <v>71.800000000000026</v>
      </c>
      <c r="H128" s="38">
        <v>71.200000000000017</v>
      </c>
      <c r="I128" s="38">
        <v>70.250000000000028</v>
      </c>
      <c r="J128" s="38">
        <v>73.350000000000023</v>
      </c>
      <c r="K128" s="38">
        <v>74.300000000000011</v>
      </c>
      <c r="L128" s="38">
        <v>74.90000000000002</v>
      </c>
      <c r="M128" s="28">
        <v>73.7</v>
      </c>
      <c r="N128" s="28">
        <v>72.150000000000006</v>
      </c>
      <c r="O128" s="39">
        <v>53079952</v>
      </c>
      <c r="P128" s="40">
        <v>1.9016618125749528E-2</v>
      </c>
    </row>
    <row r="129" spans="1:16" ht="12.75" customHeight="1">
      <c r="A129" s="28">
        <v>119</v>
      </c>
      <c r="B129" s="29" t="s">
        <v>44</v>
      </c>
      <c r="C129" s="30" t="s">
        <v>143</v>
      </c>
      <c r="D129" s="31">
        <v>44770</v>
      </c>
      <c r="E129" s="37">
        <v>2076.9499999999998</v>
      </c>
      <c r="F129" s="37">
        <v>2085.0166666666664</v>
      </c>
      <c r="G129" s="38">
        <v>2059.9333333333329</v>
      </c>
      <c r="H129" s="38">
        <v>2042.9166666666665</v>
      </c>
      <c r="I129" s="38">
        <v>2017.833333333333</v>
      </c>
      <c r="J129" s="38">
        <v>2102.0333333333328</v>
      </c>
      <c r="K129" s="38">
        <v>2127.1166666666668</v>
      </c>
      <c r="L129" s="38">
        <v>2144.1333333333328</v>
      </c>
      <c r="M129" s="28">
        <v>2110.1</v>
      </c>
      <c r="N129" s="28">
        <v>2068</v>
      </c>
      <c r="O129" s="39">
        <v>1241000</v>
      </c>
      <c r="P129" s="40">
        <v>2.5619834710743802E-2</v>
      </c>
    </row>
    <row r="130" spans="1:16" ht="12.75" customHeight="1">
      <c r="A130" s="28">
        <v>120</v>
      </c>
      <c r="B130" s="29" t="s">
        <v>47</v>
      </c>
      <c r="C130" s="30" t="s">
        <v>266</v>
      </c>
      <c r="D130" s="31">
        <v>44770</v>
      </c>
      <c r="E130" s="37">
        <v>493.35</v>
      </c>
      <c r="F130" s="37">
        <v>494.13333333333338</v>
      </c>
      <c r="G130" s="38">
        <v>486.26666666666677</v>
      </c>
      <c r="H130" s="38">
        <v>479.18333333333339</v>
      </c>
      <c r="I130" s="38">
        <v>471.31666666666678</v>
      </c>
      <c r="J130" s="38">
        <v>501.21666666666675</v>
      </c>
      <c r="K130" s="38">
        <v>509.08333333333343</v>
      </c>
      <c r="L130" s="38">
        <v>516.16666666666674</v>
      </c>
      <c r="M130" s="28">
        <v>502</v>
      </c>
      <c r="N130" s="28">
        <v>487.05</v>
      </c>
      <c r="O130" s="39">
        <v>5725800</v>
      </c>
      <c r="P130" s="40">
        <v>-1.2111801242236025E-2</v>
      </c>
    </row>
    <row r="131" spans="1:16" ht="12.75" customHeight="1">
      <c r="A131" s="28">
        <v>121</v>
      </c>
      <c r="B131" s="29" t="s">
        <v>63</v>
      </c>
      <c r="C131" s="30" t="s">
        <v>144</v>
      </c>
      <c r="D131" s="31">
        <v>44770</v>
      </c>
      <c r="E131" s="37">
        <v>359.65</v>
      </c>
      <c r="F131" s="37">
        <v>359.59999999999997</v>
      </c>
      <c r="G131" s="38">
        <v>356.04999999999995</v>
      </c>
      <c r="H131" s="38">
        <v>352.45</v>
      </c>
      <c r="I131" s="38">
        <v>348.9</v>
      </c>
      <c r="J131" s="38">
        <v>363.19999999999993</v>
      </c>
      <c r="K131" s="38">
        <v>366.75</v>
      </c>
      <c r="L131" s="38">
        <v>370.34999999999991</v>
      </c>
      <c r="M131" s="28">
        <v>363.15</v>
      </c>
      <c r="N131" s="28">
        <v>356</v>
      </c>
      <c r="O131" s="39">
        <v>17554000</v>
      </c>
      <c r="P131" s="40">
        <v>-2.6400443704936216E-2</v>
      </c>
    </row>
    <row r="132" spans="1:16" ht="12.75" customHeight="1">
      <c r="A132" s="28">
        <v>122</v>
      </c>
      <c r="B132" s="29" t="s">
        <v>70</v>
      </c>
      <c r="C132" s="30" t="s">
        <v>145</v>
      </c>
      <c r="D132" s="31">
        <v>44770</v>
      </c>
      <c r="E132" s="37">
        <v>1633.75</v>
      </c>
      <c r="F132" s="37">
        <v>1639.3500000000001</v>
      </c>
      <c r="G132" s="38">
        <v>1624.0500000000002</v>
      </c>
      <c r="H132" s="38">
        <v>1614.3500000000001</v>
      </c>
      <c r="I132" s="38">
        <v>1599.0500000000002</v>
      </c>
      <c r="J132" s="38">
        <v>1649.0500000000002</v>
      </c>
      <c r="K132" s="38">
        <v>1664.35</v>
      </c>
      <c r="L132" s="38">
        <v>1674.0500000000002</v>
      </c>
      <c r="M132" s="28">
        <v>1654.65</v>
      </c>
      <c r="N132" s="28">
        <v>1629.65</v>
      </c>
      <c r="O132" s="39">
        <v>11865900</v>
      </c>
      <c r="P132" s="40">
        <v>-5.1061474997484658E-3</v>
      </c>
    </row>
    <row r="133" spans="1:16" ht="12.75" customHeight="1">
      <c r="A133" s="28">
        <v>123</v>
      </c>
      <c r="B133" s="29" t="s">
        <v>86</v>
      </c>
      <c r="C133" s="30" t="s">
        <v>146</v>
      </c>
      <c r="D133" s="31">
        <v>44770</v>
      </c>
      <c r="E133" s="37">
        <v>3996.95</v>
      </c>
      <c r="F133" s="37">
        <v>4001.6666666666665</v>
      </c>
      <c r="G133" s="38">
        <v>3929.7333333333331</v>
      </c>
      <c r="H133" s="38">
        <v>3862.5166666666664</v>
      </c>
      <c r="I133" s="38">
        <v>3790.583333333333</v>
      </c>
      <c r="J133" s="38">
        <v>4068.8833333333332</v>
      </c>
      <c r="K133" s="38">
        <v>4140.8166666666666</v>
      </c>
      <c r="L133" s="38">
        <v>4208.0333333333328</v>
      </c>
      <c r="M133" s="28">
        <v>4073.6</v>
      </c>
      <c r="N133" s="28">
        <v>3934.45</v>
      </c>
      <c r="O133" s="39">
        <v>1488750</v>
      </c>
      <c r="P133" s="40">
        <v>-1.2830714143624428E-2</v>
      </c>
    </row>
    <row r="134" spans="1:16" ht="12.75" customHeight="1">
      <c r="A134" s="28">
        <v>124</v>
      </c>
      <c r="B134" s="29" t="s">
        <v>86</v>
      </c>
      <c r="C134" s="30" t="s">
        <v>147</v>
      </c>
      <c r="D134" s="31">
        <v>44770</v>
      </c>
      <c r="E134" s="37">
        <v>3091.45</v>
      </c>
      <c r="F134" s="37">
        <v>3109.8166666666671</v>
      </c>
      <c r="G134" s="38">
        <v>3046.233333333334</v>
      </c>
      <c r="H134" s="38">
        <v>3001.0166666666669</v>
      </c>
      <c r="I134" s="38">
        <v>2937.4333333333338</v>
      </c>
      <c r="J134" s="38">
        <v>3155.0333333333342</v>
      </c>
      <c r="K134" s="38">
        <v>3218.6166666666672</v>
      </c>
      <c r="L134" s="38">
        <v>3263.8333333333344</v>
      </c>
      <c r="M134" s="28">
        <v>3173.4</v>
      </c>
      <c r="N134" s="28">
        <v>3064.6</v>
      </c>
      <c r="O134" s="39">
        <v>1472600</v>
      </c>
      <c r="P134" s="40">
        <v>-2.2567370237621134E-2</v>
      </c>
    </row>
    <row r="135" spans="1:16" ht="12.75" customHeight="1">
      <c r="A135" s="28">
        <v>125</v>
      </c>
      <c r="B135" s="29" t="s">
        <v>47</v>
      </c>
      <c r="C135" s="30" t="s">
        <v>148</v>
      </c>
      <c r="D135" s="31">
        <v>44770</v>
      </c>
      <c r="E135" s="37">
        <v>630.25</v>
      </c>
      <c r="F135" s="37">
        <v>633.51666666666665</v>
      </c>
      <c r="G135" s="38">
        <v>624.7833333333333</v>
      </c>
      <c r="H135" s="38">
        <v>619.31666666666661</v>
      </c>
      <c r="I135" s="38">
        <v>610.58333333333326</v>
      </c>
      <c r="J135" s="38">
        <v>638.98333333333335</v>
      </c>
      <c r="K135" s="38">
        <v>647.7166666666667</v>
      </c>
      <c r="L135" s="38">
        <v>653.18333333333339</v>
      </c>
      <c r="M135" s="28">
        <v>642.25</v>
      </c>
      <c r="N135" s="28">
        <v>628.04999999999995</v>
      </c>
      <c r="O135" s="39">
        <v>7812350</v>
      </c>
      <c r="P135" s="40">
        <v>-2.2234042553191488E-2</v>
      </c>
    </row>
    <row r="136" spans="1:16" ht="12.75" customHeight="1">
      <c r="A136" s="28">
        <v>126</v>
      </c>
      <c r="B136" s="29" t="s">
        <v>49</v>
      </c>
      <c r="C136" s="30" t="s">
        <v>149</v>
      </c>
      <c r="D136" s="31">
        <v>44770</v>
      </c>
      <c r="E136" s="37">
        <v>1130.6500000000001</v>
      </c>
      <c r="F136" s="37">
        <v>1136.1333333333334</v>
      </c>
      <c r="G136" s="38">
        <v>1122.2666666666669</v>
      </c>
      <c r="H136" s="38">
        <v>1113.8833333333334</v>
      </c>
      <c r="I136" s="38">
        <v>1100.0166666666669</v>
      </c>
      <c r="J136" s="38">
        <v>1144.5166666666669</v>
      </c>
      <c r="K136" s="38">
        <v>1158.3833333333332</v>
      </c>
      <c r="L136" s="38">
        <v>1166.7666666666669</v>
      </c>
      <c r="M136" s="28">
        <v>1150</v>
      </c>
      <c r="N136" s="28">
        <v>1127.75</v>
      </c>
      <c r="O136" s="39">
        <v>15512700</v>
      </c>
      <c r="P136" s="40">
        <v>-5.6535199892313905E-3</v>
      </c>
    </row>
    <row r="137" spans="1:16" ht="12.75" customHeight="1">
      <c r="A137" s="28">
        <v>127</v>
      </c>
      <c r="B137" s="29" t="s">
        <v>63</v>
      </c>
      <c r="C137" s="30" t="s">
        <v>150</v>
      </c>
      <c r="D137" s="31">
        <v>44770</v>
      </c>
      <c r="E137" s="37">
        <v>199.65</v>
      </c>
      <c r="F137" s="37">
        <v>199.71666666666667</v>
      </c>
      <c r="G137" s="38">
        <v>195.93333333333334</v>
      </c>
      <c r="H137" s="38">
        <v>192.21666666666667</v>
      </c>
      <c r="I137" s="38">
        <v>188.43333333333334</v>
      </c>
      <c r="J137" s="38">
        <v>203.43333333333334</v>
      </c>
      <c r="K137" s="38">
        <v>207.2166666666667</v>
      </c>
      <c r="L137" s="38">
        <v>210.93333333333334</v>
      </c>
      <c r="M137" s="28">
        <v>203.5</v>
      </c>
      <c r="N137" s="28">
        <v>196</v>
      </c>
      <c r="O137" s="39">
        <v>24544000</v>
      </c>
      <c r="P137" s="40">
        <v>-7.8955268688081656E-2</v>
      </c>
    </row>
    <row r="138" spans="1:16" ht="12.75" customHeight="1">
      <c r="A138" s="28">
        <v>128</v>
      </c>
      <c r="B138" s="29" t="s">
        <v>63</v>
      </c>
      <c r="C138" s="30" t="s">
        <v>151</v>
      </c>
      <c r="D138" s="31">
        <v>44770</v>
      </c>
      <c r="E138" s="37">
        <v>90.05</v>
      </c>
      <c r="F138" s="37">
        <v>90.449999999999989</v>
      </c>
      <c r="G138" s="38">
        <v>89.299999999999983</v>
      </c>
      <c r="H138" s="38">
        <v>88.55</v>
      </c>
      <c r="I138" s="38">
        <v>87.399999999999991</v>
      </c>
      <c r="J138" s="38">
        <v>91.199999999999974</v>
      </c>
      <c r="K138" s="38">
        <v>92.34999999999998</v>
      </c>
      <c r="L138" s="38">
        <v>93.099999999999966</v>
      </c>
      <c r="M138" s="28">
        <v>91.6</v>
      </c>
      <c r="N138" s="28">
        <v>89.7</v>
      </c>
      <c r="O138" s="39">
        <v>32898000</v>
      </c>
      <c r="P138" s="40">
        <v>2.7548725637181408E-2</v>
      </c>
    </row>
    <row r="139" spans="1:16" ht="12.75" customHeight="1">
      <c r="A139" s="28">
        <v>129</v>
      </c>
      <c r="B139" s="29" t="s">
        <v>56</v>
      </c>
      <c r="C139" s="30" t="s">
        <v>152</v>
      </c>
      <c r="D139" s="31">
        <v>44770</v>
      </c>
      <c r="E139" s="37">
        <v>501.75</v>
      </c>
      <c r="F139" s="37">
        <v>502.90000000000003</v>
      </c>
      <c r="G139" s="38">
        <v>499.35000000000008</v>
      </c>
      <c r="H139" s="38">
        <v>496.95000000000005</v>
      </c>
      <c r="I139" s="38">
        <v>493.40000000000009</v>
      </c>
      <c r="J139" s="38">
        <v>505.30000000000007</v>
      </c>
      <c r="K139" s="38">
        <v>508.85</v>
      </c>
      <c r="L139" s="38">
        <v>511.25000000000006</v>
      </c>
      <c r="M139" s="28">
        <v>506.45</v>
      </c>
      <c r="N139" s="28">
        <v>500.5</v>
      </c>
      <c r="O139" s="39">
        <v>11872800</v>
      </c>
      <c r="P139" s="40">
        <v>-4.327261749018819E-3</v>
      </c>
    </row>
    <row r="140" spans="1:16" ht="12.75" customHeight="1">
      <c r="A140" s="28">
        <v>130</v>
      </c>
      <c r="B140" s="29" t="s">
        <v>49</v>
      </c>
      <c r="C140" s="30" t="s">
        <v>153</v>
      </c>
      <c r="D140" s="31">
        <v>44770</v>
      </c>
      <c r="E140" s="37">
        <v>8448</v>
      </c>
      <c r="F140" s="37">
        <v>8454.6166666666668</v>
      </c>
      <c r="G140" s="38">
        <v>8400.5333333333328</v>
      </c>
      <c r="H140" s="38">
        <v>8353.0666666666657</v>
      </c>
      <c r="I140" s="38">
        <v>8298.9833333333318</v>
      </c>
      <c r="J140" s="38">
        <v>8502.0833333333339</v>
      </c>
      <c r="K140" s="38">
        <v>8556.1666666666661</v>
      </c>
      <c r="L140" s="38">
        <v>8603.633333333335</v>
      </c>
      <c r="M140" s="28">
        <v>8508.7000000000007</v>
      </c>
      <c r="N140" s="28">
        <v>8407.15</v>
      </c>
      <c r="O140" s="39">
        <v>4233100</v>
      </c>
      <c r="P140" s="40">
        <v>3.6036890395694538E-3</v>
      </c>
    </row>
    <row r="141" spans="1:16" ht="12.75" customHeight="1">
      <c r="A141" s="28">
        <v>131</v>
      </c>
      <c r="B141" s="29" t="s">
        <v>56</v>
      </c>
      <c r="C141" s="30" t="s">
        <v>154</v>
      </c>
      <c r="D141" s="31">
        <v>44770</v>
      </c>
      <c r="E141" s="37">
        <v>811.65</v>
      </c>
      <c r="F141" s="37">
        <v>813.2166666666667</v>
      </c>
      <c r="G141" s="38">
        <v>807.93333333333339</v>
      </c>
      <c r="H141" s="38">
        <v>804.2166666666667</v>
      </c>
      <c r="I141" s="38">
        <v>798.93333333333339</v>
      </c>
      <c r="J141" s="38">
        <v>816.93333333333339</v>
      </c>
      <c r="K141" s="38">
        <v>822.2166666666667</v>
      </c>
      <c r="L141" s="38">
        <v>825.93333333333339</v>
      </c>
      <c r="M141" s="28">
        <v>818.5</v>
      </c>
      <c r="N141" s="28">
        <v>809.5</v>
      </c>
      <c r="O141" s="39">
        <v>14090000</v>
      </c>
      <c r="P141" s="40">
        <v>-4.7677909235387603E-3</v>
      </c>
    </row>
    <row r="142" spans="1:16" ht="12.75" customHeight="1">
      <c r="A142" s="28">
        <v>132</v>
      </c>
      <c r="B142" s="29" t="s">
        <v>44</v>
      </c>
      <c r="C142" s="30" t="s">
        <v>435</v>
      </c>
      <c r="D142" s="31">
        <v>44770</v>
      </c>
      <c r="E142" s="37">
        <v>1339.65</v>
      </c>
      <c r="F142" s="37">
        <v>1335.1833333333334</v>
      </c>
      <c r="G142" s="38">
        <v>1312.3666666666668</v>
      </c>
      <c r="H142" s="38">
        <v>1285.0833333333335</v>
      </c>
      <c r="I142" s="38">
        <v>1262.2666666666669</v>
      </c>
      <c r="J142" s="38">
        <v>1362.4666666666667</v>
      </c>
      <c r="K142" s="38">
        <v>1385.2833333333333</v>
      </c>
      <c r="L142" s="38">
        <v>1412.5666666666666</v>
      </c>
      <c r="M142" s="28">
        <v>1358</v>
      </c>
      <c r="N142" s="28">
        <v>1307.9000000000001</v>
      </c>
      <c r="O142" s="39">
        <v>3217200</v>
      </c>
      <c r="P142" s="40">
        <v>4.2452241228617803E-3</v>
      </c>
    </row>
    <row r="143" spans="1:16" ht="12.75" customHeight="1">
      <c r="A143" s="28">
        <v>133</v>
      </c>
      <c r="B143" s="29" t="s">
        <v>47</v>
      </c>
      <c r="C143" s="30" t="s">
        <v>155</v>
      </c>
      <c r="D143" s="31">
        <v>44770</v>
      </c>
      <c r="E143" s="37">
        <v>1427.75</v>
      </c>
      <c r="F143" s="37">
        <v>1436.8833333333332</v>
      </c>
      <c r="G143" s="38">
        <v>1416.2666666666664</v>
      </c>
      <c r="H143" s="38">
        <v>1404.7833333333333</v>
      </c>
      <c r="I143" s="38">
        <v>1384.1666666666665</v>
      </c>
      <c r="J143" s="38">
        <v>1448.3666666666663</v>
      </c>
      <c r="K143" s="38">
        <v>1468.9833333333331</v>
      </c>
      <c r="L143" s="38">
        <v>1480.4666666666662</v>
      </c>
      <c r="M143" s="28">
        <v>1457.5</v>
      </c>
      <c r="N143" s="28">
        <v>1425.4</v>
      </c>
      <c r="O143" s="39">
        <v>1127400</v>
      </c>
      <c r="P143" s="40">
        <v>1.1030400860909336E-2</v>
      </c>
    </row>
    <row r="144" spans="1:16" ht="12.75" customHeight="1">
      <c r="A144" s="28">
        <v>134</v>
      </c>
      <c r="B144" s="29" t="s">
        <v>63</v>
      </c>
      <c r="C144" s="30" t="s">
        <v>156</v>
      </c>
      <c r="D144" s="31">
        <v>44770</v>
      </c>
      <c r="E144" s="37">
        <v>835.15</v>
      </c>
      <c r="F144" s="37">
        <v>831.69999999999993</v>
      </c>
      <c r="G144" s="38">
        <v>823.59999999999991</v>
      </c>
      <c r="H144" s="38">
        <v>812.05</v>
      </c>
      <c r="I144" s="38">
        <v>803.94999999999993</v>
      </c>
      <c r="J144" s="38">
        <v>843.24999999999989</v>
      </c>
      <c r="K144" s="38">
        <v>851.35</v>
      </c>
      <c r="L144" s="38">
        <v>862.89999999999986</v>
      </c>
      <c r="M144" s="28">
        <v>839.8</v>
      </c>
      <c r="N144" s="28">
        <v>820.15</v>
      </c>
      <c r="O144" s="39">
        <v>1417650</v>
      </c>
      <c r="P144" s="40">
        <v>-2.4597495527728087E-2</v>
      </c>
    </row>
    <row r="145" spans="1:16" ht="12.75" customHeight="1">
      <c r="A145" s="28">
        <v>135</v>
      </c>
      <c r="B145" s="29" t="s">
        <v>79</v>
      </c>
      <c r="C145" s="30" t="s">
        <v>157</v>
      </c>
      <c r="D145" s="31">
        <v>44770</v>
      </c>
      <c r="E145" s="37">
        <v>792.85</v>
      </c>
      <c r="F145" s="37">
        <v>798.69999999999993</v>
      </c>
      <c r="G145" s="38">
        <v>785.29999999999984</v>
      </c>
      <c r="H145" s="38">
        <v>777.74999999999989</v>
      </c>
      <c r="I145" s="38">
        <v>764.3499999999998</v>
      </c>
      <c r="J145" s="38">
        <v>806.24999999999989</v>
      </c>
      <c r="K145" s="38">
        <v>819.65</v>
      </c>
      <c r="L145" s="38">
        <v>827.19999999999993</v>
      </c>
      <c r="M145" s="28">
        <v>812.1</v>
      </c>
      <c r="N145" s="28">
        <v>791.15</v>
      </c>
      <c r="O145" s="39">
        <v>3229600</v>
      </c>
      <c r="P145" s="40">
        <v>-2.1096023278370513E-2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44770</v>
      </c>
      <c r="E146" s="37">
        <v>2861.65</v>
      </c>
      <c r="F146" s="37">
        <v>2854.9333333333329</v>
      </c>
      <c r="G146" s="38">
        <v>2808.516666666666</v>
      </c>
      <c r="H146" s="38">
        <v>2755.3833333333332</v>
      </c>
      <c r="I146" s="38">
        <v>2708.9666666666662</v>
      </c>
      <c r="J146" s="38">
        <v>2908.0666666666657</v>
      </c>
      <c r="K146" s="38">
        <v>2954.4833333333327</v>
      </c>
      <c r="L146" s="38">
        <v>3007.6166666666654</v>
      </c>
      <c r="M146" s="28">
        <v>2901.35</v>
      </c>
      <c r="N146" s="28">
        <v>2801.8</v>
      </c>
      <c r="O146" s="39">
        <v>3098800</v>
      </c>
      <c r="P146" s="40">
        <v>9.7075692133399422E-2</v>
      </c>
    </row>
    <row r="147" spans="1:16" ht="12.75" customHeight="1">
      <c r="A147" s="28">
        <v>137</v>
      </c>
      <c r="B147" s="29" t="s">
        <v>49</v>
      </c>
      <c r="C147" s="30" t="s">
        <v>841</v>
      </c>
      <c r="D147" s="31">
        <v>44770</v>
      </c>
      <c r="E147" s="37">
        <v>118.6</v>
      </c>
      <c r="F147" s="37">
        <v>119.19999999999999</v>
      </c>
      <c r="G147" s="38">
        <v>117.59999999999998</v>
      </c>
      <c r="H147" s="38">
        <v>116.6</v>
      </c>
      <c r="I147" s="38">
        <v>114.99999999999999</v>
      </c>
      <c r="J147" s="38">
        <v>120.19999999999997</v>
      </c>
      <c r="K147" s="38">
        <v>121.8</v>
      </c>
      <c r="L147" s="38">
        <v>122.79999999999997</v>
      </c>
      <c r="M147" s="28">
        <v>120.8</v>
      </c>
      <c r="N147" s="28">
        <v>118.2</v>
      </c>
      <c r="O147" s="39">
        <v>39933000</v>
      </c>
      <c r="P147" s="40">
        <v>2.0117254856880103E-2</v>
      </c>
    </row>
    <row r="148" spans="1:16" ht="12.75" customHeight="1">
      <c r="A148" s="28">
        <v>138</v>
      </c>
      <c r="B148" s="29" t="s">
        <v>86</v>
      </c>
      <c r="C148" s="30" t="s">
        <v>159</v>
      </c>
      <c r="D148" s="31">
        <v>44770</v>
      </c>
      <c r="E148" s="37">
        <v>2169.5500000000002</v>
      </c>
      <c r="F148" s="37">
        <v>2188.7166666666667</v>
      </c>
      <c r="G148" s="38">
        <v>2143.0833333333335</v>
      </c>
      <c r="H148" s="38">
        <v>2116.6166666666668</v>
      </c>
      <c r="I148" s="38">
        <v>2070.9833333333336</v>
      </c>
      <c r="J148" s="38">
        <v>2215.1833333333334</v>
      </c>
      <c r="K148" s="38">
        <v>2260.8166666666666</v>
      </c>
      <c r="L148" s="38">
        <v>2287.2833333333333</v>
      </c>
      <c r="M148" s="28">
        <v>2234.35</v>
      </c>
      <c r="N148" s="28">
        <v>2162.25</v>
      </c>
      <c r="O148" s="39">
        <v>2122925</v>
      </c>
      <c r="P148" s="40">
        <v>1.6422287390029325E-2</v>
      </c>
    </row>
    <row r="149" spans="1:16" ht="12.75" customHeight="1">
      <c r="A149" s="28">
        <v>139</v>
      </c>
      <c r="B149" s="29" t="s">
        <v>49</v>
      </c>
      <c r="C149" s="30" t="s">
        <v>160</v>
      </c>
      <c r="D149" s="31">
        <v>44770</v>
      </c>
      <c r="E149" s="37">
        <v>76522.05</v>
      </c>
      <c r="F149" s="37">
        <v>76333.849999999991</v>
      </c>
      <c r="G149" s="38">
        <v>75809.699999999983</v>
      </c>
      <c r="H149" s="38">
        <v>75097.349999999991</v>
      </c>
      <c r="I149" s="38">
        <v>74573.199999999983</v>
      </c>
      <c r="J149" s="38">
        <v>77046.199999999983</v>
      </c>
      <c r="K149" s="38">
        <v>77570.349999999977</v>
      </c>
      <c r="L149" s="38">
        <v>78282.699999999983</v>
      </c>
      <c r="M149" s="28">
        <v>76858</v>
      </c>
      <c r="N149" s="28">
        <v>75621.5</v>
      </c>
      <c r="O149" s="39">
        <v>100340</v>
      </c>
      <c r="P149" s="40">
        <v>-1.2984457997245721E-2</v>
      </c>
    </row>
    <row r="150" spans="1:16" ht="12.75" customHeight="1">
      <c r="A150" s="28">
        <v>140</v>
      </c>
      <c r="B150" s="29" t="s">
        <v>63</v>
      </c>
      <c r="C150" s="30" t="s">
        <v>161</v>
      </c>
      <c r="D150" s="31">
        <v>44770</v>
      </c>
      <c r="E150" s="37">
        <v>1016.2</v>
      </c>
      <c r="F150" s="37">
        <v>1018.4500000000002</v>
      </c>
      <c r="G150" s="38">
        <v>1007.7500000000002</v>
      </c>
      <c r="H150" s="38">
        <v>999.30000000000007</v>
      </c>
      <c r="I150" s="38">
        <v>988.60000000000014</v>
      </c>
      <c r="J150" s="38">
        <v>1026.9000000000003</v>
      </c>
      <c r="K150" s="38">
        <v>1037.6000000000004</v>
      </c>
      <c r="L150" s="38">
        <v>1046.0500000000004</v>
      </c>
      <c r="M150" s="28">
        <v>1029.1500000000001</v>
      </c>
      <c r="N150" s="28">
        <v>1010</v>
      </c>
      <c r="O150" s="39">
        <v>4539375</v>
      </c>
      <c r="P150" s="40">
        <v>2.4844720496894411E-3</v>
      </c>
    </row>
    <row r="151" spans="1:16" ht="12.75" customHeight="1">
      <c r="A151" s="28">
        <v>141</v>
      </c>
      <c r="B151" s="29" t="s">
        <v>44</v>
      </c>
      <c r="C151" s="30" t="s">
        <v>162</v>
      </c>
      <c r="D151" s="31">
        <v>44770</v>
      </c>
      <c r="E151" s="37">
        <v>287.3</v>
      </c>
      <c r="F151" s="37">
        <v>288.83333333333331</v>
      </c>
      <c r="G151" s="38">
        <v>283.46666666666664</v>
      </c>
      <c r="H151" s="38">
        <v>279.63333333333333</v>
      </c>
      <c r="I151" s="38">
        <v>274.26666666666665</v>
      </c>
      <c r="J151" s="38">
        <v>292.66666666666663</v>
      </c>
      <c r="K151" s="38">
        <v>298.0333333333333</v>
      </c>
      <c r="L151" s="38">
        <v>301.86666666666662</v>
      </c>
      <c r="M151" s="28">
        <v>294.2</v>
      </c>
      <c r="N151" s="28">
        <v>285</v>
      </c>
      <c r="O151" s="39">
        <v>3345600</v>
      </c>
      <c r="P151" s="40">
        <v>1.308139534883721E-2</v>
      </c>
    </row>
    <row r="152" spans="1:16" ht="12.75" customHeight="1">
      <c r="A152" s="28">
        <v>142</v>
      </c>
      <c r="B152" s="29" t="s">
        <v>119</v>
      </c>
      <c r="C152" s="30" t="s">
        <v>163</v>
      </c>
      <c r="D152" s="31">
        <v>44770</v>
      </c>
      <c r="E152" s="37">
        <v>72.7</v>
      </c>
      <c r="F152" s="37">
        <v>72.75</v>
      </c>
      <c r="G152" s="38">
        <v>71.400000000000006</v>
      </c>
      <c r="H152" s="38">
        <v>70.100000000000009</v>
      </c>
      <c r="I152" s="38">
        <v>68.750000000000014</v>
      </c>
      <c r="J152" s="38">
        <v>74.05</v>
      </c>
      <c r="K152" s="38">
        <v>75.399999999999991</v>
      </c>
      <c r="L152" s="38">
        <v>76.699999999999989</v>
      </c>
      <c r="M152" s="28">
        <v>74.099999999999994</v>
      </c>
      <c r="N152" s="28">
        <v>71.45</v>
      </c>
      <c r="O152" s="39">
        <v>63286750</v>
      </c>
      <c r="P152" s="40">
        <v>2.4281194111982391E-2</v>
      </c>
    </row>
    <row r="153" spans="1:16" ht="12.75" customHeight="1">
      <c r="A153" s="28">
        <v>143</v>
      </c>
      <c r="B153" s="29" t="s">
        <v>44</v>
      </c>
      <c r="C153" s="30" t="s">
        <v>164</v>
      </c>
      <c r="D153" s="31">
        <v>44770</v>
      </c>
      <c r="E153" s="37">
        <v>3827.7</v>
      </c>
      <c r="F153" s="37">
        <v>3846.0666666666671</v>
      </c>
      <c r="G153" s="38">
        <v>3795.9333333333343</v>
      </c>
      <c r="H153" s="38">
        <v>3764.1666666666674</v>
      </c>
      <c r="I153" s="38">
        <v>3714.0333333333347</v>
      </c>
      <c r="J153" s="38">
        <v>3877.8333333333339</v>
      </c>
      <c r="K153" s="38">
        <v>3927.9666666666662</v>
      </c>
      <c r="L153" s="38">
        <v>3959.7333333333336</v>
      </c>
      <c r="M153" s="28">
        <v>3896.2</v>
      </c>
      <c r="N153" s="28">
        <v>3814.3</v>
      </c>
      <c r="O153" s="39">
        <v>1508125</v>
      </c>
      <c r="P153" s="40">
        <v>2.1159542953872196E-2</v>
      </c>
    </row>
    <row r="154" spans="1:16" ht="12.75" customHeight="1">
      <c r="A154" s="28">
        <v>144</v>
      </c>
      <c r="B154" s="29" t="s">
        <v>38</v>
      </c>
      <c r="C154" s="30" t="s">
        <v>165</v>
      </c>
      <c r="D154" s="31">
        <v>44770</v>
      </c>
      <c r="E154" s="37">
        <v>3725.05</v>
      </c>
      <c r="F154" s="37">
        <v>3742.5500000000006</v>
      </c>
      <c r="G154" s="38">
        <v>3687.4500000000012</v>
      </c>
      <c r="H154" s="38">
        <v>3649.8500000000004</v>
      </c>
      <c r="I154" s="38">
        <v>3594.7500000000009</v>
      </c>
      <c r="J154" s="38">
        <v>3780.1500000000015</v>
      </c>
      <c r="K154" s="38">
        <v>3835.2500000000009</v>
      </c>
      <c r="L154" s="38">
        <v>3872.8500000000017</v>
      </c>
      <c r="M154" s="28">
        <v>3797.65</v>
      </c>
      <c r="N154" s="28">
        <v>3704.95</v>
      </c>
      <c r="O154" s="39">
        <v>426375</v>
      </c>
      <c r="P154" s="40">
        <v>1.5541264737406217E-2</v>
      </c>
    </row>
    <row r="155" spans="1:16" ht="12.75" customHeight="1">
      <c r="A155" s="28">
        <v>145</v>
      </c>
      <c r="B155" s="254" t="s">
        <v>44</v>
      </c>
      <c r="C155" s="30" t="s">
        <v>436</v>
      </c>
      <c r="D155" s="31">
        <v>44770</v>
      </c>
      <c r="E155" s="37">
        <v>31.45</v>
      </c>
      <c r="F155" s="37">
        <v>31.099999999999998</v>
      </c>
      <c r="G155" s="38">
        <v>30.549999999999997</v>
      </c>
      <c r="H155" s="38">
        <v>29.65</v>
      </c>
      <c r="I155" s="38">
        <v>29.099999999999998</v>
      </c>
      <c r="J155" s="38">
        <v>31.999999999999996</v>
      </c>
      <c r="K155" s="38">
        <v>32.549999999999997</v>
      </c>
      <c r="L155" s="38">
        <v>33.449999999999996</v>
      </c>
      <c r="M155" s="28">
        <v>31.65</v>
      </c>
      <c r="N155" s="28">
        <v>30.2</v>
      </c>
      <c r="O155" s="39">
        <v>18360000</v>
      </c>
      <c r="P155" s="40">
        <v>-2.4449877750611247E-3</v>
      </c>
    </row>
    <row r="156" spans="1:16" ht="12.75" customHeight="1">
      <c r="A156" s="28">
        <v>146</v>
      </c>
      <c r="B156" s="29" t="s">
        <v>56</v>
      </c>
      <c r="C156" s="30" t="s">
        <v>166</v>
      </c>
      <c r="D156" s="31">
        <v>44770</v>
      </c>
      <c r="E156" s="37">
        <v>18179.75</v>
      </c>
      <c r="F156" s="37">
        <v>18271.350000000002</v>
      </c>
      <c r="G156" s="38">
        <v>18059.600000000006</v>
      </c>
      <c r="H156" s="38">
        <v>17939.450000000004</v>
      </c>
      <c r="I156" s="38">
        <v>17727.700000000008</v>
      </c>
      <c r="J156" s="38">
        <v>18391.500000000004</v>
      </c>
      <c r="K156" s="38">
        <v>18603.249999999996</v>
      </c>
      <c r="L156" s="38">
        <v>18723.400000000001</v>
      </c>
      <c r="M156" s="28">
        <v>18483.099999999999</v>
      </c>
      <c r="N156" s="28">
        <v>18151.2</v>
      </c>
      <c r="O156" s="39">
        <v>437960</v>
      </c>
      <c r="P156" s="40">
        <v>-9.0505928138293057E-3</v>
      </c>
    </row>
    <row r="157" spans="1:16" ht="12.75" customHeight="1">
      <c r="A157" s="28">
        <v>147</v>
      </c>
      <c r="B157" s="29" t="s">
        <v>119</v>
      </c>
      <c r="C157" s="30" t="s">
        <v>167</v>
      </c>
      <c r="D157" s="31">
        <v>44770</v>
      </c>
      <c r="E157" s="37">
        <v>103.3</v>
      </c>
      <c r="F157" s="37">
        <v>104.21666666666665</v>
      </c>
      <c r="G157" s="38">
        <v>100.93333333333331</v>
      </c>
      <c r="H157" s="38">
        <v>98.566666666666649</v>
      </c>
      <c r="I157" s="38">
        <v>95.283333333333303</v>
      </c>
      <c r="J157" s="38">
        <v>106.58333333333331</v>
      </c>
      <c r="K157" s="38">
        <v>109.86666666666665</v>
      </c>
      <c r="L157" s="38">
        <v>112.23333333333332</v>
      </c>
      <c r="M157" s="28">
        <v>107.5</v>
      </c>
      <c r="N157" s="28">
        <v>101.85</v>
      </c>
      <c r="O157" s="39">
        <v>71217650</v>
      </c>
      <c r="P157" s="40">
        <v>0.12001475159369897</v>
      </c>
    </row>
    <row r="158" spans="1:16" ht="12.75" customHeight="1">
      <c r="A158" s="28">
        <v>148</v>
      </c>
      <c r="B158" s="29" t="s">
        <v>168</v>
      </c>
      <c r="C158" s="30" t="s">
        <v>169</v>
      </c>
      <c r="D158" s="31">
        <v>44770</v>
      </c>
      <c r="E158" s="37">
        <v>147.15</v>
      </c>
      <c r="F158" s="37">
        <v>146.35</v>
      </c>
      <c r="G158" s="38">
        <v>144.6</v>
      </c>
      <c r="H158" s="38">
        <v>142.05000000000001</v>
      </c>
      <c r="I158" s="38">
        <v>140.30000000000001</v>
      </c>
      <c r="J158" s="38">
        <v>148.89999999999998</v>
      </c>
      <c r="K158" s="38">
        <v>150.64999999999998</v>
      </c>
      <c r="L158" s="38">
        <v>153.19999999999996</v>
      </c>
      <c r="M158" s="28">
        <v>148.1</v>
      </c>
      <c r="N158" s="28">
        <v>143.80000000000001</v>
      </c>
      <c r="O158" s="39">
        <v>69659700</v>
      </c>
      <c r="P158" s="40">
        <v>-2.6757983594807678E-2</v>
      </c>
    </row>
    <row r="159" spans="1:16" ht="12.75" customHeight="1">
      <c r="A159" s="28">
        <v>149</v>
      </c>
      <c r="B159" s="29" t="s">
        <v>96</v>
      </c>
      <c r="C159" s="30" t="s">
        <v>268</v>
      </c>
      <c r="D159" s="31">
        <v>44770</v>
      </c>
      <c r="E159" s="37">
        <v>840.4</v>
      </c>
      <c r="F159" s="37">
        <v>838.25</v>
      </c>
      <c r="G159" s="38">
        <v>819.65</v>
      </c>
      <c r="H159" s="38">
        <v>798.9</v>
      </c>
      <c r="I159" s="38">
        <v>780.3</v>
      </c>
      <c r="J159" s="38">
        <v>859</v>
      </c>
      <c r="K159" s="38">
        <v>877.59999999999991</v>
      </c>
      <c r="L159" s="38">
        <v>898.35</v>
      </c>
      <c r="M159" s="28">
        <v>856.85</v>
      </c>
      <c r="N159" s="28">
        <v>817.5</v>
      </c>
      <c r="O159" s="39">
        <v>4412800</v>
      </c>
      <c r="P159" s="40">
        <v>-4.2818098997874282E-2</v>
      </c>
    </row>
    <row r="160" spans="1:16" ht="12.75" customHeight="1">
      <c r="A160" s="28">
        <v>150</v>
      </c>
      <c r="B160" s="29" t="s">
        <v>86</v>
      </c>
      <c r="C160" s="30" t="s">
        <v>444</v>
      </c>
      <c r="D160" s="31">
        <v>44770</v>
      </c>
      <c r="E160" s="37">
        <v>3168.5</v>
      </c>
      <c r="F160" s="37">
        <v>3192.15</v>
      </c>
      <c r="G160" s="38">
        <v>3135.3</v>
      </c>
      <c r="H160" s="38">
        <v>3102.1</v>
      </c>
      <c r="I160" s="38">
        <v>3045.25</v>
      </c>
      <c r="J160" s="38">
        <v>3225.3500000000004</v>
      </c>
      <c r="K160" s="38">
        <v>3282.2</v>
      </c>
      <c r="L160" s="38">
        <v>3315.4000000000005</v>
      </c>
      <c r="M160" s="28">
        <v>3249</v>
      </c>
      <c r="N160" s="28">
        <v>3158.95</v>
      </c>
      <c r="O160" s="39">
        <v>304000</v>
      </c>
      <c r="P160" s="40">
        <v>-6.5359477124183009E-3</v>
      </c>
    </row>
    <row r="161" spans="1:16" ht="12.75" customHeight="1">
      <c r="A161" s="28">
        <v>151</v>
      </c>
      <c r="B161" s="29" t="s">
        <v>79</v>
      </c>
      <c r="C161" s="30" t="s">
        <v>170</v>
      </c>
      <c r="D161" s="31">
        <v>44770</v>
      </c>
      <c r="E161" s="37">
        <v>124.5</v>
      </c>
      <c r="F161" s="37">
        <v>125.14999999999999</v>
      </c>
      <c r="G161" s="38">
        <v>123.34999999999998</v>
      </c>
      <c r="H161" s="38">
        <v>122.19999999999999</v>
      </c>
      <c r="I161" s="38">
        <v>120.39999999999998</v>
      </c>
      <c r="J161" s="38">
        <v>126.29999999999998</v>
      </c>
      <c r="K161" s="38">
        <v>128.1</v>
      </c>
      <c r="L161" s="38">
        <v>129.25</v>
      </c>
      <c r="M161" s="28">
        <v>126.95</v>
      </c>
      <c r="N161" s="28">
        <v>124</v>
      </c>
      <c r="O161" s="39">
        <v>84418950</v>
      </c>
      <c r="P161" s="40">
        <v>-2.86493860845839E-3</v>
      </c>
    </row>
    <row r="162" spans="1:16" ht="12.75" customHeight="1">
      <c r="A162" s="28">
        <v>152</v>
      </c>
      <c r="B162" s="29" t="s">
        <v>40</v>
      </c>
      <c r="C162" s="30" t="s">
        <v>171</v>
      </c>
      <c r="D162" s="31">
        <v>44770</v>
      </c>
      <c r="E162" s="37">
        <v>43236.7</v>
      </c>
      <c r="F162" s="37">
        <v>43288.45</v>
      </c>
      <c r="G162" s="38">
        <v>43049.299999999996</v>
      </c>
      <c r="H162" s="38">
        <v>42861.9</v>
      </c>
      <c r="I162" s="38">
        <v>42622.75</v>
      </c>
      <c r="J162" s="38">
        <v>43475.849999999991</v>
      </c>
      <c r="K162" s="38">
        <v>43714.999999999985</v>
      </c>
      <c r="L162" s="38">
        <v>43902.399999999987</v>
      </c>
      <c r="M162" s="28">
        <v>43527.6</v>
      </c>
      <c r="N162" s="28">
        <v>43101.05</v>
      </c>
      <c r="O162" s="39">
        <v>105855</v>
      </c>
      <c r="P162" s="40">
        <v>-1.2737050665157089E-3</v>
      </c>
    </row>
    <row r="163" spans="1:16" ht="12.75" customHeight="1">
      <c r="A163" s="28">
        <v>153</v>
      </c>
      <c r="B163" s="29" t="s">
        <v>47</v>
      </c>
      <c r="C163" s="30" t="s">
        <v>172</v>
      </c>
      <c r="D163" s="31">
        <v>44770</v>
      </c>
      <c r="E163" s="37">
        <v>1678.8</v>
      </c>
      <c r="F163" s="37">
        <v>1688.3499999999997</v>
      </c>
      <c r="G163" s="38">
        <v>1663.7999999999993</v>
      </c>
      <c r="H163" s="38">
        <v>1648.7999999999995</v>
      </c>
      <c r="I163" s="38">
        <v>1624.2499999999991</v>
      </c>
      <c r="J163" s="38">
        <v>1703.3499999999995</v>
      </c>
      <c r="K163" s="38">
        <v>1727.9</v>
      </c>
      <c r="L163" s="38">
        <v>1742.8999999999996</v>
      </c>
      <c r="M163" s="28">
        <v>1712.9</v>
      </c>
      <c r="N163" s="28">
        <v>1673.35</v>
      </c>
      <c r="O163" s="39">
        <v>3680050</v>
      </c>
      <c r="P163" s="40">
        <v>2.0981155107957578E-2</v>
      </c>
    </row>
    <row r="164" spans="1:16" ht="12.75" customHeight="1">
      <c r="A164" s="28">
        <v>154</v>
      </c>
      <c r="B164" s="29" t="s">
        <v>86</v>
      </c>
      <c r="C164" s="30" t="s">
        <v>449</v>
      </c>
      <c r="D164" s="31">
        <v>44770</v>
      </c>
      <c r="E164" s="37">
        <v>3335.65</v>
      </c>
      <c r="F164" s="37">
        <v>3322.1833333333329</v>
      </c>
      <c r="G164" s="38">
        <v>3273.4166666666661</v>
      </c>
      <c r="H164" s="38">
        <v>3211.1833333333329</v>
      </c>
      <c r="I164" s="38">
        <v>3162.4166666666661</v>
      </c>
      <c r="J164" s="38">
        <v>3384.4166666666661</v>
      </c>
      <c r="K164" s="38">
        <v>3433.1833333333334</v>
      </c>
      <c r="L164" s="38">
        <v>3495.4166666666661</v>
      </c>
      <c r="M164" s="28">
        <v>3370.95</v>
      </c>
      <c r="N164" s="28">
        <v>3259.95</v>
      </c>
      <c r="O164" s="39">
        <v>547500</v>
      </c>
      <c r="P164" s="40">
        <v>2.0122973728339856E-2</v>
      </c>
    </row>
    <row r="165" spans="1:16" ht="12.75" customHeight="1">
      <c r="A165" s="28">
        <v>155</v>
      </c>
      <c r="B165" s="29" t="s">
        <v>79</v>
      </c>
      <c r="C165" s="30" t="s">
        <v>173</v>
      </c>
      <c r="D165" s="31">
        <v>44770</v>
      </c>
      <c r="E165" s="37">
        <v>216.9</v>
      </c>
      <c r="F165" s="37">
        <v>219.13333333333333</v>
      </c>
      <c r="G165" s="38">
        <v>214.26666666666665</v>
      </c>
      <c r="H165" s="38">
        <v>211.63333333333333</v>
      </c>
      <c r="I165" s="38">
        <v>206.76666666666665</v>
      </c>
      <c r="J165" s="38">
        <v>221.76666666666665</v>
      </c>
      <c r="K165" s="38">
        <v>226.63333333333333</v>
      </c>
      <c r="L165" s="38">
        <v>229.26666666666665</v>
      </c>
      <c r="M165" s="28">
        <v>224</v>
      </c>
      <c r="N165" s="28">
        <v>216.5</v>
      </c>
      <c r="O165" s="39">
        <v>13389000</v>
      </c>
      <c r="P165" s="40">
        <v>-1.2610619469026548E-2</v>
      </c>
    </row>
    <row r="166" spans="1:16" ht="12.75" customHeight="1">
      <c r="A166" s="28">
        <v>156</v>
      </c>
      <c r="B166" s="29" t="s">
        <v>63</v>
      </c>
      <c r="C166" s="30" t="s">
        <v>174</v>
      </c>
      <c r="D166" s="31">
        <v>44770</v>
      </c>
      <c r="E166" s="37">
        <v>110.45</v>
      </c>
      <c r="F166" s="37">
        <v>110.26666666666667</v>
      </c>
      <c r="G166" s="38">
        <v>109.58333333333333</v>
      </c>
      <c r="H166" s="38">
        <v>108.71666666666667</v>
      </c>
      <c r="I166" s="38">
        <v>108.03333333333333</v>
      </c>
      <c r="J166" s="38">
        <v>111.13333333333333</v>
      </c>
      <c r="K166" s="38">
        <v>111.81666666666666</v>
      </c>
      <c r="L166" s="38">
        <v>112.68333333333332</v>
      </c>
      <c r="M166" s="28">
        <v>110.95</v>
      </c>
      <c r="N166" s="28">
        <v>109.4</v>
      </c>
      <c r="O166" s="39">
        <v>33312600</v>
      </c>
      <c r="P166" s="40">
        <v>1.1864406779661017E-2</v>
      </c>
    </row>
    <row r="167" spans="1:16" ht="12.75" customHeight="1">
      <c r="A167" s="28">
        <v>157</v>
      </c>
      <c r="B167" s="29" t="s">
        <v>56</v>
      </c>
      <c r="C167" s="30" t="s">
        <v>176</v>
      </c>
      <c r="D167" s="31">
        <v>44770</v>
      </c>
      <c r="E167" s="37">
        <v>2248.6</v>
      </c>
      <c r="F167" s="37">
        <v>2246.6166666666668</v>
      </c>
      <c r="G167" s="38">
        <v>2232.9833333333336</v>
      </c>
      <c r="H167" s="38">
        <v>2217.3666666666668</v>
      </c>
      <c r="I167" s="38">
        <v>2203.7333333333336</v>
      </c>
      <c r="J167" s="38">
        <v>2262.2333333333336</v>
      </c>
      <c r="K167" s="38">
        <v>2275.8666666666668</v>
      </c>
      <c r="L167" s="38">
        <v>2291.4833333333336</v>
      </c>
      <c r="M167" s="28">
        <v>2260.25</v>
      </c>
      <c r="N167" s="28">
        <v>2231</v>
      </c>
      <c r="O167" s="39">
        <v>3491750</v>
      </c>
      <c r="P167" s="40">
        <v>9.6139945062888536E-3</v>
      </c>
    </row>
    <row r="168" spans="1:16" ht="12.75" customHeight="1">
      <c r="A168" s="28">
        <v>158</v>
      </c>
      <c r="B168" s="29" t="s">
        <v>38</v>
      </c>
      <c r="C168" s="30" t="s">
        <v>177</v>
      </c>
      <c r="D168" s="31">
        <v>44770</v>
      </c>
      <c r="E168" s="37">
        <v>2843</v>
      </c>
      <c r="F168" s="37">
        <v>2818.0499999999997</v>
      </c>
      <c r="G168" s="38">
        <v>2778.5499999999993</v>
      </c>
      <c r="H168" s="38">
        <v>2714.0999999999995</v>
      </c>
      <c r="I168" s="38">
        <v>2674.599999999999</v>
      </c>
      <c r="J168" s="38">
        <v>2882.4999999999995</v>
      </c>
      <c r="K168" s="38">
        <v>2922.0000000000005</v>
      </c>
      <c r="L168" s="38">
        <v>2986.45</v>
      </c>
      <c r="M168" s="28">
        <v>2857.55</v>
      </c>
      <c r="N168" s="28">
        <v>2753.6</v>
      </c>
      <c r="O168" s="39">
        <v>1959500</v>
      </c>
      <c r="P168" s="40">
        <v>8.6799778147531897E-2</v>
      </c>
    </row>
    <row r="169" spans="1:16" ht="12.75" customHeight="1">
      <c r="A169" s="28">
        <v>159</v>
      </c>
      <c r="B169" s="29" t="s">
        <v>58</v>
      </c>
      <c r="C169" s="30" t="s">
        <v>178</v>
      </c>
      <c r="D169" s="31">
        <v>44770</v>
      </c>
      <c r="E169" s="37">
        <v>30.9</v>
      </c>
      <c r="F169" s="37">
        <v>30.933333333333334</v>
      </c>
      <c r="G169" s="38">
        <v>30.616666666666667</v>
      </c>
      <c r="H169" s="38">
        <v>30.333333333333332</v>
      </c>
      <c r="I169" s="38">
        <v>30.016666666666666</v>
      </c>
      <c r="J169" s="38">
        <v>31.216666666666669</v>
      </c>
      <c r="K169" s="38">
        <v>31.533333333333339</v>
      </c>
      <c r="L169" s="38">
        <v>31.81666666666667</v>
      </c>
      <c r="M169" s="28">
        <v>31.25</v>
      </c>
      <c r="N169" s="28">
        <v>30.65</v>
      </c>
      <c r="O169" s="39">
        <v>227536000</v>
      </c>
      <c r="P169" s="40">
        <v>2.1100014066676045E-4</v>
      </c>
    </row>
    <row r="170" spans="1:16" ht="12.75" customHeight="1">
      <c r="A170" s="28">
        <v>160</v>
      </c>
      <c r="B170" s="29" t="s">
        <v>44</v>
      </c>
      <c r="C170" s="30" t="s">
        <v>270</v>
      </c>
      <c r="D170" s="31">
        <v>44770</v>
      </c>
      <c r="E170" s="37">
        <v>2215.9</v>
      </c>
      <c r="F170" s="37">
        <v>2221.2833333333333</v>
      </c>
      <c r="G170" s="38">
        <v>2198.6166666666668</v>
      </c>
      <c r="H170" s="38">
        <v>2181.3333333333335</v>
      </c>
      <c r="I170" s="38">
        <v>2158.666666666667</v>
      </c>
      <c r="J170" s="38">
        <v>2238.5666666666666</v>
      </c>
      <c r="K170" s="38">
        <v>2261.2333333333336</v>
      </c>
      <c r="L170" s="38">
        <v>2278.5166666666664</v>
      </c>
      <c r="M170" s="28">
        <v>2243.9499999999998</v>
      </c>
      <c r="N170" s="28">
        <v>2204</v>
      </c>
      <c r="O170" s="39">
        <v>920700</v>
      </c>
      <c r="P170" s="40">
        <v>1.5552614162806089E-2</v>
      </c>
    </row>
    <row r="171" spans="1:16" ht="12.75" customHeight="1">
      <c r="A171" s="28">
        <v>161</v>
      </c>
      <c r="B171" s="29" t="s">
        <v>168</v>
      </c>
      <c r="C171" s="30" t="s">
        <v>179</v>
      </c>
      <c r="D171" s="31">
        <v>44770</v>
      </c>
      <c r="E171" s="37">
        <v>214.35</v>
      </c>
      <c r="F171" s="37">
        <v>215.18333333333331</v>
      </c>
      <c r="G171" s="38">
        <v>213.16666666666663</v>
      </c>
      <c r="H171" s="38">
        <v>211.98333333333332</v>
      </c>
      <c r="I171" s="38">
        <v>209.96666666666664</v>
      </c>
      <c r="J171" s="38">
        <v>216.36666666666662</v>
      </c>
      <c r="K171" s="38">
        <v>218.38333333333333</v>
      </c>
      <c r="L171" s="38">
        <v>219.56666666666661</v>
      </c>
      <c r="M171" s="28">
        <v>217.2</v>
      </c>
      <c r="N171" s="28">
        <v>214</v>
      </c>
      <c r="O171" s="39">
        <v>54920700</v>
      </c>
      <c r="P171" s="40">
        <v>9.3787217149662559E-3</v>
      </c>
    </row>
    <row r="172" spans="1:16" ht="12.75" customHeight="1">
      <c r="A172" s="28">
        <v>162</v>
      </c>
      <c r="B172" s="29" t="s">
        <v>180</v>
      </c>
      <c r="C172" s="30" t="s">
        <v>181</v>
      </c>
      <c r="D172" s="31">
        <v>44770</v>
      </c>
      <c r="E172" s="37">
        <v>1892.05</v>
      </c>
      <c r="F172" s="37">
        <v>1892.7666666666667</v>
      </c>
      <c r="G172" s="38">
        <v>1876.2833333333333</v>
      </c>
      <c r="H172" s="38">
        <v>1860.5166666666667</v>
      </c>
      <c r="I172" s="38">
        <v>1844.0333333333333</v>
      </c>
      <c r="J172" s="38">
        <v>1908.5333333333333</v>
      </c>
      <c r="K172" s="38">
        <v>1925.0166666666664</v>
      </c>
      <c r="L172" s="38">
        <v>1940.7833333333333</v>
      </c>
      <c r="M172" s="28">
        <v>1909.25</v>
      </c>
      <c r="N172" s="28">
        <v>1877</v>
      </c>
      <c r="O172" s="39">
        <v>2091166</v>
      </c>
      <c r="P172" s="40">
        <v>-1.3251392356443249E-2</v>
      </c>
    </row>
    <row r="173" spans="1:16" ht="12.75" customHeight="1">
      <c r="A173" s="28">
        <v>163</v>
      </c>
      <c r="B173" s="29" t="s">
        <v>44</v>
      </c>
      <c r="C173" s="30" t="s">
        <v>461</v>
      </c>
      <c r="D173" s="31">
        <v>44770</v>
      </c>
      <c r="E173" s="37">
        <v>151.35</v>
      </c>
      <c r="F173" s="37">
        <v>151.78333333333333</v>
      </c>
      <c r="G173" s="38">
        <v>149.46666666666667</v>
      </c>
      <c r="H173" s="38">
        <v>147.58333333333334</v>
      </c>
      <c r="I173" s="38">
        <v>145.26666666666668</v>
      </c>
      <c r="J173" s="38">
        <v>153.66666666666666</v>
      </c>
      <c r="K173" s="38">
        <v>155.98333333333332</v>
      </c>
      <c r="L173" s="38">
        <v>157.86666666666665</v>
      </c>
      <c r="M173" s="28">
        <v>154.1</v>
      </c>
      <c r="N173" s="28">
        <v>149.9</v>
      </c>
      <c r="O173" s="39">
        <v>8326500</v>
      </c>
      <c r="P173" s="40">
        <v>-7.5093867334167707E-3</v>
      </c>
    </row>
    <row r="174" spans="1:16" ht="12.75" customHeight="1">
      <c r="A174" s="28">
        <v>164</v>
      </c>
      <c r="B174" s="29" t="s">
        <v>42</v>
      </c>
      <c r="C174" s="30" t="s">
        <v>182</v>
      </c>
      <c r="D174" s="31">
        <v>44770</v>
      </c>
      <c r="E174" s="37">
        <v>639.95000000000005</v>
      </c>
      <c r="F174" s="37">
        <v>644.26666666666677</v>
      </c>
      <c r="G174" s="38">
        <v>631.93333333333351</v>
      </c>
      <c r="H174" s="38">
        <v>623.91666666666674</v>
      </c>
      <c r="I174" s="38">
        <v>611.58333333333348</v>
      </c>
      <c r="J174" s="38">
        <v>652.28333333333353</v>
      </c>
      <c r="K174" s="38">
        <v>664.61666666666679</v>
      </c>
      <c r="L174" s="38">
        <v>672.63333333333355</v>
      </c>
      <c r="M174" s="28">
        <v>656.6</v>
      </c>
      <c r="N174" s="28">
        <v>636.25</v>
      </c>
      <c r="O174" s="39">
        <v>4978450</v>
      </c>
      <c r="P174" s="40">
        <v>-1.0474742355127555E-2</v>
      </c>
    </row>
    <row r="175" spans="1:16" ht="12.75" customHeight="1">
      <c r="A175" s="28">
        <v>165</v>
      </c>
      <c r="B175" s="29" t="s">
        <v>58</v>
      </c>
      <c r="C175" s="30" t="s">
        <v>183</v>
      </c>
      <c r="D175" s="31">
        <v>44770</v>
      </c>
      <c r="E175" s="37">
        <v>84.2</v>
      </c>
      <c r="F175" s="37">
        <v>84.983333333333334</v>
      </c>
      <c r="G175" s="38">
        <v>83.166666666666671</v>
      </c>
      <c r="H175" s="38">
        <v>82.13333333333334</v>
      </c>
      <c r="I175" s="38">
        <v>80.316666666666677</v>
      </c>
      <c r="J175" s="38">
        <v>86.016666666666666</v>
      </c>
      <c r="K175" s="38">
        <v>87.833333333333329</v>
      </c>
      <c r="L175" s="38">
        <v>88.86666666666666</v>
      </c>
      <c r="M175" s="28">
        <v>86.8</v>
      </c>
      <c r="N175" s="28">
        <v>83.95</v>
      </c>
      <c r="O175" s="39">
        <v>49705000</v>
      </c>
      <c r="P175" s="40">
        <v>1.1291963377416073E-2</v>
      </c>
    </row>
    <row r="176" spans="1:16" ht="12.75" customHeight="1">
      <c r="A176" s="28">
        <v>166</v>
      </c>
      <c r="B176" s="29" t="s">
        <v>168</v>
      </c>
      <c r="C176" s="30" t="s">
        <v>184</v>
      </c>
      <c r="D176" s="31">
        <v>44770</v>
      </c>
      <c r="E176" s="37">
        <v>124.2</v>
      </c>
      <c r="F176" s="37">
        <v>124.66666666666667</v>
      </c>
      <c r="G176" s="38">
        <v>123.48333333333335</v>
      </c>
      <c r="H176" s="38">
        <v>122.76666666666668</v>
      </c>
      <c r="I176" s="38">
        <v>121.58333333333336</v>
      </c>
      <c r="J176" s="38">
        <v>125.38333333333334</v>
      </c>
      <c r="K176" s="38">
        <v>126.56666666666665</v>
      </c>
      <c r="L176" s="38">
        <v>127.28333333333333</v>
      </c>
      <c r="M176" s="28">
        <v>125.85</v>
      </c>
      <c r="N176" s="28">
        <v>123.95</v>
      </c>
      <c r="O176" s="39">
        <v>34302000</v>
      </c>
      <c r="P176" s="40">
        <v>-3.2329045362220719E-2</v>
      </c>
    </row>
    <row r="177" spans="1:16" ht="12.75" customHeight="1">
      <c r="A177" s="28">
        <v>167</v>
      </c>
      <c r="B177" s="255" t="s">
        <v>79</v>
      </c>
      <c r="C177" s="30" t="s">
        <v>185</v>
      </c>
      <c r="D177" s="31">
        <v>44770</v>
      </c>
      <c r="E177" s="37">
        <v>2420.6999999999998</v>
      </c>
      <c r="F177" s="37">
        <v>2422.2666666666669</v>
      </c>
      <c r="G177" s="38">
        <v>2404.6333333333337</v>
      </c>
      <c r="H177" s="38">
        <v>2388.5666666666666</v>
      </c>
      <c r="I177" s="38">
        <v>2370.9333333333334</v>
      </c>
      <c r="J177" s="38">
        <v>2438.3333333333339</v>
      </c>
      <c r="K177" s="38">
        <v>2455.9666666666672</v>
      </c>
      <c r="L177" s="38">
        <v>2472.0333333333342</v>
      </c>
      <c r="M177" s="28">
        <v>2439.9</v>
      </c>
      <c r="N177" s="28">
        <v>2406.1999999999998</v>
      </c>
      <c r="O177" s="39">
        <v>38421250</v>
      </c>
      <c r="P177" s="40">
        <v>-6.2720248294591188E-3</v>
      </c>
    </row>
    <row r="178" spans="1:16" ht="12.75" customHeight="1">
      <c r="A178" s="28">
        <v>168</v>
      </c>
      <c r="B178" s="29" t="s">
        <v>119</v>
      </c>
      <c r="C178" s="30" t="s">
        <v>186</v>
      </c>
      <c r="D178" s="31">
        <v>44770</v>
      </c>
      <c r="E178" s="37">
        <v>71.099999999999994</v>
      </c>
      <c r="F178" s="37">
        <v>71.350000000000009</v>
      </c>
      <c r="G178" s="38">
        <v>70.250000000000014</v>
      </c>
      <c r="H178" s="38">
        <v>69.400000000000006</v>
      </c>
      <c r="I178" s="38">
        <v>68.300000000000011</v>
      </c>
      <c r="J178" s="38">
        <v>72.200000000000017</v>
      </c>
      <c r="K178" s="38">
        <v>73.300000000000011</v>
      </c>
      <c r="L178" s="38">
        <v>74.15000000000002</v>
      </c>
      <c r="M178" s="28">
        <v>72.45</v>
      </c>
      <c r="N178" s="28">
        <v>70.5</v>
      </c>
      <c r="O178" s="39">
        <v>110514000</v>
      </c>
      <c r="P178" s="40">
        <v>3.2744603308102048E-2</v>
      </c>
    </row>
    <row r="179" spans="1:16" ht="12.75" customHeight="1">
      <c r="A179" s="28">
        <v>169</v>
      </c>
      <c r="B179" s="29" t="s">
        <v>58</v>
      </c>
      <c r="C179" s="30" t="s">
        <v>273</v>
      </c>
      <c r="D179" s="31">
        <v>44770</v>
      </c>
      <c r="E179" s="37">
        <v>850.9</v>
      </c>
      <c r="F179" s="37">
        <v>855.44999999999993</v>
      </c>
      <c r="G179" s="38">
        <v>845.29999999999984</v>
      </c>
      <c r="H179" s="38">
        <v>839.69999999999993</v>
      </c>
      <c r="I179" s="38">
        <v>829.54999999999984</v>
      </c>
      <c r="J179" s="38">
        <v>861.04999999999984</v>
      </c>
      <c r="K179" s="38">
        <v>871.19999999999993</v>
      </c>
      <c r="L179" s="38">
        <v>876.79999999999984</v>
      </c>
      <c r="M179" s="28">
        <v>865.6</v>
      </c>
      <c r="N179" s="28">
        <v>849.85</v>
      </c>
      <c r="O179" s="39">
        <v>5729600</v>
      </c>
      <c r="P179" s="40">
        <v>2.2390148334732718E-3</v>
      </c>
    </row>
    <row r="180" spans="1:16" ht="12.75" customHeight="1">
      <c r="A180" s="28">
        <v>170</v>
      </c>
      <c r="B180" s="29" t="s">
        <v>63</v>
      </c>
      <c r="C180" s="30" t="s">
        <v>187</v>
      </c>
      <c r="D180" s="31">
        <v>44770</v>
      </c>
      <c r="E180" s="37">
        <v>1140.95</v>
      </c>
      <c r="F180" s="37">
        <v>1141.6166666666666</v>
      </c>
      <c r="G180" s="38">
        <v>1136.1833333333332</v>
      </c>
      <c r="H180" s="38">
        <v>1131.4166666666665</v>
      </c>
      <c r="I180" s="38">
        <v>1125.9833333333331</v>
      </c>
      <c r="J180" s="38">
        <v>1146.3833333333332</v>
      </c>
      <c r="K180" s="38">
        <v>1151.8166666666666</v>
      </c>
      <c r="L180" s="38">
        <v>1156.5833333333333</v>
      </c>
      <c r="M180" s="28">
        <v>1147.05</v>
      </c>
      <c r="N180" s="28">
        <v>1136.8499999999999</v>
      </c>
      <c r="O180" s="39">
        <v>8133750</v>
      </c>
      <c r="P180" s="40">
        <v>-5.8667155559629664E-3</v>
      </c>
    </row>
    <row r="181" spans="1:16" ht="12.75" customHeight="1">
      <c r="A181" s="28">
        <v>171</v>
      </c>
      <c r="B181" s="29" t="s">
        <v>58</v>
      </c>
      <c r="C181" s="30" t="s">
        <v>188</v>
      </c>
      <c r="D181" s="31">
        <v>44770</v>
      </c>
      <c r="E181" s="37">
        <v>485.9</v>
      </c>
      <c r="F181" s="37">
        <v>487.7</v>
      </c>
      <c r="G181" s="38">
        <v>482.5</v>
      </c>
      <c r="H181" s="38">
        <v>479.1</v>
      </c>
      <c r="I181" s="38">
        <v>473.90000000000003</v>
      </c>
      <c r="J181" s="38">
        <v>491.09999999999997</v>
      </c>
      <c r="K181" s="38">
        <v>496.2999999999999</v>
      </c>
      <c r="L181" s="38">
        <v>499.69999999999993</v>
      </c>
      <c r="M181" s="28">
        <v>492.9</v>
      </c>
      <c r="N181" s="28">
        <v>484.3</v>
      </c>
      <c r="O181" s="39">
        <v>57441000</v>
      </c>
      <c r="P181" s="40">
        <v>-2.6811354799359578E-2</v>
      </c>
    </row>
    <row r="182" spans="1:16" ht="12.75" customHeight="1">
      <c r="A182" s="28">
        <v>172</v>
      </c>
      <c r="B182" s="29" t="s">
        <v>42</v>
      </c>
      <c r="C182" s="30" t="s">
        <v>189</v>
      </c>
      <c r="D182" s="31">
        <v>44770</v>
      </c>
      <c r="E182" s="37">
        <v>19595.3</v>
      </c>
      <c r="F182" s="37">
        <v>19685.283333333336</v>
      </c>
      <c r="G182" s="38">
        <v>19331.566666666673</v>
      </c>
      <c r="H182" s="38">
        <v>19067.833333333336</v>
      </c>
      <c r="I182" s="38">
        <v>18714.116666666672</v>
      </c>
      <c r="J182" s="38">
        <v>19949.016666666674</v>
      </c>
      <c r="K182" s="38">
        <v>20302.733333333341</v>
      </c>
      <c r="L182" s="38">
        <v>20566.466666666674</v>
      </c>
      <c r="M182" s="28">
        <v>20039</v>
      </c>
      <c r="N182" s="28">
        <v>19421.55</v>
      </c>
      <c r="O182" s="39">
        <v>288000</v>
      </c>
      <c r="P182" s="40">
        <v>4.4329616535218927E-2</v>
      </c>
    </row>
    <row r="183" spans="1:16" ht="12.75" customHeight="1">
      <c r="A183" s="28">
        <v>173</v>
      </c>
      <c r="B183" s="29" t="s">
        <v>70</v>
      </c>
      <c r="C183" s="30" t="s">
        <v>190</v>
      </c>
      <c r="D183" s="31">
        <v>44770</v>
      </c>
      <c r="E183" s="37">
        <v>2651.85</v>
      </c>
      <c r="F183" s="37">
        <v>2659.7000000000003</v>
      </c>
      <c r="G183" s="38">
        <v>2634.0000000000005</v>
      </c>
      <c r="H183" s="38">
        <v>2616.15</v>
      </c>
      <c r="I183" s="38">
        <v>2590.4500000000003</v>
      </c>
      <c r="J183" s="38">
        <v>2677.5500000000006</v>
      </c>
      <c r="K183" s="38">
        <v>2703.2500000000005</v>
      </c>
      <c r="L183" s="38">
        <v>2721.1000000000008</v>
      </c>
      <c r="M183" s="28">
        <v>2685.4</v>
      </c>
      <c r="N183" s="28">
        <v>2641.85</v>
      </c>
      <c r="O183" s="39">
        <v>1963225</v>
      </c>
      <c r="P183" s="40">
        <v>1.3774495881851747E-2</v>
      </c>
    </row>
    <row r="184" spans="1:16" ht="12.75" customHeight="1">
      <c r="A184" s="28">
        <v>174</v>
      </c>
      <c r="B184" s="29" t="s">
        <v>40</v>
      </c>
      <c r="C184" s="30" t="s">
        <v>191</v>
      </c>
      <c r="D184" s="31">
        <v>44770</v>
      </c>
      <c r="E184" s="37">
        <v>2200.1999999999998</v>
      </c>
      <c r="F184" s="37">
        <v>2196</v>
      </c>
      <c r="G184" s="38">
        <v>2169.25</v>
      </c>
      <c r="H184" s="38">
        <v>2138.3000000000002</v>
      </c>
      <c r="I184" s="38">
        <v>2111.5500000000002</v>
      </c>
      <c r="J184" s="38">
        <v>2226.9499999999998</v>
      </c>
      <c r="K184" s="38">
        <v>2253.6999999999998</v>
      </c>
      <c r="L184" s="38">
        <v>2284.6499999999996</v>
      </c>
      <c r="M184" s="28">
        <v>2222.75</v>
      </c>
      <c r="N184" s="28">
        <v>2165.0500000000002</v>
      </c>
      <c r="O184" s="39">
        <v>4427250</v>
      </c>
      <c r="P184" s="40">
        <v>1.0174665083940986E-3</v>
      </c>
    </row>
    <row r="185" spans="1:16" ht="12.75" customHeight="1">
      <c r="A185" s="28">
        <v>175</v>
      </c>
      <c r="B185" s="29" t="s">
        <v>63</v>
      </c>
      <c r="C185" s="30" t="s">
        <v>192</v>
      </c>
      <c r="D185" s="31">
        <v>44770</v>
      </c>
      <c r="E185" s="37">
        <v>1230.3499999999999</v>
      </c>
      <c r="F185" s="37">
        <v>1237.4166666666667</v>
      </c>
      <c r="G185" s="38">
        <v>1220.0833333333335</v>
      </c>
      <c r="H185" s="38">
        <v>1209.8166666666668</v>
      </c>
      <c r="I185" s="38">
        <v>1192.4833333333336</v>
      </c>
      <c r="J185" s="38">
        <v>1247.6833333333334</v>
      </c>
      <c r="K185" s="38">
        <v>1265.0166666666669</v>
      </c>
      <c r="L185" s="38">
        <v>1275.2833333333333</v>
      </c>
      <c r="M185" s="28">
        <v>1254.75</v>
      </c>
      <c r="N185" s="28">
        <v>1227.1500000000001</v>
      </c>
      <c r="O185" s="39">
        <v>4250400</v>
      </c>
      <c r="P185" s="40">
        <v>3.5415781272134864E-3</v>
      </c>
    </row>
    <row r="186" spans="1:16" ht="12.75" customHeight="1">
      <c r="A186" s="28">
        <v>176</v>
      </c>
      <c r="B186" s="29" t="s">
        <v>47</v>
      </c>
      <c r="C186" s="30" t="s">
        <v>193</v>
      </c>
      <c r="D186" s="31">
        <v>44770</v>
      </c>
      <c r="E186" s="37">
        <v>851.65</v>
      </c>
      <c r="F186" s="37">
        <v>854.11666666666667</v>
      </c>
      <c r="G186" s="38">
        <v>847.38333333333333</v>
      </c>
      <c r="H186" s="38">
        <v>843.11666666666667</v>
      </c>
      <c r="I186" s="38">
        <v>836.38333333333333</v>
      </c>
      <c r="J186" s="38">
        <v>858.38333333333333</v>
      </c>
      <c r="K186" s="38">
        <v>865.11666666666667</v>
      </c>
      <c r="L186" s="38">
        <v>869.38333333333333</v>
      </c>
      <c r="M186" s="28">
        <v>860.85</v>
      </c>
      <c r="N186" s="28">
        <v>849.85</v>
      </c>
      <c r="O186" s="39">
        <v>21536900</v>
      </c>
      <c r="P186" s="40">
        <v>-6.3943161634103024E-3</v>
      </c>
    </row>
    <row r="187" spans="1:16" ht="12.75" customHeight="1">
      <c r="A187" s="28">
        <v>177</v>
      </c>
      <c r="B187" s="29" t="s">
        <v>180</v>
      </c>
      <c r="C187" s="30" t="s">
        <v>194</v>
      </c>
      <c r="D187" s="31">
        <v>44770</v>
      </c>
      <c r="E187" s="37">
        <v>432.5</v>
      </c>
      <c r="F187" s="37">
        <v>433.75</v>
      </c>
      <c r="G187" s="38">
        <v>429.7</v>
      </c>
      <c r="H187" s="38">
        <v>426.9</v>
      </c>
      <c r="I187" s="38">
        <v>422.84999999999997</v>
      </c>
      <c r="J187" s="38">
        <v>436.55</v>
      </c>
      <c r="K187" s="38">
        <v>440.59999999999997</v>
      </c>
      <c r="L187" s="38">
        <v>443.40000000000003</v>
      </c>
      <c r="M187" s="28">
        <v>437.8</v>
      </c>
      <c r="N187" s="28">
        <v>430.95</v>
      </c>
      <c r="O187" s="39">
        <v>8587500</v>
      </c>
      <c r="P187" s="40">
        <v>3.8576187971243207E-3</v>
      </c>
    </row>
    <row r="188" spans="1:16" ht="12.75" customHeight="1">
      <c r="A188" s="28">
        <v>178</v>
      </c>
      <c r="B188" s="29" t="s">
        <v>47</v>
      </c>
      <c r="C188" s="30" t="s">
        <v>275</v>
      </c>
      <c r="D188" s="31">
        <v>44770</v>
      </c>
      <c r="E188" s="37">
        <v>572.95000000000005</v>
      </c>
      <c r="F188" s="37">
        <v>571.88333333333333</v>
      </c>
      <c r="G188" s="38">
        <v>568.26666666666665</v>
      </c>
      <c r="H188" s="38">
        <v>563.58333333333337</v>
      </c>
      <c r="I188" s="38">
        <v>559.9666666666667</v>
      </c>
      <c r="J188" s="38">
        <v>576.56666666666661</v>
      </c>
      <c r="K188" s="38">
        <v>580.18333333333317</v>
      </c>
      <c r="L188" s="38">
        <v>584.86666666666656</v>
      </c>
      <c r="M188" s="28">
        <v>575.5</v>
      </c>
      <c r="N188" s="28">
        <v>567.20000000000005</v>
      </c>
      <c r="O188" s="39">
        <v>930000</v>
      </c>
      <c r="P188" s="40">
        <v>-2.1052631578947368E-2</v>
      </c>
    </row>
    <row r="189" spans="1:16" ht="12.75" customHeight="1">
      <c r="A189" s="28">
        <v>179</v>
      </c>
      <c r="B189" s="29" t="s">
        <v>38</v>
      </c>
      <c r="C189" s="30" t="s">
        <v>195</v>
      </c>
      <c r="D189" s="31">
        <v>44770</v>
      </c>
      <c r="E189" s="37">
        <v>834.85</v>
      </c>
      <c r="F189" s="37">
        <v>837.4666666666667</v>
      </c>
      <c r="G189" s="38">
        <v>829.38333333333344</v>
      </c>
      <c r="H189" s="38">
        <v>823.91666666666674</v>
      </c>
      <c r="I189" s="38">
        <v>815.83333333333348</v>
      </c>
      <c r="J189" s="38">
        <v>842.93333333333339</v>
      </c>
      <c r="K189" s="38">
        <v>851.01666666666665</v>
      </c>
      <c r="L189" s="38">
        <v>856.48333333333335</v>
      </c>
      <c r="M189" s="28">
        <v>845.55</v>
      </c>
      <c r="N189" s="28">
        <v>832</v>
      </c>
      <c r="O189" s="39">
        <v>5696000</v>
      </c>
      <c r="P189" s="40">
        <v>-1.4025245441795231E-3</v>
      </c>
    </row>
    <row r="190" spans="1:16" ht="12.75" customHeight="1">
      <c r="A190" s="28">
        <v>180</v>
      </c>
      <c r="B190" s="29" t="s">
        <v>74</v>
      </c>
      <c r="C190" s="30" t="s">
        <v>504</v>
      </c>
      <c r="D190" s="31">
        <v>44770</v>
      </c>
      <c r="E190" s="37">
        <v>995.15</v>
      </c>
      <c r="F190" s="37">
        <v>995.83333333333337</v>
      </c>
      <c r="G190" s="38">
        <v>985.36666666666679</v>
      </c>
      <c r="H190" s="38">
        <v>975.58333333333337</v>
      </c>
      <c r="I190" s="38">
        <v>965.11666666666679</v>
      </c>
      <c r="J190" s="38">
        <v>1005.6166666666668</v>
      </c>
      <c r="K190" s="38">
        <v>1016.0833333333333</v>
      </c>
      <c r="L190" s="38">
        <v>1025.8666666666668</v>
      </c>
      <c r="M190" s="28">
        <v>1006.3</v>
      </c>
      <c r="N190" s="28">
        <v>986.05</v>
      </c>
      <c r="O190" s="39">
        <v>3131500</v>
      </c>
      <c r="P190" s="40">
        <v>-1.1209346384591095E-2</v>
      </c>
    </row>
    <row r="191" spans="1:16" ht="12.75" customHeight="1">
      <c r="A191" s="28">
        <v>181</v>
      </c>
      <c r="B191" s="29" t="s">
        <v>56</v>
      </c>
      <c r="C191" s="30" t="s">
        <v>196</v>
      </c>
      <c r="D191" s="31">
        <v>44770</v>
      </c>
      <c r="E191" s="37">
        <v>758.85</v>
      </c>
      <c r="F191" s="37">
        <v>758.75</v>
      </c>
      <c r="G191" s="38">
        <v>753.55</v>
      </c>
      <c r="H191" s="38">
        <v>748.25</v>
      </c>
      <c r="I191" s="38">
        <v>743.05</v>
      </c>
      <c r="J191" s="38">
        <v>764.05</v>
      </c>
      <c r="K191" s="38">
        <v>769.25</v>
      </c>
      <c r="L191" s="38">
        <v>774.55</v>
      </c>
      <c r="M191" s="28">
        <v>763.95</v>
      </c>
      <c r="N191" s="28">
        <v>753.45</v>
      </c>
      <c r="O191" s="39">
        <v>7860600</v>
      </c>
      <c r="P191" s="40">
        <v>-1.7216158433667153E-2</v>
      </c>
    </row>
    <row r="192" spans="1:16" ht="12.75" customHeight="1">
      <c r="A192" s="28">
        <v>182</v>
      </c>
      <c r="B192" s="29" t="s">
        <v>49</v>
      </c>
      <c r="C192" s="30" t="s">
        <v>197</v>
      </c>
      <c r="D192" s="31">
        <v>44770</v>
      </c>
      <c r="E192" s="37">
        <v>431.35</v>
      </c>
      <c r="F192" s="37">
        <v>432.3</v>
      </c>
      <c r="G192" s="38">
        <v>428.40000000000003</v>
      </c>
      <c r="H192" s="38">
        <v>425.45000000000005</v>
      </c>
      <c r="I192" s="38">
        <v>421.55000000000007</v>
      </c>
      <c r="J192" s="38">
        <v>435.25</v>
      </c>
      <c r="K192" s="38">
        <v>439.15</v>
      </c>
      <c r="L192" s="38">
        <v>442.09999999999997</v>
      </c>
      <c r="M192" s="28">
        <v>436.2</v>
      </c>
      <c r="N192" s="28">
        <v>429.35</v>
      </c>
      <c r="O192" s="39">
        <v>60734925</v>
      </c>
      <c r="P192" s="40">
        <v>1.0024171761694867E-2</v>
      </c>
    </row>
    <row r="193" spans="1:16" ht="12.75" customHeight="1">
      <c r="A193" s="28">
        <v>183</v>
      </c>
      <c r="B193" s="29" t="s">
        <v>168</v>
      </c>
      <c r="C193" s="30" t="s">
        <v>198</v>
      </c>
      <c r="D193" s="31">
        <v>44770</v>
      </c>
      <c r="E193" s="37">
        <v>222</v>
      </c>
      <c r="F193" s="37">
        <v>222</v>
      </c>
      <c r="G193" s="38">
        <v>219.35</v>
      </c>
      <c r="H193" s="38">
        <v>216.7</v>
      </c>
      <c r="I193" s="38">
        <v>214.04999999999998</v>
      </c>
      <c r="J193" s="38">
        <v>224.65</v>
      </c>
      <c r="K193" s="38">
        <v>227.29999999999998</v>
      </c>
      <c r="L193" s="38">
        <v>229.95000000000002</v>
      </c>
      <c r="M193" s="28">
        <v>224.65</v>
      </c>
      <c r="N193" s="28">
        <v>219.35</v>
      </c>
      <c r="O193" s="39">
        <v>82927125</v>
      </c>
      <c r="P193" s="40">
        <v>-3.0835395788534102E-3</v>
      </c>
    </row>
    <row r="194" spans="1:16" ht="12.75" customHeight="1">
      <c r="A194" s="28">
        <v>184</v>
      </c>
      <c r="B194" s="29" t="s">
        <v>119</v>
      </c>
      <c r="C194" s="30" t="s">
        <v>199</v>
      </c>
      <c r="D194" s="31">
        <v>44770</v>
      </c>
      <c r="E194" s="37">
        <v>903.15</v>
      </c>
      <c r="F194" s="37">
        <v>905.51666666666677</v>
      </c>
      <c r="G194" s="38">
        <v>892.58333333333348</v>
      </c>
      <c r="H194" s="38">
        <v>882.01666666666677</v>
      </c>
      <c r="I194" s="38">
        <v>869.08333333333348</v>
      </c>
      <c r="J194" s="38">
        <v>916.08333333333348</v>
      </c>
      <c r="K194" s="38">
        <v>929.01666666666665</v>
      </c>
      <c r="L194" s="38">
        <v>939.58333333333348</v>
      </c>
      <c r="M194" s="28">
        <v>918.45</v>
      </c>
      <c r="N194" s="28">
        <v>894.95</v>
      </c>
      <c r="O194" s="39">
        <v>32319125</v>
      </c>
      <c r="P194" s="40">
        <v>1.7269978864007277E-2</v>
      </c>
    </row>
    <row r="195" spans="1:16" ht="12.75" customHeight="1">
      <c r="A195" s="28">
        <v>185</v>
      </c>
      <c r="B195" s="29" t="s">
        <v>86</v>
      </c>
      <c r="C195" s="30" t="s">
        <v>200</v>
      </c>
      <c r="D195" s="31">
        <v>44770</v>
      </c>
      <c r="E195" s="37">
        <v>3083.7</v>
      </c>
      <c r="F195" s="37">
        <v>3097.6</v>
      </c>
      <c r="G195" s="38">
        <v>3064.1</v>
      </c>
      <c r="H195" s="38">
        <v>3044.5</v>
      </c>
      <c r="I195" s="38">
        <v>3011</v>
      </c>
      <c r="J195" s="38">
        <v>3117.2</v>
      </c>
      <c r="K195" s="38">
        <v>3150.7</v>
      </c>
      <c r="L195" s="38">
        <v>3170.2999999999997</v>
      </c>
      <c r="M195" s="28">
        <v>3131.1</v>
      </c>
      <c r="N195" s="28">
        <v>3078</v>
      </c>
      <c r="O195" s="39">
        <v>14984100</v>
      </c>
      <c r="P195" s="40">
        <v>2.5721590734066477E-2</v>
      </c>
    </row>
    <row r="196" spans="1:16" ht="12.75" customHeight="1">
      <c r="A196" s="28">
        <v>186</v>
      </c>
      <c r="B196" s="29" t="s">
        <v>86</v>
      </c>
      <c r="C196" s="30" t="s">
        <v>201</v>
      </c>
      <c r="D196" s="31">
        <v>44770</v>
      </c>
      <c r="E196" s="37">
        <v>968.85</v>
      </c>
      <c r="F196" s="37">
        <v>974.69999999999993</v>
      </c>
      <c r="G196" s="38">
        <v>960.14999999999986</v>
      </c>
      <c r="H196" s="38">
        <v>951.44999999999993</v>
      </c>
      <c r="I196" s="38">
        <v>936.89999999999986</v>
      </c>
      <c r="J196" s="38">
        <v>983.39999999999986</v>
      </c>
      <c r="K196" s="38">
        <v>997.94999999999982</v>
      </c>
      <c r="L196" s="38">
        <v>1006.6499999999999</v>
      </c>
      <c r="M196" s="28">
        <v>989.25</v>
      </c>
      <c r="N196" s="28">
        <v>966</v>
      </c>
      <c r="O196" s="39">
        <v>24573000</v>
      </c>
      <c r="P196" s="40">
        <v>6.5621313409359025E-3</v>
      </c>
    </row>
    <row r="197" spans="1:16" ht="12.75" customHeight="1">
      <c r="A197" s="28">
        <v>187</v>
      </c>
      <c r="B197" s="29" t="s">
        <v>56</v>
      </c>
      <c r="C197" s="30" t="s">
        <v>202</v>
      </c>
      <c r="D197" s="31">
        <v>44770</v>
      </c>
      <c r="E197" s="37">
        <v>2135.65</v>
      </c>
      <c r="F197" s="37">
        <v>2134.8166666666671</v>
      </c>
      <c r="G197" s="38">
        <v>2120.8333333333339</v>
      </c>
      <c r="H197" s="38">
        <v>2106.0166666666669</v>
      </c>
      <c r="I197" s="38">
        <v>2092.0333333333338</v>
      </c>
      <c r="J197" s="38">
        <v>2149.6333333333341</v>
      </c>
      <c r="K197" s="38">
        <v>2163.6166666666668</v>
      </c>
      <c r="L197" s="38">
        <v>2178.4333333333343</v>
      </c>
      <c r="M197" s="28">
        <v>2148.8000000000002</v>
      </c>
      <c r="N197" s="28">
        <v>2120</v>
      </c>
      <c r="O197" s="39">
        <v>7820250</v>
      </c>
      <c r="P197" s="40">
        <v>3.5128242144266395E-3</v>
      </c>
    </row>
    <row r="198" spans="1:16" ht="12.75" customHeight="1">
      <c r="A198" s="28">
        <v>188</v>
      </c>
      <c r="B198" s="29" t="s">
        <v>47</v>
      </c>
      <c r="C198" s="30" t="s">
        <v>203</v>
      </c>
      <c r="D198" s="31">
        <v>44770</v>
      </c>
      <c r="E198" s="37">
        <v>1484.1</v>
      </c>
      <c r="F198" s="37">
        <v>1496.3500000000001</v>
      </c>
      <c r="G198" s="38">
        <v>1464.7500000000002</v>
      </c>
      <c r="H198" s="38">
        <v>1445.4</v>
      </c>
      <c r="I198" s="38">
        <v>1413.8000000000002</v>
      </c>
      <c r="J198" s="38">
        <v>1515.7000000000003</v>
      </c>
      <c r="K198" s="38">
        <v>1547.3000000000002</v>
      </c>
      <c r="L198" s="38">
        <v>1566.6500000000003</v>
      </c>
      <c r="M198" s="28">
        <v>1527.95</v>
      </c>
      <c r="N198" s="28">
        <v>1477</v>
      </c>
      <c r="O198" s="39">
        <v>1890500</v>
      </c>
      <c r="P198" s="40">
        <v>-5.0000000000000001E-3</v>
      </c>
    </row>
    <row r="199" spans="1:16" ht="12.75" customHeight="1">
      <c r="A199" s="28">
        <v>189</v>
      </c>
      <c r="B199" s="29" t="s">
        <v>168</v>
      </c>
      <c r="C199" s="30" t="s">
        <v>204</v>
      </c>
      <c r="D199" s="31">
        <v>44770</v>
      </c>
      <c r="E199" s="37">
        <v>473.9</v>
      </c>
      <c r="F199" s="37">
        <v>478.84999999999997</v>
      </c>
      <c r="G199" s="38">
        <v>467.59999999999991</v>
      </c>
      <c r="H199" s="38">
        <v>461.29999999999995</v>
      </c>
      <c r="I199" s="38">
        <v>450.0499999999999</v>
      </c>
      <c r="J199" s="38">
        <v>485.14999999999992</v>
      </c>
      <c r="K199" s="38">
        <v>496.40000000000003</v>
      </c>
      <c r="L199" s="38">
        <v>502.69999999999993</v>
      </c>
      <c r="M199" s="28">
        <v>490.1</v>
      </c>
      <c r="N199" s="28">
        <v>472.55</v>
      </c>
      <c r="O199" s="39">
        <v>3564000</v>
      </c>
      <c r="P199" s="40">
        <v>1.1063829787234043E-2</v>
      </c>
    </row>
    <row r="200" spans="1:16" ht="12.75" customHeight="1">
      <c r="A200" s="28">
        <v>190</v>
      </c>
      <c r="B200" s="29" t="s">
        <v>44</v>
      </c>
      <c r="C200" s="30" t="s">
        <v>205</v>
      </c>
      <c r="D200" s="31">
        <v>44770</v>
      </c>
      <c r="E200" s="37">
        <v>1199.75</v>
      </c>
      <c r="F200" s="37">
        <v>1200.4833333333333</v>
      </c>
      <c r="G200" s="38">
        <v>1186.0166666666667</v>
      </c>
      <c r="H200" s="38">
        <v>1172.2833333333333</v>
      </c>
      <c r="I200" s="38">
        <v>1157.8166666666666</v>
      </c>
      <c r="J200" s="38">
        <v>1214.2166666666667</v>
      </c>
      <c r="K200" s="38">
        <v>1228.6833333333334</v>
      </c>
      <c r="L200" s="38">
        <v>1242.4166666666667</v>
      </c>
      <c r="M200" s="28">
        <v>1214.95</v>
      </c>
      <c r="N200" s="28">
        <v>1186.75</v>
      </c>
      <c r="O200" s="39">
        <v>4929275</v>
      </c>
      <c r="P200" s="40">
        <v>-5.5579932719028811E-3</v>
      </c>
    </row>
    <row r="201" spans="1:16" ht="12.75" customHeight="1">
      <c r="A201" s="28">
        <v>191</v>
      </c>
      <c r="B201" s="29" t="s">
        <v>49</v>
      </c>
      <c r="C201" s="30" t="s">
        <v>206</v>
      </c>
      <c r="D201" s="31">
        <v>44770</v>
      </c>
      <c r="E201" s="37">
        <v>848</v>
      </c>
      <c r="F201" s="37">
        <v>849.36666666666679</v>
      </c>
      <c r="G201" s="38">
        <v>843.8333333333336</v>
      </c>
      <c r="H201" s="38">
        <v>839.66666666666686</v>
      </c>
      <c r="I201" s="38">
        <v>834.13333333333367</v>
      </c>
      <c r="J201" s="38">
        <v>853.53333333333353</v>
      </c>
      <c r="K201" s="38">
        <v>859.06666666666683</v>
      </c>
      <c r="L201" s="38">
        <v>863.23333333333346</v>
      </c>
      <c r="M201" s="28">
        <v>854.9</v>
      </c>
      <c r="N201" s="28">
        <v>845.2</v>
      </c>
      <c r="O201" s="39">
        <v>9888200</v>
      </c>
      <c r="P201" s="40">
        <v>-2.9274326553051126E-2</v>
      </c>
    </row>
    <row r="202" spans="1:16" ht="12.75" customHeight="1">
      <c r="A202" s="28">
        <v>192</v>
      </c>
      <c r="B202" s="29" t="s">
        <v>56</v>
      </c>
      <c r="C202" s="30" t="s">
        <v>207</v>
      </c>
      <c r="D202" s="31">
        <v>44770</v>
      </c>
      <c r="E202" s="37">
        <v>1620.1</v>
      </c>
      <c r="F202" s="37">
        <v>1620.7333333333333</v>
      </c>
      <c r="G202" s="38">
        <v>1608.4666666666667</v>
      </c>
      <c r="H202" s="38">
        <v>1596.8333333333333</v>
      </c>
      <c r="I202" s="38">
        <v>1584.5666666666666</v>
      </c>
      <c r="J202" s="38">
        <v>1632.3666666666668</v>
      </c>
      <c r="K202" s="38">
        <v>1644.6333333333337</v>
      </c>
      <c r="L202" s="38">
        <v>1656.2666666666669</v>
      </c>
      <c r="M202" s="28">
        <v>1633</v>
      </c>
      <c r="N202" s="28">
        <v>1609.1</v>
      </c>
      <c r="O202" s="39">
        <v>1089200</v>
      </c>
      <c r="P202" s="40">
        <v>2.2083179977916822E-3</v>
      </c>
    </row>
    <row r="203" spans="1:16" ht="12.75" customHeight="1">
      <c r="A203" s="28">
        <v>193</v>
      </c>
      <c r="B203" s="29" t="s">
        <v>42</v>
      </c>
      <c r="C203" s="30" t="s">
        <v>208</v>
      </c>
      <c r="D203" s="31">
        <v>44770</v>
      </c>
      <c r="E203" s="37">
        <v>5753.95</v>
      </c>
      <c r="F203" s="37">
        <v>5769.2166666666662</v>
      </c>
      <c r="G203" s="38">
        <v>5720.7833333333328</v>
      </c>
      <c r="H203" s="38">
        <v>5687.6166666666668</v>
      </c>
      <c r="I203" s="38">
        <v>5639.1833333333334</v>
      </c>
      <c r="J203" s="38">
        <v>5802.3833333333323</v>
      </c>
      <c r="K203" s="38">
        <v>5850.8166666666648</v>
      </c>
      <c r="L203" s="38">
        <v>5883.9833333333318</v>
      </c>
      <c r="M203" s="28">
        <v>5817.65</v>
      </c>
      <c r="N203" s="28">
        <v>5736.05</v>
      </c>
      <c r="O203" s="39">
        <v>2749600</v>
      </c>
      <c r="P203" s="40">
        <v>-3.1541166660624298E-3</v>
      </c>
    </row>
    <row r="204" spans="1:16" ht="12.75" customHeight="1">
      <c r="A204" s="28">
        <v>194</v>
      </c>
      <c r="B204" s="29" t="s">
        <v>38</v>
      </c>
      <c r="C204" s="30" t="s">
        <v>209</v>
      </c>
      <c r="D204" s="31">
        <v>44770</v>
      </c>
      <c r="E204" s="37">
        <v>672.1</v>
      </c>
      <c r="F204" s="37">
        <v>674.83333333333337</v>
      </c>
      <c r="G204" s="38">
        <v>665.66666666666674</v>
      </c>
      <c r="H204" s="38">
        <v>659.23333333333335</v>
      </c>
      <c r="I204" s="38">
        <v>650.06666666666672</v>
      </c>
      <c r="J204" s="38">
        <v>681.26666666666677</v>
      </c>
      <c r="K204" s="38">
        <v>690.43333333333351</v>
      </c>
      <c r="L204" s="38">
        <v>696.86666666666679</v>
      </c>
      <c r="M204" s="28">
        <v>684</v>
      </c>
      <c r="N204" s="28">
        <v>668.4</v>
      </c>
      <c r="O204" s="39">
        <v>21333000</v>
      </c>
      <c r="P204" s="40">
        <v>9.721880383952745E-3</v>
      </c>
    </row>
    <row r="205" spans="1:16" ht="12.75" customHeight="1">
      <c r="A205" s="28">
        <v>195</v>
      </c>
      <c r="B205" s="29" t="s">
        <v>119</v>
      </c>
      <c r="C205" s="30" t="s">
        <v>210</v>
      </c>
      <c r="D205" s="31">
        <v>44770</v>
      </c>
      <c r="E205" s="37">
        <v>230.75</v>
      </c>
      <c r="F205" s="37">
        <v>231.23333333333335</v>
      </c>
      <c r="G205" s="38">
        <v>224.9666666666667</v>
      </c>
      <c r="H205" s="38">
        <v>219.18333333333334</v>
      </c>
      <c r="I205" s="38">
        <v>212.91666666666669</v>
      </c>
      <c r="J205" s="38">
        <v>237.01666666666671</v>
      </c>
      <c r="K205" s="38">
        <v>243.28333333333336</v>
      </c>
      <c r="L205" s="38">
        <v>249.06666666666672</v>
      </c>
      <c r="M205" s="28">
        <v>237.5</v>
      </c>
      <c r="N205" s="28">
        <v>225.45</v>
      </c>
      <c r="O205" s="39">
        <v>57844450</v>
      </c>
      <c r="P205" s="40">
        <v>-2.321624875673978E-2</v>
      </c>
    </row>
    <row r="206" spans="1:16" ht="12.75" customHeight="1">
      <c r="A206" s="28">
        <v>196</v>
      </c>
      <c r="B206" s="29" t="s">
        <v>70</v>
      </c>
      <c r="C206" s="30" t="s">
        <v>211</v>
      </c>
      <c r="D206" s="31">
        <v>44770</v>
      </c>
      <c r="E206" s="37">
        <v>957.05</v>
      </c>
      <c r="F206" s="37">
        <v>960.29999999999984</v>
      </c>
      <c r="G206" s="38">
        <v>950.79999999999973</v>
      </c>
      <c r="H206" s="38">
        <v>944.54999999999984</v>
      </c>
      <c r="I206" s="38">
        <v>935.04999999999973</v>
      </c>
      <c r="J206" s="38">
        <v>966.54999999999973</v>
      </c>
      <c r="K206" s="38">
        <v>976.05</v>
      </c>
      <c r="L206" s="38">
        <v>982.29999999999973</v>
      </c>
      <c r="M206" s="28">
        <v>969.8</v>
      </c>
      <c r="N206" s="28">
        <v>954.05</v>
      </c>
      <c r="O206" s="39">
        <v>4861500</v>
      </c>
      <c r="P206" s="40">
        <v>1.9823788546255508E-2</v>
      </c>
    </row>
    <row r="207" spans="1:16" ht="12.75" customHeight="1">
      <c r="A207" s="28">
        <v>197</v>
      </c>
      <c r="B207" s="29" t="s">
        <v>70</v>
      </c>
      <c r="C207" s="30" t="s">
        <v>280</v>
      </c>
      <c r="D207" s="31">
        <v>44770</v>
      </c>
      <c r="E207" s="37">
        <v>1652.15</v>
      </c>
      <c r="F207" s="37">
        <v>1658.4333333333334</v>
      </c>
      <c r="G207" s="38">
        <v>1641.8666666666668</v>
      </c>
      <c r="H207" s="38">
        <v>1631.5833333333335</v>
      </c>
      <c r="I207" s="38">
        <v>1615.0166666666669</v>
      </c>
      <c r="J207" s="38">
        <v>1668.7166666666667</v>
      </c>
      <c r="K207" s="38">
        <v>1685.2833333333333</v>
      </c>
      <c r="L207" s="38">
        <v>1695.5666666666666</v>
      </c>
      <c r="M207" s="28">
        <v>1675</v>
      </c>
      <c r="N207" s="28">
        <v>1648.15</v>
      </c>
      <c r="O207" s="39">
        <v>527800</v>
      </c>
      <c r="P207" s="40">
        <v>-3.9630118890356669E-3</v>
      </c>
    </row>
    <row r="208" spans="1:16" ht="12.75" customHeight="1">
      <c r="A208" s="28">
        <v>198</v>
      </c>
      <c r="B208" s="29" t="s">
        <v>86</v>
      </c>
      <c r="C208" s="30" t="s">
        <v>212</v>
      </c>
      <c r="D208" s="31">
        <v>44770</v>
      </c>
      <c r="E208" s="37">
        <v>409.3</v>
      </c>
      <c r="F208" s="37">
        <v>410.8</v>
      </c>
      <c r="G208" s="38">
        <v>406.5</v>
      </c>
      <c r="H208" s="38">
        <v>403.7</v>
      </c>
      <c r="I208" s="38">
        <v>399.4</v>
      </c>
      <c r="J208" s="38">
        <v>413.6</v>
      </c>
      <c r="K208" s="38">
        <v>417.90000000000009</v>
      </c>
      <c r="L208" s="38">
        <v>420.70000000000005</v>
      </c>
      <c r="M208" s="28">
        <v>415.1</v>
      </c>
      <c r="N208" s="28">
        <v>408</v>
      </c>
      <c r="O208" s="39">
        <v>42875000</v>
      </c>
      <c r="P208" s="40">
        <v>-1.6402844689148887E-2</v>
      </c>
    </row>
    <row r="209" spans="1:16" ht="12.75" customHeight="1">
      <c r="A209" s="28">
        <v>199</v>
      </c>
      <c r="B209" s="29" t="s">
        <v>180</v>
      </c>
      <c r="C209" s="30" t="s">
        <v>213</v>
      </c>
      <c r="D209" s="31">
        <v>44770</v>
      </c>
      <c r="E209" s="37">
        <v>221.45</v>
      </c>
      <c r="F209" s="37">
        <v>222.78333333333333</v>
      </c>
      <c r="G209" s="38">
        <v>219.26666666666665</v>
      </c>
      <c r="H209" s="38">
        <v>217.08333333333331</v>
      </c>
      <c r="I209" s="38">
        <v>213.56666666666663</v>
      </c>
      <c r="J209" s="38">
        <v>224.96666666666667</v>
      </c>
      <c r="K209" s="38">
        <v>228.48333333333338</v>
      </c>
      <c r="L209" s="38">
        <v>230.66666666666669</v>
      </c>
      <c r="M209" s="28">
        <v>226.3</v>
      </c>
      <c r="N209" s="28">
        <v>220.6</v>
      </c>
      <c r="O209" s="39">
        <v>80433000</v>
      </c>
      <c r="P209" s="40">
        <v>5.0607287449392713E-3</v>
      </c>
    </row>
    <row r="210" spans="1:16" ht="12.75" customHeight="1">
      <c r="A210" s="28">
        <v>200</v>
      </c>
      <c r="B210" s="29" t="s">
        <v>47</v>
      </c>
      <c r="C210" s="30" t="s">
        <v>830</v>
      </c>
      <c r="D210" s="31" t="e">
        <v>#N/A</v>
      </c>
      <c r="E210" s="37" t="e">
        <v>#N/A</v>
      </c>
      <c r="F210" s="37" t="e">
        <v>#N/A</v>
      </c>
      <c r="G210" s="38" t="e">
        <v>#N/A</v>
      </c>
      <c r="H210" s="38" t="e">
        <v>#N/A</v>
      </c>
      <c r="I210" s="38" t="e">
        <v>#N/A</v>
      </c>
      <c r="J210" s="38" t="e">
        <v>#N/A</v>
      </c>
      <c r="K210" s="38" t="e">
        <v>#N/A</v>
      </c>
      <c r="L210" s="38" t="e">
        <v>#N/A</v>
      </c>
      <c r="M210" s="28" t="e">
        <v>#N/A</v>
      </c>
      <c r="N210" s="28" t="e">
        <v>#N/A</v>
      </c>
      <c r="O210" s="39">
        <v>11601000</v>
      </c>
      <c r="P210" s="40">
        <v>-6.474487436411284E-3</v>
      </c>
    </row>
    <row r="211" spans="1:16" ht="12.75" customHeight="1">
      <c r="A211" s="28"/>
      <c r="B211" s="29"/>
      <c r="C211" s="30"/>
      <c r="D211" s="31"/>
      <c r="E211" s="37"/>
      <c r="F211" s="37"/>
      <c r="G211" s="38"/>
      <c r="H211" s="38"/>
      <c r="I211" s="38"/>
      <c r="J211" s="38"/>
      <c r="K211" s="38"/>
      <c r="L211" s="38"/>
      <c r="M211" s="28"/>
      <c r="N211" s="28"/>
      <c r="O211" s="39"/>
      <c r="P211" s="40"/>
    </row>
    <row r="212" spans="1:16" ht="12.75" customHeight="1">
      <c r="A212" s="28"/>
      <c r="B212" s="29"/>
      <c r="C212" s="30"/>
      <c r="D212" s="31"/>
      <c r="E212" s="37"/>
      <c r="F212" s="37"/>
      <c r="G212" s="38"/>
      <c r="H212" s="38"/>
      <c r="I212" s="38"/>
      <c r="J212" s="38"/>
      <c r="K212" s="38"/>
      <c r="L212" s="38"/>
      <c r="M212" s="28"/>
      <c r="N212" s="28"/>
      <c r="O212" s="39"/>
      <c r="P212" s="40"/>
    </row>
    <row r="213" spans="1:16" ht="12.75" customHeight="1">
      <c r="A213" s="28"/>
      <c r="B213" s="300"/>
      <c r="C213" s="279"/>
      <c r="D213" s="301"/>
      <c r="E213" s="280"/>
      <c r="F213" s="280"/>
      <c r="G213" s="302"/>
      <c r="H213" s="302"/>
      <c r="I213" s="302"/>
      <c r="J213" s="302"/>
      <c r="K213" s="302"/>
      <c r="L213" s="302"/>
      <c r="M213" s="279"/>
      <c r="N213" s="279"/>
      <c r="O213" s="303"/>
      <c r="P213" s="304"/>
    </row>
    <row r="214" spans="1:16" ht="12.75" customHeight="1">
      <c r="A214" s="28"/>
      <c r="B214" s="300"/>
      <c r="C214" s="279"/>
      <c r="D214" s="301"/>
      <c r="E214" s="280"/>
      <c r="F214" s="280"/>
      <c r="G214" s="302"/>
      <c r="H214" s="302"/>
      <c r="I214" s="302"/>
      <c r="J214" s="302"/>
      <c r="K214" s="302"/>
      <c r="L214" s="302"/>
      <c r="M214" s="279"/>
      <c r="N214" s="279"/>
      <c r="O214" s="303"/>
      <c r="P214" s="304"/>
    </row>
    <row r="215" spans="1:16" ht="12.75" customHeight="1">
      <c r="A215" s="279"/>
      <c r="B215" s="42"/>
      <c r="C215" s="41"/>
      <c r="D215" s="43"/>
      <c r="E215" s="44"/>
      <c r="F215" s="44"/>
      <c r="G215" s="45"/>
      <c r="H215" s="45"/>
      <c r="I215" s="45"/>
      <c r="J215" s="45"/>
      <c r="K215" s="45"/>
      <c r="L215" s="1"/>
      <c r="M215" s="1"/>
      <c r="N215" s="1"/>
      <c r="O215" s="1"/>
      <c r="P215" s="1"/>
    </row>
    <row r="216" spans="1:16" ht="12.75" customHeight="1">
      <c r="A216" s="279"/>
      <c r="B216" s="4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B217" s="4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41"/>
      <c r="B218" s="4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214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216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217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218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21" t="s">
        <v>219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226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227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228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</row>
    <row r="520" spans="1:16" ht="12.75" customHeight="1">
      <c r="A520" s="1"/>
    </row>
    <row r="521" spans="1:16" ht="12.75" customHeight="1">
      <c r="A52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5" sqref="B15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12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44755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52" t="s">
        <v>16</v>
      </c>
      <c r="B8" s="454"/>
      <c r="C8" s="458" t="s">
        <v>20</v>
      </c>
      <c r="D8" s="458" t="s">
        <v>21</v>
      </c>
      <c r="E8" s="449" t="s">
        <v>22</v>
      </c>
      <c r="F8" s="450"/>
      <c r="G8" s="451"/>
      <c r="H8" s="449" t="s">
        <v>23</v>
      </c>
      <c r="I8" s="450"/>
      <c r="J8" s="451"/>
      <c r="K8" s="23"/>
      <c r="L8" s="50"/>
      <c r="M8" s="50"/>
      <c r="N8" s="1"/>
      <c r="O8" s="1"/>
    </row>
    <row r="9" spans="1:15" ht="36" customHeight="1">
      <c r="A9" s="456"/>
      <c r="B9" s="457"/>
      <c r="C9" s="457"/>
      <c r="D9" s="457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53">
        <v>1</v>
      </c>
      <c r="B10" s="28" t="s">
        <v>230</v>
      </c>
      <c r="C10" s="34">
        <v>16058.3</v>
      </c>
      <c r="D10" s="32">
        <v>16082.733333333332</v>
      </c>
      <c r="E10" s="32">
        <v>16006.716666666664</v>
      </c>
      <c r="F10" s="32">
        <v>15955.133333333331</v>
      </c>
      <c r="G10" s="32">
        <v>15879.116666666663</v>
      </c>
      <c r="H10" s="32">
        <v>16134.316666666664</v>
      </c>
      <c r="I10" s="32">
        <v>16210.33333333333</v>
      </c>
      <c r="J10" s="32">
        <v>16261.916666666664</v>
      </c>
      <c r="K10" s="34">
        <v>16158.75</v>
      </c>
      <c r="L10" s="34">
        <v>16031.15</v>
      </c>
      <c r="M10" s="54"/>
      <c r="N10" s="1"/>
      <c r="O10" s="1"/>
    </row>
    <row r="11" spans="1:15" ht="12.75" customHeight="1">
      <c r="A11" s="53">
        <v>2</v>
      </c>
      <c r="B11" s="28" t="s">
        <v>231</v>
      </c>
      <c r="C11" s="28">
        <v>35132.25</v>
      </c>
      <c r="D11" s="37">
        <v>35199.799999999996</v>
      </c>
      <c r="E11" s="37">
        <v>34979.94999999999</v>
      </c>
      <c r="F11" s="37">
        <v>34827.649999999994</v>
      </c>
      <c r="G11" s="37">
        <v>34607.799999999988</v>
      </c>
      <c r="H11" s="37">
        <v>35352.099999999991</v>
      </c>
      <c r="I11" s="37">
        <v>35571.949999999997</v>
      </c>
      <c r="J11" s="37">
        <v>35724.249999999993</v>
      </c>
      <c r="K11" s="28">
        <v>35419.65</v>
      </c>
      <c r="L11" s="28">
        <v>35047.5</v>
      </c>
      <c r="M11" s="54"/>
      <c r="N11" s="1"/>
      <c r="O11" s="1"/>
    </row>
    <row r="12" spans="1:15" ht="12.75" customHeight="1">
      <c r="A12" s="53">
        <v>3</v>
      </c>
      <c r="B12" s="41" t="s">
        <v>232</v>
      </c>
      <c r="C12" s="28">
        <v>2382</v>
      </c>
      <c r="D12" s="37">
        <v>2386.75</v>
      </c>
      <c r="E12" s="37">
        <v>2367.5500000000002</v>
      </c>
      <c r="F12" s="37">
        <v>2353.1000000000004</v>
      </c>
      <c r="G12" s="37">
        <v>2333.9000000000005</v>
      </c>
      <c r="H12" s="37">
        <v>2401.1999999999998</v>
      </c>
      <c r="I12" s="37">
        <v>2420.3999999999996</v>
      </c>
      <c r="J12" s="37">
        <v>2434.8499999999995</v>
      </c>
      <c r="K12" s="28">
        <v>2405.9499999999998</v>
      </c>
      <c r="L12" s="28">
        <v>2372.3000000000002</v>
      </c>
      <c r="M12" s="54"/>
      <c r="N12" s="1"/>
      <c r="O12" s="1"/>
    </row>
    <row r="13" spans="1:15" ht="12.75" customHeight="1">
      <c r="A13" s="53">
        <v>4</v>
      </c>
      <c r="B13" s="28" t="s">
        <v>233</v>
      </c>
      <c r="C13" s="28">
        <v>4642.05</v>
      </c>
      <c r="D13" s="37">
        <v>4649.9666666666672</v>
      </c>
      <c r="E13" s="37">
        <v>4623.5833333333339</v>
      </c>
      <c r="F13" s="37">
        <v>4605.1166666666668</v>
      </c>
      <c r="G13" s="37">
        <v>4578.7333333333336</v>
      </c>
      <c r="H13" s="37">
        <v>4668.4333333333343</v>
      </c>
      <c r="I13" s="37">
        <v>4694.8166666666675</v>
      </c>
      <c r="J13" s="37">
        <v>4713.2833333333347</v>
      </c>
      <c r="K13" s="28">
        <v>4676.3500000000004</v>
      </c>
      <c r="L13" s="28">
        <v>4631.5</v>
      </c>
      <c r="M13" s="54"/>
      <c r="N13" s="1"/>
      <c r="O13" s="1"/>
    </row>
    <row r="14" spans="1:15" ht="12.75" customHeight="1">
      <c r="A14" s="53">
        <v>5</v>
      </c>
      <c r="B14" s="28" t="s">
        <v>234</v>
      </c>
      <c r="C14" s="28">
        <v>27063.75</v>
      </c>
      <c r="D14" s="37">
        <v>27197</v>
      </c>
      <c r="E14" s="37">
        <v>26889.599999999999</v>
      </c>
      <c r="F14" s="37">
        <v>26715.449999999997</v>
      </c>
      <c r="G14" s="37">
        <v>26408.049999999996</v>
      </c>
      <c r="H14" s="37">
        <v>27371.15</v>
      </c>
      <c r="I14" s="37">
        <v>27678.550000000003</v>
      </c>
      <c r="J14" s="37">
        <v>27852.700000000004</v>
      </c>
      <c r="K14" s="28">
        <v>27504.400000000001</v>
      </c>
      <c r="L14" s="28">
        <v>27022.85</v>
      </c>
      <c r="M14" s="54"/>
      <c r="N14" s="1"/>
      <c r="O14" s="1"/>
    </row>
    <row r="15" spans="1:15" ht="12.75" customHeight="1">
      <c r="A15" s="53">
        <v>6</v>
      </c>
      <c r="B15" s="28" t="s">
        <v>235</v>
      </c>
      <c r="C15" s="28">
        <v>3784.8</v>
      </c>
      <c r="D15" s="37">
        <v>3796.4500000000003</v>
      </c>
      <c r="E15" s="37">
        <v>3768.1500000000005</v>
      </c>
      <c r="F15" s="37">
        <v>3751.5000000000005</v>
      </c>
      <c r="G15" s="37">
        <v>3723.2000000000007</v>
      </c>
      <c r="H15" s="37">
        <v>3813.1000000000004</v>
      </c>
      <c r="I15" s="37">
        <v>3841.4000000000005</v>
      </c>
      <c r="J15" s="37">
        <v>3858.05</v>
      </c>
      <c r="K15" s="28">
        <v>3824.75</v>
      </c>
      <c r="L15" s="28">
        <v>3779.8</v>
      </c>
      <c r="M15" s="54"/>
      <c r="N15" s="1"/>
      <c r="O15" s="1"/>
    </row>
    <row r="16" spans="1:15" ht="12.75" customHeight="1">
      <c r="A16" s="53">
        <v>7</v>
      </c>
      <c r="B16" s="28" t="s">
        <v>236</v>
      </c>
      <c r="C16" s="28">
        <v>7625.75</v>
      </c>
      <c r="D16" s="37">
        <v>7645.7166666666672</v>
      </c>
      <c r="E16" s="37">
        <v>7590.9333333333343</v>
      </c>
      <c r="F16" s="37">
        <v>7556.1166666666668</v>
      </c>
      <c r="G16" s="37">
        <v>7501.3333333333339</v>
      </c>
      <c r="H16" s="37">
        <v>7680.5333333333347</v>
      </c>
      <c r="I16" s="37">
        <v>7735.3166666666675</v>
      </c>
      <c r="J16" s="37">
        <v>7770.133333333335</v>
      </c>
      <c r="K16" s="28">
        <v>7700.5</v>
      </c>
      <c r="L16" s="28">
        <v>7610.9</v>
      </c>
      <c r="M16" s="54"/>
      <c r="N16" s="1"/>
      <c r="O16" s="1"/>
    </row>
    <row r="17" spans="1:15" ht="12.75" customHeight="1">
      <c r="A17" s="53">
        <v>8</v>
      </c>
      <c r="B17" s="28" t="s">
        <v>288</v>
      </c>
      <c r="C17" s="28">
        <v>2540.8000000000002</v>
      </c>
      <c r="D17" s="37">
        <v>2559.6333333333332</v>
      </c>
      <c r="E17" s="37">
        <v>2510.2666666666664</v>
      </c>
      <c r="F17" s="37">
        <v>2479.7333333333331</v>
      </c>
      <c r="G17" s="37">
        <v>2430.3666666666663</v>
      </c>
      <c r="H17" s="37">
        <v>2590.1666666666665</v>
      </c>
      <c r="I17" s="37">
        <v>2639.5333333333333</v>
      </c>
      <c r="J17" s="37">
        <v>2670.0666666666666</v>
      </c>
      <c r="K17" s="28">
        <v>2609</v>
      </c>
      <c r="L17" s="28">
        <v>2529.1</v>
      </c>
      <c r="M17" s="28">
        <v>2.0463200000000001</v>
      </c>
      <c r="N17" s="1"/>
      <c r="O17" s="1"/>
    </row>
    <row r="18" spans="1:15" ht="12.75" customHeight="1">
      <c r="A18" s="53">
        <v>9</v>
      </c>
      <c r="B18" s="28" t="s">
        <v>43</v>
      </c>
      <c r="C18" s="28">
        <v>2167.25</v>
      </c>
      <c r="D18" s="37">
        <v>2168.6166666666668</v>
      </c>
      <c r="E18" s="37">
        <v>2154.6333333333337</v>
      </c>
      <c r="F18" s="37">
        <v>2142.0166666666669</v>
      </c>
      <c r="G18" s="37">
        <v>2128.0333333333338</v>
      </c>
      <c r="H18" s="37">
        <v>2181.2333333333336</v>
      </c>
      <c r="I18" s="37">
        <v>2195.2166666666672</v>
      </c>
      <c r="J18" s="37">
        <v>2207.8333333333335</v>
      </c>
      <c r="K18" s="28">
        <v>2182.6</v>
      </c>
      <c r="L18" s="28">
        <v>2156</v>
      </c>
      <c r="M18" s="28">
        <v>2.6160399999999999</v>
      </c>
      <c r="N18" s="1"/>
      <c r="O18" s="1"/>
    </row>
    <row r="19" spans="1:15" ht="12.75" customHeight="1">
      <c r="A19" s="53">
        <v>10</v>
      </c>
      <c r="B19" s="28" t="s">
        <v>59</v>
      </c>
      <c r="C19" s="55">
        <v>577</v>
      </c>
      <c r="D19" s="37">
        <v>579.63333333333333</v>
      </c>
      <c r="E19" s="37">
        <v>571.51666666666665</v>
      </c>
      <c r="F19" s="37">
        <v>566.0333333333333</v>
      </c>
      <c r="G19" s="37">
        <v>557.91666666666663</v>
      </c>
      <c r="H19" s="37">
        <v>585.11666666666667</v>
      </c>
      <c r="I19" s="37">
        <v>593.23333333333323</v>
      </c>
      <c r="J19" s="37">
        <v>598.7166666666667</v>
      </c>
      <c r="K19" s="28">
        <v>587.75</v>
      </c>
      <c r="L19" s="28">
        <v>574.15</v>
      </c>
      <c r="M19" s="28">
        <v>14.15638</v>
      </c>
      <c r="N19" s="1"/>
      <c r="O19" s="1"/>
    </row>
    <row r="20" spans="1:15" ht="12.75" customHeight="1">
      <c r="A20" s="53">
        <v>11</v>
      </c>
      <c r="B20" s="28" t="s">
        <v>237</v>
      </c>
      <c r="C20" s="28">
        <v>19463.2</v>
      </c>
      <c r="D20" s="37">
        <v>19405.833333333332</v>
      </c>
      <c r="E20" s="37">
        <v>19237.566666666666</v>
      </c>
      <c r="F20" s="37">
        <v>19011.933333333334</v>
      </c>
      <c r="G20" s="37">
        <v>18843.666666666668</v>
      </c>
      <c r="H20" s="37">
        <v>19631.466666666664</v>
      </c>
      <c r="I20" s="37">
        <v>19799.733333333334</v>
      </c>
      <c r="J20" s="37">
        <v>20025.366666666661</v>
      </c>
      <c r="K20" s="28">
        <v>19574.099999999999</v>
      </c>
      <c r="L20" s="28">
        <v>19180.2</v>
      </c>
      <c r="M20" s="28">
        <v>8.5720000000000005E-2</v>
      </c>
      <c r="N20" s="1"/>
      <c r="O20" s="1"/>
    </row>
    <row r="21" spans="1:15" ht="12.75" customHeight="1">
      <c r="A21" s="53">
        <v>12</v>
      </c>
      <c r="B21" s="28" t="s">
        <v>45</v>
      </c>
      <c r="C21" s="28">
        <v>2365.65</v>
      </c>
      <c r="D21" s="37">
        <v>2368.5333333333333</v>
      </c>
      <c r="E21" s="37">
        <v>2347.2666666666664</v>
      </c>
      <c r="F21" s="37">
        <v>2328.8833333333332</v>
      </c>
      <c r="G21" s="37">
        <v>2307.6166666666663</v>
      </c>
      <c r="H21" s="37">
        <v>2386.9166666666665</v>
      </c>
      <c r="I21" s="37">
        <v>2408.1833333333338</v>
      </c>
      <c r="J21" s="37">
        <v>2426.5666666666666</v>
      </c>
      <c r="K21" s="28">
        <v>2389.8000000000002</v>
      </c>
      <c r="L21" s="28">
        <v>2350.15</v>
      </c>
      <c r="M21" s="28">
        <v>12.730079999999999</v>
      </c>
      <c r="N21" s="1"/>
      <c r="O21" s="1"/>
    </row>
    <row r="22" spans="1:15" ht="12.75" customHeight="1">
      <c r="A22" s="53">
        <v>13</v>
      </c>
      <c r="B22" s="28" t="s">
        <v>238</v>
      </c>
      <c r="C22" s="28">
        <v>2294.75</v>
      </c>
      <c r="D22" s="37">
        <v>2297.6333333333332</v>
      </c>
      <c r="E22" s="37">
        <v>2221.2666666666664</v>
      </c>
      <c r="F22" s="37">
        <v>2147.7833333333333</v>
      </c>
      <c r="G22" s="37">
        <v>2071.4166666666665</v>
      </c>
      <c r="H22" s="37">
        <v>2371.1166666666663</v>
      </c>
      <c r="I22" s="37">
        <v>2447.4833333333331</v>
      </c>
      <c r="J22" s="37">
        <v>2520.9666666666662</v>
      </c>
      <c r="K22" s="28">
        <v>2374</v>
      </c>
      <c r="L22" s="28">
        <v>2224.15</v>
      </c>
      <c r="M22" s="28">
        <v>80.952520000000007</v>
      </c>
      <c r="N22" s="1"/>
      <c r="O22" s="1"/>
    </row>
    <row r="23" spans="1:15" ht="12.75" customHeight="1">
      <c r="A23" s="53">
        <v>14</v>
      </c>
      <c r="B23" s="28" t="s">
        <v>46</v>
      </c>
      <c r="C23" s="28">
        <v>731.9</v>
      </c>
      <c r="D23" s="37">
        <v>733.7166666666667</v>
      </c>
      <c r="E23" s="37">
        <v>724.53333333333342</v>
      </c>
      <c r="F23" s="37">
        <v>717.16666666666674</v>
      </c>
      <c r="G23" s="37">
        <v>707.98333333333346</v>
      </c>
      <c r="H23" s="37">
        <v>741.08333333333337</v>
      </c>
      <c r="I23" s="37">
        <v>750.26666666666677</v>
      </c>
      <c r="J23" s="37">
        <v>757.63333333333333</v>
      </c>
      <c r="K23" s="28">
        <v>742.9</v>
      </c>
      <c r="L23" s="28">
        <v>726.35</v>
      </c>
      <c r="M23" s="28">
        <v>58.465479999999999</v>
      </c>
      <c r="N23" s="1"/>
      <c r="O23" s="1"/>
    </row>
    <row r="24" spans="1:15" ht="12.75" customHeight="1">
      <c r="A24" s="53">
        <v>15</v>
      </c>
      <c r="B24" s="28" t="s">
        <v>239</v>
      </c>
      <c r="C24" s="28">
        <v>2797.55</v>
      </c>
      <c r="D24" s="37">
        <v>2775.85</v>
      </c>
      <c r="E24" s="37">
        <v>2706.75</v>
      </c>
      <c r="F24" s="37">
        <v>2615.9500000000003</v>
      </c>
      <c r="G24" s="37">
        <v>2546.8500000000004</v>
      </c>
      <c r="H24" s="37">
        <v>2866.6499999999996</v>
      </c>
      <c r="I24" s="37">
        <v>2935.7499999999991</v>
      </c>
      <c r="J24" s="37">
        <v>3026.5499999999993</v>
      </c>
      <c r="K24" s="28">
        <v>2844.95</v>
      </c>
      <c r="L24" s="28">
        <v>2685.05</v>
      </c>
      <c r="M24" s="28">
        <v>9.3169699999999995</v>
      </c>
      <c r="N24" s="1"/>
      <c r="O24" s="1"/>
    </row>
    <row r="25" spans="1:15" ht="12.75" customHeight="1">
      <c r="A25" s="53">
        <v>16</v>
      </c>
      <c r="B25" s="28" t="s">
        <v>240</v>
      </c>
      <c r="C25" s="28">
        <v>2749.8</v>
      </c>
      <c r="D25" s="37">
        <v>2733.9333333333329</v>
      </c>
      <c r="E25" s="37">
        <v>2655.8666666666659</v>
      </c>
      <c r="F25" s="37">
        <v>2561.9333333333329</v>
      </c>
      <c r="G25" s="37">
        <v>2483.8666666666659</v>
      </c>
      <c r="H25" s="37">
        <v>2827.8666666666659</v>
      </c>
      <c r="I25" s="37">
        <v>2905.9333333333325</v>
      </c>
      <c r="J25" s="37">
        <v>2999.8666666666659</v>
      </c>
      <c r="K25" s="28">
        <v>2812</v>
      </c>
      <c r="L25" s="28">
        <v>2640</v>
      </c>
      <c r="M25" s="28">
        <v>6.2986700000000004</v>
      </c>
      <c r="N25" s="1"/>
      <c r="O25" s="1"/>
    </row>
    <row r="26" spans="1:15" ht="12.75" customHeight="1">
      <c r="A26" s="53">
        <v>17</v>
      </c>
      <c r="B26" s="28" t="s">
        <v>241</v>
      </c>
      <c r="C26" s="28">
        <v>93.2</v>
      </c>
      <c r="D26" s="37">
        <v>93.84999999999998</v>
      </c>
      <c r="E26" s="37">
        <v>92.19999999999996</v>
      </c>
      <c r="F26" s="37">
        <v>91.199999999999974</v>
      </c>
      <c r="G26" s="37">
        <v>89.549999999999955</v>
      </c>
      <c r="H26" s="37">
        <v>94.849999999999966</v>
      </c>
      <c r="I26" s="37">
        <v>96.499999999999972</v>
      </c>
      <c r="J26" s="37">
        <v>97.499999999999972</v>
      </c>
      <c r="K26" s="28">
        <v>95.5</v>
      </c>
      <c r="L26" s="28">
        <v>92.85</v>
      </c>
      <c r="M26" s="28">
        <v>21.906669999999998</v>
      </c>
      <c r="N26" s="1"/>
      <c r="O26" s="1"/>
    </row>
    <row r="27" spans="1:15" ht="12.75" customHeight="1">
      <c r="A27" s="53">
        <v>18</v>
      </c>
      <c r="B27" s="28" t="s">
        <v>41</v>
      </c>
      <c r="C27" s="28">
        <v>257.60000000000002</v>
      </c>
      <c r="D27" s="37">
        <v>259.11666666666667</v>
      </c>
      <c r="E27" s="37">
        <v>254.98333333333335</v>
      </c>
      <c r="F27" s="37">
        <v>252.36666666666667</v>
      </c>
      <c r="G27" s="37">
        <v>248.23333333333335</v>
      </c>
      <c r="H27" s="37">
        <v>261.73333333333335</v>
      </c>
      <c r="I27" s="37">
        <v>265.86666666666667</v>
      </c>
      <c r="J27" s="37">
        <v>268.48333333333335</v>
      </c>
      <c r="K27" s="28">
        <v>263.25</v>
      </c>
      <c r="L27" s="28">
        <v>256.5</v>
      </c>
      <c r="M27" s="28">
        <v>11.32241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729.35</v>
      </c>
      <c r="D28" s="37">
        <v>729.5333333333333</v>
      </c>
      <c r="E28" s="37">
        <v>724.81666666666661</v>
      </c>
      <c r="F28" s="37">
        <v>720.2833333333333</v>
      </c>
      <c r="G28" s="37">
        <v>715.56666666666661</v>
      </c>
      <c r="H28" s="37">
        <v>734.06666666666661</v>
      </c>
      <c r="I28" s="37">
        <v>738.7833333333333</v>
      </c>
      <c r="J28" s="37">
        <v>743.31666666666661</v>
      </c>
      <c r="K28" s="28">
        <v>734.25</v>
      </c>
      <c r="L28" s="28">
        <v>725</v>
      </c>
      <c r="M28" s="28">
        <v>0.37441000000000002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3090.3</v>
      </c>
      <c r="D29" s="37">
        <v>3110.25</v>
      </c>
      <c r="E29" s="37">
        <v>3052.5</v>
      </c>
      <c r="F29" s="37">
        <v>3014.7</v>
      </c>
      <c r="G29" s="37">
        <v>2956.95</v>
      </c>
      <c r="H29" s="37">
        <v>3148.05</v>
      </c>
      <c r="I29" s="37">
        <v>3205.8</v>
      </c>
      <c r="J29" s="37">
        <v>3243.6000000000004</v>
      </c>
      <c r="K29" s="28">
        <v>3168</v>
      </c>
      <c r="L29" s="28">
        <v>3072.45</v>
      </c>
      <c r="M29" s="28">
        <v>1.01044</v>
      </c>
      <c r="N29" s="1"/>
      <c r="O29" s="1"/>
    </row>
    <row r="30" spans="1:15" ht="12.75" customHeight="1">
      <c r="A30" s="53">
        <v>21</v>
      </c>
      <c r="B30" s="28" t="s">
        <v>51</v>
      </c>
      <c r="C30" s="28">
        <v>370.9</v>
      </c>
      <c r="D30" s="37">
        <v>370.5</v>
      </c>
      <c r="E30" s="37">
        <v>368.15</v>
      </c>
      <c r="F30" s="37">
        <v>365.4</v>
      </c>
      <c r="G30" s="37">
        <v>363.04999999999995</v>
      </c>
      <c r="H30" s="37">
        <v>373.25</v>
      </c>
      <c r="I30" s="37">
        <v>375.6</v>
      </c>
      <c r="J30" s="37">
        <v>378.35</v>
      </c>
      <c r="K30" s="28">
        <v>372.85</v>
      </c>
      <c r="L30" s="28">
        <v>367.75</v>
      </c>
      <c r="M30" s="28">
        <v>28.708359999999999</v>
      </c>
      <c r="N30" s="1"/>
      <c r="O30" s="1"/>
    </row>
    <row r="31" spans="1:15" ht="12.75" customHeight="1">
      <c r="A31" s="53">
        <v>22</v>
      </c>
      <c r="B31" s="28" t="s">
        <v>53</v>
      </c>
      <c r="C31" s="28">
        <v>3929.7</v>
      </c>
      <c r="D31" s="37">
        <v>3976.1333333333332</v>
      </c>
      <c r="E31" s="37">
        <v>3853.5666666666666</v>
      </c>
      <c r="F31" s="37">
        <v>3777.4333333333334</v>
      </c>
      <c r="G31" s="37">
        <v>3654.8666666666668</v>
      </c>
      <c r="H31" s="37">
        <v>4052.2666666666664</v>
      </c>
      <c r="I31" s="37">
        <v>4174.833333333333</v>
      </c>
      <c r="J31" s="37">
        <v>4250.9666666666662</v>
      </c>
      <c r="K31" s="28">
        <v>4098.7</v>
      </c>
      <c r="L31" s="28">
        <v>3900</v>
      </c>
      <c r="M31" s="28">
        <v>11.25104</v>
      </c>
      <c r="N31" s="1"/>
      <c r="O31" s="1"/>
    </row>
    <row r="32" spans="1:15" ht="12.75" customHeight="1">
      <c r="A32" s="53">
        <v>23</v>
      </c>
      <c r="B32" s="28" t="s">
        <v>54</v>
      </c>
      <c r="C32" s="28">
        <v>206.45</v>
      </c>
      <c r="D32" s="37">
        <v>206.15</v>
      </c>
      <c r="E32" s="37">
        <v>204.85000000000002</v>
      </c>
      <c r="F32" s="37">
        <v>203.25000000000003</v>
      </c>
      <c r="G32" s="37">
        <v>201.95000000000005</v>
      </c>
      <c r="H32" s="37">
        <v>207.75</v>
      </c>
      <c r="I32" s="37">
        <v>209.05</v>
      </c>
      <c r="J32" s="37">
        <v>210.64999999999998</v>
      </c>
      <c r="K32" s="28">
        <v>207.45</v>
      </c>
      <c r="L32" s="28">
        <v>204.55</v>
      </c>
      <c r="M32" s="28">
        <v>14.471579999999999</v>
      </c>
      <c r="N32" s="1"/>
      <c r="O32" s="1"/>
    </row>
    <row r="33" spans="1:15" ht="12.75" customHeight="1">
      <c r="A33" s="53">
        <v>24</v>
      </c>
      <c r="B33" s="28" t="s">
        <v>55</v>
      </c>
      <c r="C33" s="28">
        <v>143.4</v>
      </c>
      <c r="D33" s="37">
        <v>143.76666666666668</v>
      </c>
      <c r="E33" s="37">
        <v>142.08333333333337</v>
      </c>
      <c r="F33" s="37">
        <v>140.76666666666668</v>
      </c>
      <c r="G33" s="37">
        <v>139.08333333333337</v>
      </c>
      <c r="H33" s="37">
        <v>145.08333333333337</v>
      </c>
      <c r="I33" s="37">
        <v>146.76666666666671</v>
      </c>
      <c r="J33" s="37">
        <v>148.08333333333337</v>
      </c>
      <c r="K33" s="28">
        <v>145.44999999999999</v>
      </c>
      <c r="L33" s="28">
        <v>142.44999999999999</v>
      </c>
      <c r="M33" s="28">
        <v>60.11271</v>
      </c>
      <c r="N33" s="1"/>
      <c r="O33" s="1"/>
    </row>
    <row r="34" spans="1:15" ht="12.75" customHeight="1">
      <c r="A34" s="53">
        <v>25</v>
      </c>
      <c r="B34" s="28" t="s">
        <v>57</v>
      </c>
      <c r="C34" s="28">
        <v>2893.2</v>
      </c>
      <c r="D34" s="37">
        <v>2900.6166666666668</v>
      </c>
      <c r="E34" s="37">
        <v>2877.9833333333336</v>
      </c>
      <c r="F34" s="37">
        <v>2862.7666666666669</v>
      </c>
      <c r="G34" s="37">
        <v>2840.1333333333337</v>
      </c>
      <c r="H34" s="37">
        <v>2915.8333333333335</v>
      </c>
      <c r="I34" s="37">
        <v>2938.4666666666667</v>
      </c>
      <c r="J34" s="37">
        <v>2953.6833333333334</v>
      </c>
      <c r="K34" s="28">
        <v>2923.25</v>
      </c>
      <c r="L34" s="28">
        <v>2885.4</v>
      </c>
      <c r="M34" s="28">
        <v>11.155239999999999</v>
      </c>
      <c r="N34" s="1"/>
      <c r="O34" s="1"/>
    </row>
    <row r="35" spans="1:15" ht="12.75" customHeight="1">
      <c r="A35" s="53">
        <v>26</v>
      </c>
      <c r="B35" s="28" t="s">
        <v>303</v>
      </c>
      <c r="C35" s="28">
        <v>1718.7</v>
      </c>
      <c r="D35" s="37">
        <v>1713.8999999999999</v>
      </c>
      <c r="E35" s="37">
        <v>1687.7999999999997</v>
      </c>
      <c r="F35" s="37">
        <v>1656.8999999999999</v>
      </c>
      <c r="G35" s="37">
        <v>1630.7999999999997</v>
      </c>
      <c r="H35" s="37">
        <v>1744.7999999999997</v>
      </c>
      <c r="I35" s="37">
        <v>1770.8999999999996</v>
      </c>
      <c r="J35" s="37">
        <v>1801.7999999999997</v>
      </c>
      <c r="K35" s="28">
        <v>1740</v>
      </c>
      <c r="L35" s="28">
        <v>1683</v>
      </c>
      <c r="M35" s="28">
        <v>2.0195599999999998</v>
      </c>
      <c r="N35" s="1"/>
      <c r="O35" s="1"/>
    </row>
    <row r="36" spans="1:15" ht="12.75" customHeight="1">
      <c r="A36" s="53">
        <v>27</v>
      </c>
      <c r="B36" s="28" t="s">
        <v>60</v>
      </c>
      <c r="C36" s="28">
        <v>535.25</v>
      </c>
      <c r="D36" s="37">
        <v>538.1</v>
      </c>
      <c r="E36" s="37">
        <v>531.25</v>
      </c>
      <c r="F36" s="37">
        <v>527.25</v>
      </c>
      <c r="G36" s="37">
        <v>520.4</v>
      </c>
      <c r="H36" s="37">
        <v>542.1</v>
      </c>
      <c r="I36" s="37">
        <v>548.95000000000016</v>
      </c>
      <c r="J36" s="37">
        <v>552.95000000000005</v>
      </c>
      <c r="K36" s="28">
        <v>544.95000000000005</v>
      </c>
      <c r="L36" s="28">
        <v>534.1</v>
      </c>
      <c r="M36" s="28">
        <v>7.90069</v>
      </c>
      <c r="N36" s="1"/>
      <c r="O36" s="1"/>
    </row>
    <row r="37" spans="1:15" ht="12.75" customHeight="1">
      <c r="A37" s="53">
        <v>28</v>
      </c>
      <c r="B37" s="28" t="s">
        <v>243</v>
      </c>
      <c r="C37" s="28">
        <v>3878.4</v>
      </c>
      <c r="D37" s="37">
        <v>3906.75</v>
      </c>
      <c r="E37" s="37">
        <v>3826.65</v>
      </c>
      <c r="F37" s="37">
        <v>3774.9</v>
      </c>
      <c r="G37" s="37">
        <v>3694.8</v>
      </c>
      <c r="H37" s="37">
        <v>3958.5</v>
      </c>
      <c r="I37" s="37">
        <v>4038.6000000000004</v>
      </c>
      <c r="J37" s="37">
        <v>4090.35</v>
      </c>
      <c r="K37" s="28">
        <v>3986.85</v>
      </c>
      <c r="L37" s="28">
        <v>3855</v>
      </c>
      <c r="M37" s="28">
        <v>5.6912799999999999</v>
      </c>
      <c r="N37" s="1"/>
      <c r="O37" s="1"/>
    </row>
    <row r="38" spans="1:15" ht="12.75" customHeight="1">
      <c r="A38" s="53">
        <v>29</v>
      </c>
      <c r="B38" s="28" t="s">
        <v>61</v>
      </c>
      <c r="C38" s="28">
        <v>676.2</v>
      </c>
      <c r="D38" s="37">
        <v>678.15</v>
      </c>
      <c r="E38" s="37">
        <v>671.05</v>
      </c>
      <c r="F38" s="37">
        <v>665.9</v>
      </c>
      <c r="G38" s="37">
        <v>658.8</v>
      </c>
      <c r="H38" s="37">
        <v>683.3</v>
      </c>
      <c r="I38" s="37">
        <v>690.40000000000009</v>
      </c>
      <c r="J38" s="37">
        <v>695.55</v>
      </c>
      <c r="K38" s="28">
        <v>685.25</v>
      </c>
      <c r="L38" s="28">
        <v>673</v>
      </c>
      <c r="M38" s="28">
        <v>64.468100000000007</v>
      </c>
      <c r="N38" s="1"/>
      <c r="O38" s="1"/>
    </row>
    <row r="39" spans="1:15" ht="12.75" customHeight="1">
      <c r="A39" s="53">
        <v>30</v>
      </c>
      <c r="B39" s="28" t="s">
        <v>62</v>
      </c>
      <c r="C39" s="28">
        <v>3847.85</v>
      </c>
      <c r="D39" s="37">
        <v>3847.6333333333337</v>
      </c>
      <c r="E39" s="37">
        <v>3832.2666666666673</v>
      </c>
      <c r="F39" s="37">
        <v>3816.6833333333338</v>
      </c>
      <c r="G39" s="37">
        <v>3801.3166666666675</v>
      </c>
      <c r="H39" s="37">
        <v>3863.2166666666672</v>
      </c>
      <c r="I39" s="37">
        <v>3878.583333333333</v>
      </c>
      <c r="J39" s="37">
        <v>3894.166666666667</v>
      </c>
      <c r="K39" s="28">
        <v>3863</v>
      </c>
      <c r="L39" s="28">
        <v>3832.05</v>
      </c>
      <c r="M39" s="28">
        <v>2.4463599999999999</v>
      </c>
      <c r="N39" s="1"/>
      <c r="O39" s="1"/>
    </row>
    <row r="40" spans="1:15" ht="12.75" customHeight="1">
      <c r="A40" s="53">
        <v>31</v>
      </c>
      <c r="B40" s="28" t="s">
        <v>65</v>
      </c>
      <c r="C40" s="28">
        <v>5873.55</v>
      </c>
      <c r="D40" s="37">
        <v>5872.3666666666659</v>
      </c>
      <c r="E40" s="37">
        <v>5785.1833333333316</v>
      </c>
      <c r="F40" s="37">
        <v>5696.8166666666657</v>
      </c>
      <c r="G40" s="37">
        <v>5609.6333333333314</v>
      </c>
      <c r="H40" s="37">
        <v>5960.7333333333318</v>
      </c>
      <c r="I40" s="37">
        <v>6047.9166666666661</v>
      </c>
      <c r="J40" s="37">
        <v>6136.2833333333319</v>
      </c>
      <c r="K40" s="28">
        <v>5959.55</v>
      </c>
      <c r="L40" s="28">
        <v>5784</v>
      </c>
      <c r="M40" s="28">
        <v>9.7544599999999999</v>
      </c>
      <c r="N40" s="1"/>
      <c r="O40" s="1"/>
    </row>
    <row r="41" spans="1:15" ht="12.75" customHeight="1">
      <c r="A41" s="53">
        <v>32</v>
      </c>
      <c r="B41" s="28" t="s">
        <v>64</v>
      </c>
      <c r="C41" s="28">
        <v>11864.75</v>
      </c>
      <c r="D41" s="37">
        <v>11865.25</v>
      </c>
      <c r="E41" s="37">
        <v>11740.5</v>
      </c>
      <c r="F41" s="37">
        <v>11616.25</v>
      </c>
      <c r="G41" s="37">
        <v>11491.5</v>
      </c>
      <c r="H41" s="37">
        <v>11989.5</v>
      </c>
      <c r="I41" s="37">
        <v>12114.25</v>
      </c>
      <c r="J41" s="37">
        <v>12238.5</v>
      </c>
      <c r="K41" s="28">
        <v>11990</v>
      </c>
      <c r="L41" s="28">
        <v>11741</v>
      </c>
      <c r="M41" s="28">
        <v>2.27244</v>
      </c>
      <c r="N41" s="1"/>
      <c r="O41" s="1"/>
    </row>
    <row r="42" spans="1:15" ht="12.75" customHeight="1">
      <c r="A42" s="53">
        <v>33</v>
      </c>
      <c r="B42" s="28" t="s">
        <v>244</v>
      </c>
      <c r="C42" s="28">
        <v>4942.55</v>
      </c>
      <c r="D42" s="37">
        <v>4907.2833333333328</v>
      </c>
      <c r="E42" s="37">
        <v>4816.5666666666657</v>
      </c>
      <c r="F42" s="37">
        <v>4690.583333333333</v>
      </c>
      <c r="G42" s="37">
        <v>4599.8666666666659</v>
      </c>
      <c r="H42" s="37">
        <v>5033.2666666666655</v>
      </c>
      <c r="I42" s="37">
        <v>5123.9833333333327</v>
      </c>
      <c r="J42" s="37">
        <v>5249.9666666666653</v>
      </c>
      <c r="K42" s="28">
        <v>4998</v>
      </c>
      <c r="L42" s="28">
        <v>4781.3</v>
      </c>
      <c r="M42" s="28">
        <v>0.25105</v>
      </c>
      <c r="N42" s="1"/>
      <c r="O42" s="1"/>
    </row>
    <row r="43" spans="1:15" ht="12.75" customHeight="1">
      <c r="A43" s="53">
        <v>34</v>
      </c>
      <c r="B43" s="28" t="s">
        <v>66</v>
      </c>
      <c r="C43" s="28">
        <v>2298.3000000000002</v>
      </c>
      <c r="D43" s="37">
        <v>2296.1166666666668</v>
      </c>
      <c r="E43" s="37">
        <v>2267.2333333333336</v>
      </c>
      <c r="F43" s="37">
        <v>2236.166666666667</v>
      </c>
      <c r="G43" s="37">
        <v>2207.2833333333338</v>
      </c>
      <c r="H43" s="37">
        <v>2327.1833333333334</v>
      </c>
      <c r="I43" s="37">
        <v>2356.0666666666666</v>
      </c>
      <c r="J43" s="37">
        <v>2387.1333333333332</v>
      </c>
      <c r="K43" s="28">
        <v>2325</v>
      </c>
      <c r="L43" s="28">
        <v>2265.0500000000002</v>
      </c>
      <c r="M43" s="28">
        <v>2.3538899999999998</v>
      </c>
      <c r="N43" s="1"/>
      <c r="O43" s="1"/>
    </row>
    <row r="44" spans="1:15" ht="12.75" customHeight="1">
      <c r="A44" s="53">
        <v>35</v>
      </c>
      <c r="B44" s="28" t="s">
        <v>67</v>
      </c>
      <c r="C44" s="28">
        <v>282.39999999999998</v>
      </c>
      <c r="D44" s="37">
        <v>279.9666666666667</v>
      </c>
      <c r="E44" s="37">
        <v>275.63333333333338</v>
      </c>
      <c r="F44" s="37">
        <v>268.86666666666667</v>
      </c>
      <c r="G44" s="37">
        <v>264.53333333333336</v>
      </c>
      <c r="H44" s="37">
        <v>286.73333333333341</v>
      </c>
      <c r="I44" s="37">
        <v>291.06666666666666</v>
      </c>
      <c r="J44" s="37">
        <v>297.83333333333343</v>
      </c>
      <c r="K44" s="28">
        <v>284.3</v>
      </c>
      <c r="L44" s="28">
        <v>273.2</v>
      </c>
      <c r="M44" s="28">
        <v>89.831159999999997</v>
      </c>
      <c r="N44" s="1"/>
      <c r="O44" s="1"/>
    </row>
    <row r="45" spans="1:15" ht="12.75" customHeight="1">
      <c r="A45" s="53">
        <v>36</v>
      </c>
      <c r="B45" s="28" t="s">
        <v>68</v>
      </c>
      <c r="C45" s="28">
        <v>109.25</v>
      </c>
      <c r="D45" s="37">
        <v>109.28333333333335</v>
      </c>
      <c r="E45" s="37">
        <v>108.06666666666669</v>
      </c>
      <c r="F45" s="37">
        <v>106.88333333333334</v>
      </c>
      <c r="G45" s="37">
        <v>105.66666666666669</v>
      </c>
      <c r="H45" s="37">
        <v>110.4666666666667</v>
      </c>
      <c r="I45" s="37">
        <v>111.68333333333337</v>
      </c>
      <c r="J45" s="37">
        <v>112.8666666666667</v>
      </c>
      <c r="K45" s="28">
        <v>110.5</v>
      </c>
      <c r="L45" s="28">
        <v>108.1</v>
      </c>
      <c r="M45" s="28">
        <v>297.35635000000002</v>
      </c>
      <c r="N45" s="1"/>
      <c r="O45" s="1"/>
    </row>
    <row r="46" spans="1:15" ht="12.75" customHeight="1">
      <c r="A46" s="53">
        <v>37</v>
      </c>
      <c r="B46" s="28" t="s">
        <v>245</v>
      </c>
      <c r="C46" s="28">
        <v>46.5</v>
      </c>
      <c r="D46" s="37">
        <v>46.333333333333336</v>
      </c>
      <c r="E46" s="37">
        <v>45.966666666666669</v>
      </c>
      <c r="F46" s="37">
        <v>45.43333333333333</v>
      </c>
      <c r="G46" s="37">
        <v>45.066666666666663</v>
      </c>
      <c r="H46" s="37">
        <v>46.866666666666674</v>
      </c>
      <c r="I46" s="37">
        <v>47.233333333333334</v>
      </c>
      <c r="J46" s="37">
        <v>47.76666666666668</v>
      </c>
      <c r="K46" s="28">
        <v>46.7</v>
      </c>
      <c r="L46" s="28">
        <v>45.8</v>
      </c>
      <c r="M46" s="28">
        <v>21.24174</v>
      </c>
      <c r="N46" s="1"/>
      <c r="O46" s="1"/>
    </row>
    <row r="47" spans="1:15" ht="12.75" customHeight="1">
      <c r="A47" s="53">
        <v>38</v>
      </c>
      <c r="B47" s="28" t="s">
        <v>69</v>
      </c>
      <c r="C47" s="28">
        <v>1801.85</v>
      </c>
      <c r="D47" s="37">
        <v>1815.6833333333334</v>
      </c>
      <c r="E47" s="37">
        <v>1781.3666666666668</v>
      </c>
      <c r="F47" s="37">
        <v>1760.8833333333334</v>
      </c>
      <c r="G47" s="37">
        <v>1726.5666666666668</v>
      </c>
      <c r="H47" s="37">
        <v>1836.1666666666667</v>
      </c>
      <c r="I47" s="37">
        <v>1870.4833333333333</v>
      </c>
      <c r="J47" s="37">
        <v>1890.9666666666667</v>
      </c>
      <c r="K47" s="28">
        <v>1850</v>
      </c>
      <c r="L47" s="28">
        <v>1795.2</v>
      </c>
      <c r="M47" s="28">
        <v>3.4278900000000001</v>
      </c>
      <c r="N47" s="1"/>
      <c r="O47" s="1"/>
    </row>
    <row r="48" spans="1:15" ht="12.75" customHeight="1">
      <c r="A48" s="53">
        <v>39</v>
      </c>
      <c r="B48" s="28" t="s">
        <v>72</v>
      </c>
      <c r="C48" s="28">
        <v>580.29999999999995</v>
      </c>
      <c r="D48" s="37">
        <v>583.31666666666661</v>
      </c>
      <c r="E48" s="37">
        <v>574.63333333333321</v>
      </c>
      <c r="F48" s="37">
        <v>568.96666666666658</v>
      </c>
      <c r="G48" s="37">
        <v>560.28333333333319</v>
      </c>
      <c r="H48" s="37">
        <v>588.98333333333323</v>
      </c>
      <c r="I48" s="37">
        <v>597.66666666666663</v>
      </c>
      <c r="J48" s="37">
        <v>603.33333333333326</v>
      </c>
      <c r="K48" s="28">
        <v>592</v>
      </c>
      <c r="L48" s="28">
        <v>577.65</v>
      </c>
      <c r="M48" s="28">
        <v>9.4696099999999994</v>
      </c>
      <c r="N48" s="1"/>
      <c r="O48" s="1"/>
    </row>
    <row r="49" spans="1:15" ht="12.75" customHeight="1">
      <c r="A49" s="53">
        <v>40</v>
      </c>
      <c r="B49" s="28" t="s">
        <v>71</v>
      </c>
      <c r="C49" s="28">
        <v>232.25</v>
      </c>
      <c r="D49" s="37">
        <v>233.08333333333334</v>
      </c>
      <c r="E49" s="37">
        <v>229.36666666666667</v>
      </c>
      <c r="F49" s="37">
        <v>226.48333333333332</v>
      </c>
      <c r="G49" s="37">
        <v>222.76666666666665</v>
      </c>
      <c r="H49" s="37">
        <v>235.9666666666667</v>
      </c>
      <c r="I49" s="37">
        <v>239.68333333333334</v>
      </c>
      <c r="J49" s="37">
        <v>242.56666666666672</v>
      </c>
      <c r="K49" s="28">
        <v>236.8</v>
      </c>
      <c r="L49" s="28">
        <v>230.2</v>
      </c>
      <c r="M49" s="28">
        <v>43.179580000000001</v>
      </c>
      <c r="N49" s="1"/>
      <c r="O49" s="1"/>
    </row>
    <row r="50" spans="1:15" ht="12.75" customHeight="1">
      <c r="A50" s="53">
        <v>41</v>
      </c>
      <c r="B50" s="28" t="s">
        <v>73</v>
      </c>
      <c r="C50" s="28">
        <v>633.1</v>
      </c>
      <c r="D50" s="37">
        <v>639.75</v>
      </c>
      <c r="E50" s="37">
        <v>623.35</v>
      </c>
      <c r="F50" s="37">
        <v>613.6</v>
      </c>
      <c r="G50" s="37">
        <v>597.20000000000005</v>
      </c>
      <c r="H50" s="37">
        <v>649.5</v>
      </c>
      <c r="I50" s="37">
        <v>665.90000000000009</v>
      </c>
      <c r="J50" s="37">
        <v>675.65</v>
      </c>
      <c r="K50" s="28">
        <v>656.15</v>
      </c>
      <c r="L50" s="28">
        <v>630</v>
      </c>
      <c r="M50" s="28">
        <v>12.067349999999999</v>
      </c>
      <c r="N50" s="1"/>
      <c r="O50" s="1"/>
    </row>
    <row r="51" spans="1:15" ht="12.75" customHeight="1">
      <c r="A51" s="53">
        <v>42</v>
      </c>
      <c r="B51" s="28" t="s">
        <v>76</v>
      </c>
      <c r="C51" s="28">
        <v>48.5</v>
      </c>
      <c r="D51" s="37">
        <v>48.566666666666663</v>
      </c>
      <c r="E51" s="37">
        <v>47.433333333333323</v>
      </c>
      <c r="F51" s="37">
        <v>46.36666666666666</v>
      </c>
      <c r="G51" s="37">
        <v>45.23333333333332</v>
      </c>
      <c r="H51" s="37">
        <v>49.633333333333326</v>
      </c>
      <c r="I51" s="37">
        <v>50.766666666666666</v>
      </c>
      <c r="J51" s="37">
        <v>51.833333333333329</v>
      </c>
      <c r="K51" s="28">
        <v>49.7</v>
      </c>
      <c r="L51" s="28">
        <v>47.5</v>
      </c>
      <c r="M51" s="28">
        <v>268.46740999999997</v>
      </c>
      <c r="N51" s="1"/>
      <c r="O51" s="1"/>
    </row>
    <row r="52" spans="1:15" ht="12.75" customHeight="1">
      <c r="A52" s="53">
        <v>43</v>
      </c>
      <c r="B52" s="28" t="s">
        <v>80</v>
      </c>
      <c r="C52" s="28">
        <v>308.64999999999998</v>
      </c>
      <c r="D52" s="37">
        <v>310.73333333333335</v>
      </c>
      <c r="E52" s="37">
        <v>305.9666666666667</v>
      </c>
      <c r="F52" s="37">
        <v>303.28333333333336</v>
      </c>
      <c r="G52" s="37">
        <v>298.51666666666671</v>
      </c>
      <c r="H52" s="37">
        <v>313.41666666666669</v>
      </c>
      <c r="I52" s="37">
        <v>318.18333333333334</v>
      </c>
      <c r="J52" s="37">
        <v>320.86666666666667</v>
      </c>
      <c r="K52" s="28">
        <v>315.5</v>
      </c>
      <c r="L52" s="28">
        <v>308.05</v>
      </c>
      <c r="M52" s="28">
        <v>53.453510000000001</v>
      </c>
      <c r="N52" s="1"/>
      <c r="O52" s="1"/>
    </row>
    <row r="53" spans="1:15" ht="12.75" customHeight="1">
      <c r="A53" s="53">
        <v>44</v>
      </c>
      <c r="B53" s="28" t="s">
        <v>75</v>
      </c>
      <c r="C53" s="28">
        <v>663</v>
      </c>
      <c r="D53" s="37">
        <v>663.30000000000007</v>
      </c>
      <c r="E53" s="37">
        <v>659.70000000000016</v>
      </c>
      <c r="F53" s="37">
        <v>656.40000000000009</v>
      </c>
      <c r="G53" s="37">
        <v>652.80000000000018</v>
      </c>
      <c r="H53" s="37">
        <v>666.60000000000014</v>
      </c>
      <c r="I53" s="37">
        <v>670.2</v>
      </c>
      <c r="J53" s="37">
        <v>673.50000000000011</v>
      </c>
      <c r="K53" s="28">
        <v>666.9</v>
      </c>
      <c r="L53" s="28">
        <v>660</v>
      </c>
      <c r="M53" s="28">
        <v>74.166449999999998</v>
      </c>
      <c r="N53" s="1"/>
      <c r="O53" s="1"/>
    </row>
    <row r="54" spans="1:15" ht="12.75" customHeight="1">
      <c r="A54" s="53">
        <v>45</v>
      </c>
      <c r="B54" s="28" t="s">
        <v>77</v>
      </c>
      <c r="C54" s="28">
        <v>324.45</v>
      </c>
      <c r="D54" s="37">
        <v>326.74999999999994</v>
      </c>
      <c r="E54" s="37">
        <v>321.59999999999991</v>
      </c>
      <c r="F54" s="37">
        <v>318.74999999999994</v>
      </c>
      <c r="G54" s="37">
        <v>313.59999999999991</v>
      </c>
      <c r="H54" s="37">
        <v>329.59999999999991</v>
      </c>
      <c r="I54" s="37">
        <v>334.74999999999989</v>
      </c>
      <c r="J54" s="37">
        <v>337.59999999999991</v>
      </c>
      <c r="K54" s="28">
        <v>331.9</v>
      </c>
      <c r="L54" s="28">
        <v>323.89999999999998</v>
      </c>
      <c r="M54" s="28">
        <v>12.445639999999999</v>
      </c>
      <c r="N54" s="1"/>
      <c r="O54" s="1"/>
    </row>
    <row r="55" spans="1:15" ht="12.75" customHeight="1">
      <c r="A55" s="53">
        <v>46</v>
      </c>
      <c r="B55" s="28" t="s">
        <v>78</v>
      </c>
      <c r="C55" s="28">
        <v>16512.900000000001</v>
      </c>
      <c r="D55" s="37">
        <v>16499.966666666667</v>
      </c>
      <c r="E55" s="37">
        <v>16434.933333333334</v>
      </c>
      <c r="F55" s="37">
        <v>16356.966666666667</v>
      </c>
      <c r="G55" s="37">
        <v>16291.933333333334</v>
      </c>
      <c r="H55" s="37">
        <v>16577.933333333334</v>
      </c>
      <c r="I55" s="37">
        <v>16642.966666666667</v>
      </c>
      <c r="J55" s="37">
        <v>16720.933333333334</v>
      </c>
      <c r="K55" s="28">
        <v>16565</v>
      </c>
      <c r="L55" s="28">
        <v>16422</v>
      </c>
      <c r="M55" s="28">
        <v>0.11692</v>
      </c>
      <c r="N55" s="1"/>
      <c r="O55" s="1"/>
    </row>
    <row r="56" spans="1:15" ht="12.75" customHeight="1">
      <c r="A56" s="53">
        <v>47</v>
      </c>
      <c r="B56" s="28" t="s">
        <v>81</v>
      </c>
      <c r="C56" s="28">
        <v>3725.5</v>
      </c>
      <c r="D56" s="37">
        <v>3743.1666666666665</v>
      </c>
      <c r="E56" s="37">
        <v>3698.4833333333331</v>
      </c>
      <c r="F56" s="37">
        <v>3671.4666666666667</v>
      </c>
      <c r="G56" s="37">
        <v>3626.7833333333333</v>
      </c>
      <c r="H56" s="37">
        <v>3770.1833333333329</v>
      </c>
      <c r="I56" s="37">
        <v>3814.8666666666663</v>
      </c>
      <c r="J56" s="37">
        <v>3841.8833333333328</v>
      </c>
      <c r="K56" s="28">
        <v>3787.85</v>
      </c>
      <c r="L56" s="28">
        <v>3716.15</v>
      </c>
      <c r="M56" s="28">
        <v>2.8358699999999999</v>
      </c>
      <c r="N56" s="1"/>
      <c r="O56" s="1"/>
    </row>
    <row r="57" spans="1:15" ht="12.75" customHeight="1">
      <c r="A57" s="53">
        <v>48</v>
      </c>
      <c r="B57" s="28" t="s">
        <v>82</v>
      </c>
      <c r="C57" s="28">
        <v>216.9</v>
      </c>
      <c r="D57" s="37">
        <v>217.6</v>
      </c>
      <c r="E57" s="37">
        <v>213.85</v>
      </c>
      <c r="F57" s="37">
        <v>210.8</v>
      </c>
      <c r="G57" s="37">
        <v>207.05</v>
      </c>
      <c r="H57" s="37">
        <v>220.64999999999998</v>
      </c>
      <c r="I57" s="37">
        <v>224.39999999999998</v>
      </c>
      <c r="J57" s="37">
        <v>227.44999999999996</v>
      </c>
      <c r="K57" s="28">
        <v>221.35</v>
      </c>
      <c r="L57" s="28">
        <v>214.55</v>
      </c>
      <c r="M57" s="28">
        <v>111.20862</v>
      </c>
      <c r="N57" s="1"/>
      <c r="O57" s="1"/>
    </row>
    <row r="58" spans="1:15" ht="12.75" customHeight="1">
      <c r="A58" s="53">
        <v>49</v>
      </c>
      <c r="B58" s="28" t="s">
        <v>83</v>
      </c>
      <c r="C58" s="28">
        <v>620.20000000000005</v>
      </c>
      <c r="D58" s="37">
        <v>626.31666666666672</v>
      </c>
      <c r="E58" s="37">
        <v>612.03333333333342</v>
      </c>
      <c r="F58" s="37">
        <v>603.86666666666667</v>
      </c>
      <c r="G58" s="37">
        <v>589.58333333333337</v>
      </c>
      <c r="H58" s="37">
        <v>634.48333333333346</v>
      </c>
      <c r="I58" s="37">
        <v>648.76666666666677</v>
      </c>
      <c r="J58" s="37">
        <v>656.93333333333351</v>
      </c>
      <c r="K58" s="28">
        <v>640.6</v>
      </c>
      <c r="L58" s="28">
        <v>618.15</v>
      </c>
      <c r="M58" s="28">
        <v>17.549099999999999</v>
      </c>
      <c r="N58" s="1"/>
      <c r="O58" s="1"/>
    </row>
    <row r="59" spans="1:15" ht="12.75" customHeight="1">
      <c r="A59" s="53">
        <v>50</v>
      </c>
      <c r="B59" s="28" t="s">
        <v>84</v>
      </c>
      <c r="C59" s="28">
        <v>935.75</v>
      </c>
      <c r="D59" s="37">
        <v>939.0333333333333</v>
      </c>
      <c r="E59" s="37">
        <v>930.71666666666658</v>
      </c>
      <c r="F59" s="37">
        <v>925.68333333333328</v>
      </c>
      <c r="G59" s="37">
        <v>917.36666666666656</v>
      </c>
      <c r="H59" s="37">
        <v>944.06666666666661</v>
      </c>
      <c r="I59" s="37">
        <v>952.38333333333321</v>
      </c>
      <c r="J59" s="37">
        <v>957.41666666666663</v>
      </c>
      <c r="K59" s="28">
        <v>947.35</v>
      </c>
      <c r="L59" s="28">
        <v>934</v>
      </c>
      <c r="M59" s="28">
        <v>6.7240599999999997</v>
      </c>
      <c r="N59" s="1"/>
      <c r="O59" s="1"/>
    </row>
    <row r="60" spans="1:15" ht="12.75" customHeight="1">
      <c r="A60" s="53">
        <v>51</v>
      </c>
      <c r="B60" s="28" t="s">
        <v>853</v>
      </c>
      <c r="C60" s="28">
        <v>1500.15</v>
      </c>
      <c r="D60" s="37">
        <v>1503.8333333333333</v>
      </c>
      <c r="E60" s="37">
        <v>1479.6666666666665</v>
      </c>
      <c r="F60" s="37">
        <v>1459.1833333333332</v>
      </c>
      <c r="G60" s="37">
        <v>1435.0166666666664</v>
      </c>
      <c r="H60" s="37">
        <v>1524.3166666666666</v>
      </c>
      <c r="I60" s="37">
        <v>1548.4833333333331</v>
      </c>
      <c r="J60" s="37">
        <v>1568.9666666666667</v>
      </c>
      <c r="K60" s="28">
        <v>1528</v>
      </c>
      <c r="L60" s="28">
        <v>1483.35</v>
      </c>
      <c r="M60" s="28">
        <v>1.49098</v>
      </c>
      <c r="N60" s="1"/>
      <c r="O60" s="1"/>
    </row>
    <row r="61" spans="1:15" ht="12.75" customHeight="1">
      <c r="A61" s="53">
        <v>52</v>
      </c>
      <c r="B61" s="28" t="s">
        <v>85</v>
      </c>
      <c r="C61" s="28">
        <v>193.9</v>
      </c>
      <c r="D61" s="37">
        <v>193.76666666666668</v>
      </c>
      <c r="E61" s="37">
        <v>192.23333333333335</v>
      </c>
      <c r="F61" s="37">
        <v>190.56666666666666</v>
      </c>
      <c r="G61" s="37">
        <v>189.03333333333333</v>
      </c>
      <c r="H61" s="37">
        <v>195.43333333333337</v>
      </c>
      <c r="I61" s="37">
        <v>196.96666666666673</v>
      </c>
      <c r="J61" s="37">
        <v>198.63333333333338</v>
      </c>
      <c r="K61" s="28">
        <v>195.3</v>
      </c>
      <c r="L61" s="28">
        <v>192.1</v>
      </c>
      <c r="M61" s="28">
        <v>69.427040000000005</v>
      </c>
      <c r="N61" s="1"/>
      <c r="O61" s="1"/>
    </row>
    <row r="62" spans="1:15" ht="12.75" customHeight="1">
      <c r="A62" s="53">
        <v>53</v>
      </c>
      <c r="B62" s="28" t="s">
        <v>87</v>
      </c>
      <c r="C62" s="28">
        <v>3518.2</v>
      </c>
      <c r="D62" s="37">
        <v>3508.7333333333336</v>
      </c>
      <c r="E62" s="37">
        <v>3463.4666666666672</v>
      </c>
      <c r="F62" s="37">
        <v>3408.7333333333336</v>
      </c>
      <c r="G62" s="37">
        <v>3363.4666666666672</v>
      </c>
      <c r="H62" s="37">
        <v>3563.4666666666672</v>
      </c>
      <c r="I62" s="37">
        <v>3608.7333333333336</v>
      </c>
      <c r="J62" s="37">
        <v>3663.4666666666672</v>
      </c>
      <c r="K62" s="28">
        <v>3554</v>
      </c>
      <c r="L62" s="28">
        <v>3454</v>
      </c>
      <c r="M62" s="28">
        <v>2.0448499999999998</v>
      </c>
      <c r="N62" s="1"/>
      <c r="O62" s="1"/>
    </row>
    <row r="63" spans="1:15" ht="12.75" customHeight="1">
      <c r="A63" s="53">
        <v>54</v>
      </c>
      <c r="B63" s="28" t="s">
        <v>88</v>
      </c>
      <c r="C63" s="28">
        <v>1537</v>
      </c>
      <c r="D63" s="37">
        <v>1544.8166666666666</v>
      </c>
      <c r="E63" s="37">
        <v>1521.6833333333332</v>
      </c>
      <c r="F63" s="37">
        <v>1506.3666666666666</v>
      </c>
      <c r="G63" s="37">
        <v>1483.2333333333331</v>
      </c>
      <c r="H63" s="37">
        <v>1560.1333333333332</v>
      </c>
      <c r="I63" s="37">
        <v>1583.2666666666664</v>
      </c>
      <c r="J63" s="37">
        <v>1598.5833333333333</v>
      </c>
      <c r="K63" s="28">
        <v>1567.95</v>
      </c>
      <c r="L63" s="28">
        <v>1529.5</v>
      </c>
      <c r="M63" s="28">
        <v>1.8835299999999999</v>
      </c>
      <c r="N63" s="1"/>
      <c r="O63" s="1"/>
    </row>
    <row r="64" spans="1:15" ht="12.75" customHeight="1">
      <c r="A64" s="53">
        <v>55</v>
      </c>
      <c r="B64" s="28" t="s">
        <v>89</v>
      </c>
      <c r="C64" s="28">
        <v>673.8</v>
      </c>
      <c r="D64" s="37">
        <v>669.4</v>
      </c>
      <c r="E64" s="37">
        <v>656.8</v>
      </c>
      <c r="F64" s="37">
        <v>639.79999999999995</v>
      </c>
      <c r="G64" s="37">
        <v>627.19999999999993</v>
      </c>
      <c r="H64" s="37">
        <v>686.4</v>
      </c>
      <c r="I64" s="37">
        <v>699.00000000000011</v>
      </c>
      <c r="J64" s="37">
        <v>716</v>
      </c>
      <c r="K64" s="28">
        <v>682</v>
      </c>
      <c r="L64" s="28">
        <v>652.4</v>
      </c>
      <c r="M64" s="28">
        <v>27.149149999999999</v>
      </c>
      <c r="N64" s="1"/>
      <c r="O64" s="1"/>
    </row>
    <row r="65" spans="1:15" ht="12.75" customHeight="1">
      <c r="A65" s="53">
        <v>56</v>
      </c>
      <c r="B65" s="28" t="s">
        <v>90</v>
      </c>
      <c r="C65" s="28">
        <v>981.65</v>
      </c>
      <c r="D65" s="37">
        <v>984.88333333333333</v>
      </c>
      <c r="E65" s="37">
        <v>971.76666666666665</v>
      </c>
      <c r="F65" s="37">
        <v>961.88333333333333</v>
      </c>
      <c r="G65" s="37">
        <v>948.76666666666665</v>
      </c>
      <c r="H65" s="37">
        <v>994.76666666666665</v>
      </c>
      <c r="I65" s="37">
        <v>1007.8833333333332</v>
      </c>
      <c r="J65" s="37">
        <v>1017.7666666666667</v>
      </c>
      <c r="K65" s="28">
        <v>998</v>
      </c>
      <c r="L65" s="28">
        <v>975</v>
      </c>
      <c r="M65" s="28">
        <v>2.9555500000000001</v>
      </c>
      <c r="N65" s="1"/>
      <c r="O65" s="1"/>
    </row>
    <row r="66" spans="1:15" ht="12.75" customHeight="1">
      <c r="A66" s="53">
        <v>57</v>
      </c>
      <c r="B66" s="28" t="s">
        <v>249</v>
      </c>
      <c r="C66" s="28">
        <v>368.1</v>
      </c>
      <c r="D66" s="37">
        <v>368.2833333333333</v>
      </c>
      <c r="E66" s="37">
        <v>365.11666666666662</v>
      </c>
      <c r="F66" s="37">
        <v>362.13333333333333</v>
      </c>
      <c r="G66" s="37">
        <v>358.96666666666664</v>
      </c>
      <c r="H66" s="37">
        <v>371.26666666666659</v>
      </c>
      <c r="I66" s="37">
        <v>374.43333333333334</v>
      </c>
      <c r="J66" s="37">
        <v>377.41666666666657</v>
      </c>
      <c r="K66" s="28">
        <v>371.45</v>
      </c>
      <c r="L66" s="28">
        <v>365.3</v>
      </c>
      <c r="M66" s="28">
        <v>2.7093799999999999</v>
      </c>
      <c r="N66" s="1"/>
      <c r="O66" s="1"/>
    </row>
    <row r="67" spans="1:15" ht="12.75" customHeight="1">
      <c r="A67" s="53">
        <v>58</v>
      </c>
      <c r="B67" s="28" t="s">
        <v>92</v>
      </c>
      <c r="C67" s="28">
        <v>1093.2</v>
      </c>
      <c r="D67" s="37">
        <v>1098.5333333333335</v>
      </c>
      <c r="E67" s="37">
        <v>1080.416666666667</v>
      </c>
      <c r="F67" s="37">
        <v>1067.6333333333334</v>
      </c>
      <c r="G67" s="37">
        <v>1049.5166666666669</v>
      </c>
      <c r="H67" s="37">
        <v>1111.3166666666671</v>
      </c>
      <c r="I67" s="37">
        <v>1129.4333333333334</v>
      </c>
      <c r="J67" s="37">
        <v>1142.2166666666672</v>
      </c>
      <c r="K67" s="28">
        <v>1116.6500000000001</v>
      </c>
      <c r="L67" s="28">
        <v>1085.75</v>
      </c>
      <c r="M67" s="28">
        <v>2.0834800000000002</v>
      </c>
      <c r="N67" s="1"/>
      <c r="O67" s="1"/>
    </row>
    <row r="68" spans="1:15" ht="12.75" customHeight="1">
      <c r="A68" s="53">
        <v>59</v>
      </c>
      <c r="B68" s="28" t="s">
        <v>97</v>
      </c>
      <c r="C68" s="28">
        <v>346.8</v>
      </c>
      <c r="D68" s="37">
        <v>346.56666666666666</v>
      </c>
      <c r="E68" s="37">
        <v>342.5333333333333</v>
      </c>
      <c r="F68" s="37">
        <v>338.26666666666665</v>
      </c>
      <c r="G68" s="37">
        <v>334.23333333333329</v>
      </c>
      <c r="H68" s="37">
        <v>350.83333333333331</v>
      </c>
      <c r="I68" s="37">
        <v>354.86666666666673</v>
      </c>
      <c r="J68" s="37">
        <v>359.13333333333333</v>
      </c>
      <c r="K68" s="28">
        <v>350.6</v>
      </c>
      <c r="L68" s="28">
        <v>342.3</v>
      </c>
      <c r="M68" s="28">
        <v>40.413429999999998</v>
      </c>
      <c r="N68" s="1"/>
      <c r="O68" s="1"/>
    </row>
    <row r="69" spans="1:15" ht="12.75" customHeight="1">
      <c r="A69" s="53">
        <v>60</v>
      </c>
      <c r="B69" s="28" t="s">
        <v>93</v>
      </c>
      <c r="C69" s="28">
        <v>543.45000000000005</v>
      </c>
      <c r="D69" s="37">
        <v>542.5</v>
      </c>
      <c r="E69" s="37">
        <v>540</v>
      </c>
      <c r="F69" s="37">
        <v>536.54999999999995</v>
      </c>
      <c r="G69" s="37">
        <v>534.04999999999995</v>
      </c>
      <c r="H69" s="37">
        <v>545.95000000000005</v>
      </c>
      <c r="I69" s="37">
        <v>548.45000000000005</v>
      </c>
      <c r="J69" s="37">
        <v>551.90000000000009</v>
      </c>
      <c r="K69" s="28">
        <v>545</v>
      </c>
      <c r="L69" s="28">
        <v>539.04999999999995</v>
      </c>
      <c r="M69" s="28">
        <v>3.8340700000000001</v>
      </c>
      <c r="N69" s="1"/>
      <c r="O69" s="1"/>
    </row>
    <row r="70" spans="1:15" ht="12.75" customHeight="1">
      <c r="A70" s="53">
        <v>61</v>
      </c>
      <c r="B70" s="28" t="s">
        <v>250</v>
      </c>
      <c r="C70" s="28">
        <v>1438.15</v>
      </c>
      <c r="D70" s="37">
        <v>1441.3</v>
      </c>
      <c r="E70" s="37">
        <v>1428.6999999999998</v>
      </c>
      <c r="F70" s="37">
        <v>1419.2499999999998</v>
      </c>
      <c r="G70" s="37">
        <v>1406.6499999999996</v>
      </c>
      <c r="H70" s="37">
        <v>1450.75</v>
      </c>
      <c r="I70" s="37">
        <v>1463.35</v>
      </c>
      <c r="J70" s="37">
        <v>1472.8000000000002</v>
      </c>
      <c r="K70" s="28">
        <v>1453.9</v>
      </c>
      <c r="L70" s="28">
        <v>1431.85</v>
      </c>
      <c r="M70" s="28">
        <v>1.93946</v>
      </c>
      <c r="N70" s="1"/>
      <c r="O70" s="1"/>
    </row>
    <row r="71" spans="1:15" ht="12.75" customHeight="1">
      <c r="A71" s="53">
        <v>62</v>
      </c>
      <c r="B71" s="28" t="s">
        <v>94</v>
      </c>
      <c r="C71" s="28">
        <v>1810.95</v>
      </c>
      <c r="D71" s="37">
        <v>1818.9833333333333</v>
      </c>
      <c r="E71" s="37">
        <v>1794.9666666666667</v>
      </c>
      <c r="F71" s="37">
        <v>1778.9833333333333</v>
      </c>
      <c r="G71" s="37">
        <v>1754.9666666666667</v>
      </c>
      <c r="H71" s="37">
        <v>1834.9666666666667</v>
      </c>
      <c r="I71" s="37">
        <v>1858.9833333333336</v>
      </c>
      <c r="J71" s="37">
        <v>1874.9666666666667</v>
      </c>
      <c r="K71" s="28">
        <v>1843</v>
      </c>
      <c r="L71" s="28">
        <v>1803</v>
      </c>
      <c r="M71" s="28">
        <v>6.3384</v>
      </c>
      <c r="N71" s="1"/>
      <c r="O71" s="1"/>
    </row>
    <row r="72" spans="1:15" ht="12.75" customHeight="1">
      <c r="A72" s="53">
        <v>63</v>
      </c>
      <c r="B72" s="28" t="s">
        <v>95</v>
      </c>
      <c r="C72" s="28">
        <v>3687.45</v>
      </c>
      <c r="D72" s="37">
        <v>3702.4833333333336</v>
      </c>
      <c r="E72" s="37">
        <v>3664.9666666666672</v>
      </c>
      <c r="F72" s="37">
        <v>3642.4833333333336</v>
      </c>
      <c r="G72" s="37">
        <v>3604.9666666666672</v>
      </c>
      <c r="H72" s="37">
        <v>3724.9666666666672</v>
      </c>
      <c r="I72" s="37">
        <v>3762.4833333333336</v>
      </c>
      <c r="J72" s="37">
        <v>3784.9666666666672</v>
      </c>
      <c r="K72" s="28">
        <v>3740</v>
      </c>
      <c r="L72" s="28">
        <v>3680</v>
      </c>
      <c r="M72" s="28">
        <v>3.1154700000000002</v>
      </c>
      <c r="N72" s="1"/>
      <c r="O72" s="1"/>
    </row>
    <row r="73" spans="1:15" ht="12.75" customHeight="1">
      <c r="A73" s="53">
        <v>64</v>
      </c>
      <c r="B73" s="28" t="s">
        <v>252</v>
      </c>
      <c r="C73" s="28">
        <v>3872.4</v>
      </c>
      <c r="D73" s="37">
        <v>3839.4333333333329</v>
      </c>
      <c r="E73" s="37">
        <v>3757.1666666666661</v>
      </c>
      <c r="F73" s="37">
        <v>3641.9333333333329</v>
      </c>
      <c r="G73" s="37">
        <v>3559.6666666666661</v>
      </c>
      <c r="H73" s="37">
        <v>3954.6666666666661</v>
      </c>
      <c r="I73" s="37">
        <v>4036.9333333333334</v>
      </c>
      <c r="J73" s="37">
        <v>4152.1666666666661</v>
      </c>
      <c r="K73" s="28">
        <v>3921.7</v>
      </c>
      <c r="L73" s="28">
        <v>3724.2</v>
      </c>
      <c r="M73" s="28">
        <v>7.6806599999999996</v>
      </c>
      <c r="N73" s="1"/>
      <c r="O73" s="1"/>
    </row>
    <row r="74" spans="1:15" ht="12.75" customHeight="1">
      <c r="A74" s="53">
        <v>65</v>
      </c>
      <c r="B74" s="28" t="s">
        <v>143</v>
      </c>
      <c r="C74" s="28">
        <v>2078.15</v>
      </c>
      <c r="D74" s="37">
        <v>2095.25</v>
      </c>
      <c r="E74" s="37">
        <v>2052.9</v>
      </c>
      <c r="F74" s="37">
        <v>2027.65</v>
      </c>
      <c r="G74" s="37">
        <v>1985.3000000000002</v>
      </c>
      <c r="H74" s="37">
        <v>2120.5</v>
      </c>
      <c r="I74" s="37">
        <v>2162.8500000000004</v>
      </c>
      <c r="J74" s="37">
        <v>2188.1</v>
      </c>
      <c r="K74" s="28">
        <v>2137.6</v>
      </c>
      <c r="L74" s="28">
        <v>2070</v>
      </c>
      <c r="M74" s="28">
        <v>2.3710300000000002</v>
      </c>
      <c r="N74" s="1"/>
      <c r="O74" s="1"/>
    </row>
    <row r="75" spans="1:15" ht="12.75" customHeight="1">
      <c r="A75" s="53">
        <v>66</v>
      </c>
      <c r="B75" s="28" t="s">
        <v>98</v>
      </c>
      <c r="C75" s="28">
        <v>4483.7</v>
      </c>
      <c r="D75" s="37">
        <v>4482.9000000000005</v>
      </c>
      <c r="E75" s="37">
        <v>4426.8000000000011</v>
      </c>
      <c r="F75" s="37">
        <v>4369.9000000000005</v>
      </c>
      <c r="G75" s="37">
        <v>4313.8000000000011</v>
      </c>
      <c r="H75" s="37">
        <v>4539.8000000000011</v>
      </c>
      <c r="I75" s="37">
        <v>4595.9000000000015</v>
      </c>
      <c r="J75" s="37">
        <v>4652.8000000000011</v>
      </c>
      <c r="K75" s="28">
        <v>4539</v>
      </c>
      <c r="L75" s="28">
        <v>4426</v>
      </c>
      <c r="M75" s="28">
        <v>4.1587399999999999</v>
      </c>
      <c r="N75" s="1"/>
      <c r="O75" s="1"/>
    </row>
    <row r="76" spans="1:15" ht="12.75" customHeight="1">
      <c r="A76" s="53">
        <v>67</v>
      </c>
      <c r="B76" s="28" t="s">
        <v>99</v>
      </c>
      <c r="C76" s="28">
        <v>2954.05</v>
      </c>
      <c r="D76" s="37">
        <v>2978.0166666666664</v>
      </c>
      <c r="E76" s="37">
        <v>2917.5333333333328</v>
      </c>
      <c r="F76" s="37">
        <v>2881.0166666666664</v>
      </c>
      <c r="G76" s="37">
        <v>2820.5333333333328</v>
      </c>
      <c r="H76" s="37">
        <v>3014.5333333333328</v>
      </c>
      <c r="I76" s="37">
        <v>3075.0166666666664</v>
      </c>
      <c r="J76" s="37">
        <v>3111.5333333333328</v>
      </c>
      <c r="K76" s="28">
        <v>3038.5</v>
      </c>
      <c r="L76" s="28">
        <v>2941.5</v>
      </c>
      <c r="M76" s="28">
        <v>10.69397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470.6</v>
      </c>
      <c r="D77" s="37">
        <v>468.7166666666667</v>
      </c>
      <c r="E77" s="37">
        <v>465.43333333333339</v>
      </c>
      <c r="F77" s="37">
        <v>460.26666666666671</v>
      </c>
      <c r="G77" s="37">
        <v>456.98333333333341</v>
      </c>
      <c r="H77" s="37">
        <v>473.88333333333338</v>
      </c>
      <c r="I77" s="37">
        <v>477.16666666666669</v>
      </c>
      <c r="J77" s="37">
        <v>482.33333333333337</v>
      </c>
      <c r="K77" s="28">
        <v>472</v>
      </c>
      <c r="L77" s="28">
        <v>463.55</v>
      </c>
      <c r="M77" s="28">
        <v>2.94048</v>
      </c>
      <c r="N77" s="1"/>
      <c r="O77" s="1"/>
    </row>
    <row r="78" spans="1:15" ht="12.75" customHeight="1">
      <c r="A78" s="53">
        <v>69</v>
      </c>
      <c r="B78" s="28" t="s">
        <v>100</v>
      </c>
      <c r="C78" s="28">
        <v>1580.45</v>
      </c>
      <c r="D78" s="37">
        <v>1580.8999999999999</v>
      </c>
      <c r="E78" s="37">
        <v>1566.5999999999997</v>
      </c>
      <c r="F78" s="37">
        <v>1552.7499999999998</v>
      </c>
      <c r="G78" s="37">
        <v>1538.4499999999996</v>
      </c>
      <c r="H78" s="37">
        <v>1594.7499999999998</v>
      </c>
      <c r="I78" s="37">
        <v>1609.05</v>
      </c>
      <c r="J78" s="37">
        <v>1622.8999999999999</v>
      </c>
      <c r="K78" s="28">
        <v>1595.2</v>
      </c>
      <c r="L78" s="28">
        <v>1567.05</v>
      </c>
      <c r="M78" s="28">
        <v>2.63198</v>
      </c>
      <c r="N78" s="1"/>
      <c r="O78" s="1"/>
    </row>
    <row r="79" spans="1:15" ht="12.75" customHeight="1">
      <c r="A79" s="53">
        <v>70</v>
      </c>
      <c r="B79" s="28" t="s">
        <v>101</v>
      </c>
      <c r="C79" s="28">
        <v>151.30000000000001</v>
      </c>
      <c r="D79" s="37">
        <v>151.36666666666667</v>
      </c>
      <c r="E79" s="37">
        <v>149.98333333333335</v>
      </c>
      <c r="F79" s="37">
        <v>148.66666666666669</v>
      </c>
      <c r="G79" s="37">
        <v>147.28333333333336</v>
      </c>
      <c r="H79" s="37">
        <v>152.68333333333334</v>
      </c>
      <c r="I79" s="37">
        <v>154.06666666666666</v>
      </c>
      <c r="J79" s="37">
        <v>155.38333333333333</v>
      </c>
      <c r="K79" s="28">
        <v>152.75</v>
      </c>
      <c r="L79" s="28">
        <v>150.05000000000001</v>
      </c>
      <c r="M79" s="28">
        <v>20.358979999999999</v>
      </c>
      <c r="N79" s="1"/>
      <c r="O79" s="1"/>
    </row>
    <row r="80" spans="1:15" ht="12.75" customHeight="1">
      <c r="A80" s="53">
        <v>71</v>
      </c>
      <c r="B80" s="28" t="s">
        <v>854</v>
      </c>
      <c r="C80" s="28">
        <v>1401.15</v>
      </c>
      <c r="D80" s="37">
        <v>1400.95</v>
      </c>
      <c r="E80" s="37">
        <v>1393.1000000000001</v>
      </c>
      <c r="F80" s="37">
        <v>1385.0500000000002</v>
      </c>
      <c r="G80" s="37">
        <v>1377.2000000000003</v>
      </c>
      <c r="H80" s="37">
        <v>1409</v>
      </c>
      <c r="I80" s="37">
        <v>1416.85</v>
      </c>
      <c r="J80" s="37">
        <v>1424.8999999999999</v>
      </c>
      <c r="K80" s="28">
        <v>1408.8</v>
      </c>
      <c r="L80" s="28">
        <v>1392.9</v>
      </c>
      <c r="M80" s="28">
        <v>0.91190000000000004</v>
      </c>
      <c r="N80" s="1"/>
      <c r="O80" s="1"/>
    </row>
    <row r="81" spans="1:15" ht="12.75" customHeight="1">
      <c r="A81" s="53">
        <v>72</v>
      </c>
      <c r="B81" s="28" t="s">
        <v>102</v>
      </c>
      <c r="C81" s="28">
        <v>98.45</v>
      </c>
      <c r="D81" s="37">
        <v>99.116666666666674</v>
      </c>
      <c r="E81" s="37">
        <v>97.533333333333346</v>
      </c>
      <c r="F81" s="37">
        <v>96.616666666666674</v>
      </c>
      <c r="G81" s="37">
        <v>95.033333333333346</v>
      </c>
      <c r="H81" s="37">
        <v>100.03333333333335</v>
      </c>
      <c r="I81" s="37">
        <v>101.61666666666666</v>
      </c>
      <c r="J81" s="37">
        <v>102.53333333333335</v>
      </c>
      <c r="K81" s="28">
        <v>100.7</v>
      </c>
      <c r="L81" s="28">
        <v>98.2</v>
      </c>
      <c r="M81" s="28">
        <v>113.79873000000001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252.7</v>
      </c>
      <c r="D82" s="37">
        <v>252.83333333333334</v>
      </c>
      <c r="E82" s="37">
        <v>247.41666666666669</v>
      </c>
      <c r="F82" s="37">
        <v>242.13333333333335</v>
      </c>
      <c r="G82" s="37">
        <v>236.7166666666667</v>
      </c>
      <c r="H82" s="37">
        <v>258.11666666666667</v>
      </c>
      <c r="I82" s="37">
        <v>263.53333333333336</v>
      </c>
      <c r="J82" s="37">
        <v>268.81666666666666</v>
      </c>
      <c r="K82" s="28">
        <v>258.25</v>
      </c>
      <c r="L82" s="28">
        <v>247.55</v>
      </c>
      <c r="M82" s="28">
        <v>15.850009999999999</v>
      </c>
      <c r="N82" s="1"/>
      <c r="O82" s="1"/>
    </row>
    <row r="83" spans="1:15" ht="12.75" customHeight="1">
      <c r="A83" s="53">
        <v>74</v>
      </c>
      <c r="B83" s="28" t="s">
        <v>103</v>
      </c>
      <c r="C83" s="28">
        <v>139</v>
      </c>
      <c r="D83" s="37">
        <v>138.6</v>
      </c>
      <c r="E83" s="37">
        <v>137</v>
      </c>
      <c r="F83" s="37">
        <v>135</v>
      </c>
      <c r="G83" s="37">
        <v>133.4</v>
      </c>
      <c r="H83" s="37">
        <v>140.6</v>
      </c>
      <c r="I83" s="37">
        <v>142.19999999999996</v>
      </c>
      <c r="J83" s="37">
        <v>144.19999999999999</v>
      </c>
      <c r="K83" s="28">
        <v>140.19999999999999</v>
      </c>
      <c r="L83" s="28">
        <v>136.6</v>
      </c>
      <c r="M83" s="28">
        <v>64.471980000000002</v>
      </c>
      <c r="N83" s="1"/>
      <c r="O83" s="1"/>
    </row>
    <row r="84" spans="1:15" ht="12.75" customHeight="1">
      <c r="A84" s="53">
        <v>75</v>
      </c>
      <c r="B84" s="28" t="s">
        <v>256</v>
      </c>
      <c r="C84" s="28">
        <v>2486.3000000000002</v>
      </c>
      <c r="D84" s="37">
        <v>2496.4333333333334</v>
      </c>
      <c r="E84" s="37">
        <v>2469.8666666666668</v>
      </c>
      <c r="F84" s="37">
        <v>2453.4333333333334</v>
      </c>
      <c r="G84" s="37">
        <v>2426.8666666666668</v>
      </c>
      <c r="H84" s="37">
        <v>2512.8666666666668</v>
      </c>
      <c r="I84" s="37">
        <v>2539.4333333333334</v>
      </c>
      <c r="J84" s="37">
        <v>2555.8666666666668</v>
      </c>
      <c r="K84" s="28">
        <v>2523</v>
      </c>
      <c r="L84" s="28">
        <v>2480</v>
      </c>
      <c r="M84" s="28">
        <v>2.8880400000000002</v>
      </c>
      <c r="N84" s="1"/>
      <c r="O84" s="1"/>
    </row>
    <row r="85" spans="1:15" ht="12.75" customHeight="1">
      <c r="A85" s="53">
        <v>76</v>
      </c>
      <c r="B85" s="28" t="s">
        <v>104</v>
      </c>
      <c r="C85" s="28">
        <v>379.8</v>
      </c>
      <c r="D85" s="37">
        <v>382.7833333333333</v>
      </c>
      <c r="E85" s="37">
        <v>376.06666666666661</v>
      </c>
      <c r="F85" s="37">
        <v>372.33333333333331</v>
      </c>
      <c r="G85" s="37">
        <v>365.61666666666662</v>
      </c>
      <c r="H85" s="37">
        <v>386.51666666666659</v>
      </c>
      <c r="I85" s="37">
        <v>393.23333333333329</v>
      </c>
      <c r="J85" s="37">
        <v>396.96666666666658</v>
      </c>
      <c r="K85" s="28">
        <v>389.5</v>
      </c>
      <c r="L85" s="28">
        <v>379.05</v>
      </c>
      <c r="M85" s="28">
        <v>7.9512600000000004</v>
      </c>
      <c r="N85" s="1"/>
      <c r="O85" s="1"/>
    </row>
    <row r="86" spans="1:15" ht="12.75" customHeight="1">
      <c r="A86" s="53">
        <v>77</v>
      </c>
      <c r="B86" s="28" t="s">
        <v>107</v>
      </c>
      <c r="C86" s="28">
        <v>856.45</v>
      </c>
      <c r="D86" s="37">
        <v>853.43333333333339</v>
      </c>
      <c r="E86" s="37">
        <v>844.36666666666679</v>
      </c>
      <c r="F86" s="37">
        <v>832.28333333333342</v>
      </c>
      <c r="G86" s="37">
        <v>823.21666666666681</v>
      </c>
      <c r="H86" s="37">
        <v>865.51666666666677</v>
      </c>
      <c r="I86" s="37">
        <v>874.58333333333337</v>
      </c>
      <c r="J86" s="37">
        <v>886.66666666666674</v>
      </c>
      <c r="K86" s="28">
        <v>862.5</v>
      </c>
      <c r="L86" s="28">
        <v>841.35</v>
      </c>
      <c r="M86" s="28">
        <v>9.0433199999999996</v>
      </c>
      <c r="N86" s="1"/>
      <c r="O86" s="1"/>
    </row>
    <row r="87" spans="1:15" ht="12.75" customHeight="1">
      <c r="A87" s="53">
        <v>78</v>
      </c>
      <c r="B87" s="28" t="s">
        <v>108</v>
      </c>
      <c r="C87" s="28">
        <v>1301</v>
      </c>
      <c r="D87" s="37">
        <v>1305.3333333333333</v>
      </c>
      <c r="E87" s="37">
        <v>1285.6666666666665</v>
      </c>
      <c r="F87" s="37">
        <v>1270.3333333333333</v>
      </c>
      <c r="G87" s="37">
        <v>1250.6666666666665</v>
      </c>
      <c r="H87" s="37">
        <v>1320.6666666666665</v>
      </c>
      <c r="I87" s="37">
        <v>1340.333333333333</v>
      </c>
      <c r="J87" s="37">
        <v>1355.6666666666665</v>
      </c>
      <c r="K87" s="28">
        <v>1325</v>
      </c>
      <c r="L87" s="28">
        <v>1290</v>
      </c>
      <c r="M87" s="28">
        <v>5.3167200000000001</v>
      </c>
      <c r="N87" s="1"/>
      <c r="O87" s="1"/>
    </row>
    <row r="88" spans="1:15" ht="12.75" customHeight="1">
      <c r="A88" s="53">
        <v>79</v>
      </c>
      <c r="B88" s="28" t="s">
        <v>110</v>
      </c>
      <c r="C88" s="28">
        <v>1380.05</v>
      </c>
      <c r="D88" s="37">
        <v>1385.8666666666668</v>
      </c>
      <c r="E88" s="37">
        <v>1370.4833333333336</v>
      </c>
      <c r="F88" s="37">
        <v>1360.9166666666667</v>
      </c>
      <c r="G88" s="37">
        <v>1345.5333333333335</v>
      </c>
      <c r="H88" s="37">
        <v>1395.4333333333336</v>
      </c>
      <c r="I88" s="37">
        <v>1410.8166666666668</v>
      </c>
      <c r="J88" s="37">
        <v>1420.3833333333337</v>
      </c>
      <c r="K88" s="28">
        <v>1401.25</v>
      </c>
      <c r="L88" s="28">
        <v>1376.3</v>
      </c>
      <c r="M88" s="28">
        <v>3.17577</v>
      </c>
      <c r="N88" s="1"/>
      <c r="O88" s="1"/>
    </row>
    <row r="89" spans="1:15" ht="12.75" customHeight="1">
      <c r="A89" s="53">
        <v>80</v>
      </c>
      <c r="B89" s="28" t="s">
        <v>111</v>
      </c>
      <c r="C89" s="28">
        <v>446.25</v>
      </c>
      <c r="D89" s="37">
        <v>447.08333333333331</v>
      </c>
      <c r="E89" s="37">
        <v>440.16666666666663</v>
      </c>
      <c r="F89" s="37">
        <v>434.08333333333331</v>
      </c>
      <c r="G89" s="37">
        <v>427.16666666666663</v>
      </c>
      <c r="H89" s="37">
        <v>453.16666666666663</v>
      </c>
      <c r="I89" s="37">
        <v>460.08333333333326</v>
      </c>
      <c r="J89" s="37">
        <v>466.16666666666663</v>
      </c>
      <c r="K89" s="28">
        <v>454</v>
      </c>
      <c r="L89" s="28">
        <v>441</v>
      </c>
      <c r="M89" s="28">
        <v>11.4245</v>
      </c>
      <c r="N89" s="1"/>
      <c r="O89" s="1"/>
    </row>
    <row r="90" spans="1:15" ht="12.75" customHeight="1">
      <c r="A90" s="53">
        <v>81</v>
      </c>
      <c r="B90" s="28" t="s">
        <v>259</v>
      </c>
      <c r="C90" s="28">
        <v>226.35</v>
      </c>
      <c r="D90" s="37">
        <v>227.13333333333333</v>
      </c>
      <c r="E90" s="37">
        <v>223.31666666666666</v>
      </c>
      <c r="F90" s="37">
        <v>220.28333333333333</v>
      </c>
      <c r="G90" s="37">
        <v>216.46666666666667</v>
      </c>
      <c r="H90" s="37">
        <v>230.16666666666666</v>
      </c>
      <c r="I90" s="37">
        <v>233.98333333333332</v>
      </c>
      <c r="J90" s="37">
        <v>237.01666666666665</v>
      </c>
      <c r="K90" s="28">
        <v>230.95</v>
      </c>
      <c r="L90" s="28">
        <v>224.1</v>
      </c>
      <c r="M90" s="28">
        <v>3.4631599999999998</v>
      </c>
      <c r="N90" s="1"/>
      <c r="O90" s="1"/>
    </row>
    <row r="91" spans="1:15" ht="12.75" customHeight="1">
      <c r="A91" s="53">
        <v>82</v>
      </c>
      <c r="B91" s="28" t="s">
        <v>113</v>
      </c>
      <c r="C91" s="28">
        <v>927.8</v>
      </c>
      <c r="D91" s="37">
        <v>933.58333333333337</v>
      </c>
      <c r="E91" s="37">
        <v>918.61666666666679</v>
      </c>
      <c r="F91" s="37">
        <v>909.43333333333339</v>
      </c>
      <c r="G91" s="37">
        <v>894.46666666666681</v>
      </c>
      <c r="H91" s="37">
        <v>942.76666666666677</v>
      </c>
      <c r="I91" s="37">
        <v>957.73333333333323</v>
      </c>
      <c r="J91" s="37">
        <v>966.91666666666674</v>
      </c>
      <c r="K91" s="28">
        <v>948.55</v>
      </c>
      <c r="L91" s="28">
        <v>924.4</v>
      </c>
      <c r="M91" s="28">
        <v>53.053539999999998</v>
      </c>
      <c r="N91" s="1"/>
      <c r="O91" s="1"/>
    </row>
    <row r="92" spans="1:15" ht="12.75" customHeight="1">
      <c r="A92" s="53">
        <v>83</v>
      </c>
      <c r="B92" s="28" t="s">
        <v>115</v>
      </c>
      <c r="C92" s="28">
        <v>1917.1</v>
      </c>
      <c r="D92" s="37">
        <v>1926.9333333333334</v>
      </c>
      <c r="E92" s="37">
        <v>1898.9666666666667</v>
      </c>
      <c r="F92" s="37">
        <v>1880.8333333333333</v>
      </c>
      <c r="G92" s="37">
        <v>1852.8666666666666</v>
      </c>
      <c r="H92" s="37">
        <v>1945.0666666666668</v>
      </c>
      <c r="I92" s="37">
        <v>1973.0333333333335</v>
      </c>
      <c r="J92" s="37">
        <v>1991.166666666667</v>
      </c>
      <c r="K92" s="28">
        <v>1954.9</v>
      </c>
      <c r="L92" s="28">
        <v>1908.8</v>
      </c>
      <c r="M92" s="28">
        <v>1.9136200000000001</v>
      </c>
      <c r="N92" s="1"/>
      <c r="O92" s="1"/>
    </row>
    <row r="93" spans="1:15" ht="12.75" customHeight="1">
      <c r="A93" s="53">
        <v>84</v>
      </c>
      <c r="B93" s="28" t="s">
        <v>116</v>
      </c>
      <c r="C93" s="28">
        <v>1391.8</v>
      </c>
      <c r="D93" s="37">
        <v>1395.4833333333336</v>
      </c>
      <c r="E93" s="37">
        <v>1385.7166666666672</v>
      </c>
      <c r="F93" s="37">
        <v>1379.6333333333337</v>
      </c>
      <c r="G93" s="37">
        <v>1369.8666666666672</v>
      </c>
      <c r="H93" s="37">
        <v>1401.5666666666671</v>
      </c>
      <c r="I93" s="37">
        <v>1411.3333333333335</v>
      </c>
      <c r="J93" s="37">
        <v>1417.416666666667</v>
      </c>
      <c r="K93" s="28">
        <v>1405.25</v>
      </c>
      <c r="L93" s="28">
        <v>1389.4</v>
      </c>
      <c r="M93" s="28">
        <v>49.384869999999999</v>
      </c>
      <c r="N93" s="1"/>
      <c r="O93" s="1"/>
    </row>
    <row r="94" spans="1:15" ht="12.75" customHeight="1">
      <c r="A94" s="53">
        <v>85</v>
      </c>
      <c r="B94" s="28" t="s">
        <v>117</v>
      </c>
      <c r="C94" s="28">
        <v>539.75</v>
      </c>
      <c r="D94" s="37">
        <v>541.28333333333342</v>
      </c>
      <c r="E94" s="37">
        <v>535.91666666666686</v>
      </c>
      <c r="F94" s="37">
        <v>532.08333333333348</v>
      </c>
      <c r="G94" s="37">
        <v>526.71666666666692</v>
      </c>
      <c r="H94" s="37">
        <v>545.11666666666679</v>
      </c>
      <c r="I94" s="37">
        <v>550.48333333333335</v>
      </c>
      <c r="J94" s="37">
        <v>554.31666666666672</v>
      </c>
      <c r="K94" s="28">
        <v>546.65</v>
      </c>
      <c r="L94" s="28">
        <v>537.45000000000005</v>
      </c>
      <c r="M94" s="28">
        <v>20.88278</v>
      </c>
      <c r="N94" s="1"/>
      <c r="O94" s="1"/>
    </row>
    <row r="95" spans="1:15" ht="12.75" customHeight="1">
      <c r="A95" s="53">
        <v>86</v>
      </c>
      <c r="B95" s="28" t="s">
        <v>112</v>
      </c>
      <c r="C95" s="28">
        <v>1220.9000000000001</v>
      </c>
      <c r="D95" s="37">
        <v>1218.8666666666666</v>
      </c>
      <c r="E95" s="37">
        <v>1214.1833333333332</v>
      </c>
      <c r="F95" s="37">
        <v>1207.4666666666667</v>
      </c>
      <c r="G95" s="37">
        <v>1202.7833333333333</v>
      </c>
      <c r="H95" s="37">
        <v>1225.583333333333</v>
      </c>
      <c r="I95" s="37">
        <v>1230.2666666666664</v>
      </c>
      <c r="J95" s="37">
        <v>1236.9833333333329</v>
      </c>
      <c r="K95" s="28">
        <v>1223.55</v>
      </c>
      <c r="L95" s="28">
        <v>1212.1500000000001</v>
      </c>
      <c r="M95" s="28">
        <v>3.5673900000000001</v>
      </c>
      <c r="N95" s="1"/>
      <c r="O95" s="1"/>
    </row>
    <row r="96" spans="1:15" ht="12.75" customHeight="1">
      <c r="A96" s="53">
        <v>87</v>
      </c>
      <c r="B96" s="28" t="s">
        <v>118</v>
      </c>
      <c r="C96" s="28">
        <v>2875.5</v>
      </c>
      <c r="D96" s="37">
        <v>2864.6833333333329</v>
      </c>
      <c r="E96" s="37">
        <v>2844.8166666666657</v>
      </c>
      <c r="F96" s="37">
        <v>2814.1333333333328</v>
      </c>
      <c r="G96" s="37">
        <v>2794.2666666666655</v>
      </c>
      <c r="H96" s="37">
        <v>2895.3666666666659</v>
      </c>
      <c r="I96" s="37">
        <v>2915.2333333333336</v>
      </c>
      <c r="J96" s="37">
        <v>2945.9166666666661</v>
      </c>
      <c r="K96" s="28">
        <v>2884.55</v>
      </c>
      <c r="L96" s="28">
        <v>2834</v>
      </c>
      <c r="M96" s="28">
        <v>4.2288699999999997</v>
      </c>
      <c r="N96" s="1"/>
      <c r="O96" s="1"/>
    </row>
    <row r="97" spans="1:15" ht="12.75" customHeight="1">
      <c r="A97" s="53">
        <v>88</v>
      </c>
      <c r="B97" s="28" t="s">
        <v>120</v>
      </c>
      <c r="C97" s="28">
        <v>346.9</v>
      </c>
      <c r="D97" s="37">
        <v>348.16666666666669</v>
      </c>
      <c r="E97" s="37">
        <v>340.33333333333337</v>
      </c>
      <c r="F97" s="37">
        <v>333.76666666666671</v>
      </c>
      <c r="G97" s="37">
        <v>325.93333333333339</v>
      </c>
      <c r="H97" s="37">
        <v>354.73333333333335</v>
      </c>
      <c r="I97" s="37">
        <v>362.56666666666672</v>
      </c>
      <c r="J97" s="37">
        <v>369.13333333333333</v>
      </c>
      <c r="K97" s="28">
        <v>356</v>
      </c>
      <c r="L97" s="28">
        <v>341.6</v>
      </c>
      <c r="M97" s="28">
        <v>168.96696</v>
      </c>
      <c r="N97" s="1"/>
      <c r="O97" s="1"/>
    </row>
    <row r="98" spans="1:15" ht="12.75" customHeight="1">
      <c r="A98" s="53">
        <v>89</v>
      </c>
      <c r="B98" s="28" t="s">
        <v>260</v>
      </c>
      <c r="C98" s="28">
        <v>1741.65</v>
      </c>
      <c r="D98" s="37">
        <v>1744.8999999999999</v>
      </c>
      <c r="E98" s="37">
        <v>1726.7499999999998</v>
      </c>
      <c r="F98" s="37">
        <v>1711.85</v>
      </c>
      <c r="G98" s="37">
        <v>1693.6999999999998</v>
      </c>
      <c r="H98" s="37">
        <v>1759.7999999999997</v>
      </c>
      <c r="I98" s="37">
        <v>1777.9499999999998</v>
      </c>
      <c r="J98" s="37">
        <v>1792.8499999999997</v>
      </c>
      <c r="K98" s="28">
        <v>1763.05</v>
      </c>
      <c r="L98" s="28">
        <v>1730</v>
      </c>
      <c r="M98" s="28">
        <v>5.4716399999999998</v>
      </c>
      <c r="N98" s="1"/>
      <c r="O98" s="1"/>
    </row>
    <row r="99" spans="1:15" ht="12.75" customHeight="1">
      <c r="A99" s="53">
        <v>90</v>
      </c>
      <c r="B99" s="28" t="s">
        <v>121</v>
      </c>
      <c r="C99" s="28">
        <v>234</v>
      </c>
      <c r="D99" s="37">
        <v>236.93333333333331</v>
      </c>
      <c r="E99" s="37">
        <v>230.06666666666661</v>
      </c>
      <c r="F99" s="37">
        <v>226.1333333333333</v>
      </c>
      <c r="G99" s="37">
        <v>219.26666666666659</v>
      </c>
      <c r="H99" s="37">
        <v>240.86666666666662</v>
      </c>
      <c r="I99" s="37">
        <v>247.73333333333335</v>
      </c>
      <c r="J99" s="37">
        <v>251.66666666666663</v>
      </c>
      <c r="K99" s="28">
        <v>243.8</v>
      </c>
      <c r="L99" s="28">
        <v>233</v>
      </c>
      <c r="M99" s="28">
        <v>55.923279999999998</v>
      </c>
      <c r="N99" s="1"/>
      <c r="O99" s="1"/>
    </row>
    <row r="100" spans="1:15" ht="12.75" customHeight="1">
      <c r="A100" s="53">
        <v>91</v>
      </c>
      <c r="B100" s="28" t="s">
        <v>122</v>
      </c>
      <c r="C100" s="28">
        <v>2449.5500000000002</v>
      </c>
      <c r="D100" s="37">
        <v>2461.5333333333333</v>
      </c>
      <c r="E100" s="37">
        <v>2432.4666666666667</v>
      </c>
      <c r="F100" s="37">
        <v>2415.3833333333332</v>
      </c>
      <c r="G100" s="37">
        <v>2386.3166666666666</v>
      </c>
      <c r="H100" s="37">
        <v>2478.6166666666668</v>
      </c>
      <c r="I100" s="37">
        <v>2507.6833333333334</v>
      </c>
      <c r="J100" s="37">
        <v>2524.7666666666669</v>
      </c>
      <c r="K100" s="28">
        <v>2490.6</v>
      </c>
      <c r="L100" s="28">
        <v>2444.4499999999998</v>
      </c>
      <c r="M100" s="28">
        <v>11.164759999999999</v>
      </c>
      <c r="N100" s="1"/>
      <c r="O100" s="1"/>
    </row>
    <row r="101" spans="1:15" ht="12.75" customHeight="1">
      <c r="A101" s="53">
        <v>92</v>
      </c>
      <c r="B101" s="28" t="s">
        <v>261</v>
      </c>
      <c r="C101" s="28">
        <v>267.75</v>
      </c>
      <c r="D101" s="37">
        <v>269.15000000000003</v>
      </c>
      <c r="E101" s="37">
        <v>264.85000000000008</v>
      </c>
      <c r="F101" s="37">
        <v>261.95000000000005</v>
      </c>
      <c r="G101" s="37">
        <v>257.65000000000009</v>
      </c>
      <c r="H101" s="37">
        <v>272.05000000000007</v>
      </c>
      <c r="I101" s="37">
        <v>276.35000000000002</v>
      </c>
      <c r="J101" s="37">
        <v>279.25000000000006</v>
      </c>
      <c r="K101" s="28">
        <v>273.45</v>
      </c>
      <c r="L101" s="28">
        <v>266.25</v>
      </c>
      <c r="M101" s="28">
        <v>7.7919299999999998</v>
      </c>
      <c r="N101" s="1"/>
      <c r="O101" s="1"/>
    </row>
    <row r="102" spans="1:15" ht="12.75" customHeight="1">
      <c r="A102" s="53">
        <v>93</v>
      </c>
      <c r="B102" s="28" t="s">
        <v>381</v>
      </c>
      <c r="C102" s="28">
        <v>35469.599999999999</v>
      </c>
      <c r="D102" s="37">
        <v>35586.216666666667</v>
      </c>
      <c r="E102" s="37">
        <v>35277.383333333331</v>
      </c>
      <c r="F102" s="37">
        <v>35085.166666666664</v>
      </c>
      <c r="G102" s="37">
        <v>34776.333333333328</v>
      </c>
      <c r="H102" s="37">
        <v>35778.433333333334</v>
      </c>
      <c r="I102" s="37">
        <v>36087.266666666663</v>
      </c>
      <c r="J102" s="37">
        <v>36279.483333333337</v>
      </c>
      <c r="K102" s="28">
        <v>35895.050000000003</v>
      </c>
      <c r="L102" s="28">
        <v>35394</v>
      </c>
      <c r="M102" s="28">
        <v>2.068E-2</v>
      </c>
      <c r="N102" s="1"/>
      <c r="O102" s="1"/>
    </row>
    <row r="103" spans="1:15" ht="12.75" customHeight="1">
      <c r="A103" s="53">
        <v>94</v>
      </c>
      <c r="B103" s="28" t="s">
        <v>114</v>
      </c>
      <c r="C103" s="28">
        <v>2226.9</v>
      </c>
      <c r="D103" s="37">
        <v>2229.2999999999997</v>
      </c>
      <c r="E103" s="37">
        <v>2215.5999999999995</v>
      </c>
      <c r="F103" s="37">
        <v>2204.2999999999997</v>
      </c>
      <c r="G103" s="37">
        <v>2190.5999999999995</v>
      </c>
      <c r="H103" s="37">
        <v>2240.5999999999995</v>
      </c>
      <c r="I103" s="37">
        <v>2254.2999999999993</v>
      </c>
      <c r="J103" s="37">
        <v>2265.5999999999995</v>
      </c>
      <c r="K103" s="28">
        <v>2243</v>
      </c>
      <c r="L103" s="28">
        <v>2218</v>
      </c>
      <c r="M103" s="28">
        <v>16.99784</v>
      </c>
      <c r="N103" s="1"/>
      <c r="O103" s="1"/>
    </row>
    <row r="104" spans="1:15" ht="12.75" customHeight="1">
      <c r="A104" s="53">
        <v>95</v>
      </c>
      <c r="B104" s="28" t="s">
        <v>124</v>
      </c>
      <c r="C104" s="28">
        <v>759.9</v>
      </c>
      <c r="D104" s="37">
        <v>761.68333333333339</v>
      </c>
      <c r="E104" s="37">
        <v>755.91666666666674</v>
      </c>
      <c r="F104" s="37">
        <v>751.93333333333339</v>
      </c>
      <c r="G104" s="37">
        <v>746.16666666666674</v>
      </c>
      <c r="H104" s="37">
        <v>765.66666666666674</v>
      </c>
      <c r="I104" s="37">
        <v>771.43333333333339</v>
      </c>
      <c r="J104" s="37">
        <v>775.41666666666674</v>
      </c>
      <c r="K104" s="28">
        <v>767.45</v>
      </c>
      <c r="L104" s="28">
        <v>757.7</v>
      </c>
      <c r="M104" s="28">
        <v>102.19829</v>
      </c>
      <c r="N104" s="1"/>
      <c r="O104" s="1"/>
    </row>
    <row r="105" spans="1:15" ht="12.75" customHeight="1">
      <c r="A105" s="53">
        <v>96</v>
      </c>
      <c r="B105" s="28" t="s">
        <v>125</v>
      </c>
      <c r="C105" s="28">
        <v>1230.6500000000001</v>
      </c>
      <c r="D105" s="37">
        <v>1240.8999999999999</v>
      </c>
      <c r="E105" s="37">
        <v>1217.7999999999997</v>
      </c>
      <c r="F105" s="37">
        <v>1204.9499999999998</v>
      </c>
      <c r="G105" s="37">
        <v>1181.8499999999997</v>
      </c>
      <c r="H105" s="37">
        <v>1253.7499999999998</v>
      </c>
      <c r="I105" s="37">
        <v>1276.8499999999997</v>
      </c>
      <c r="J105" s="37">
        <v>1289.6999999999998</v>
      </c>
      <c r="K105" s="28">
        <v>1264</v>
      </c>
      <c r="L105" s="28">
        <v>1228.05</v>
      </c>
      <c r="M105" s="28">
        <v>2.8160799999999999</v>
      </c>
      <c r="N105" s="1"/>
      <c r="O105" s="1"/>
    </row>
    <row r="106" spans="1:15" ht="12.75" customHeight="1">
      <c r="A106" s="53">
        <v>97</v>
      </c>
      <c r="B106" s="28" t="s">
        <v>126</v>
      </c>
      <c r="C106" s="28">
        <v>525.85</v>
      </c>
      <c r="D106" s="37">
        <v>524.31666666666661</v>
      </c>
      <c r="E106" s="37">
        <v>519.88333333333321</v>
      </c>
      <c r="F106" s="37">
        <v>513.91666666666663</v>
      </c>
      <c r="G106" s="37">
        <v>509.48333333333323</v>
      </c>
      <c r="H106" s="37">
        <v>530.28333333333319</v>
      </c>
      <c r="I106" s="37">
        <v>534.71666666666658</v>
      </c>
      <c r="J106" s="37">
        <v>540.68333333333317</v>
      </c>
      <c r="K106" s="28">
        <v>528.75</v>
      </c>
      <c r="L106" s="28">
        <v>518.35</v>
      </c>
      <c r="M106" s="28">
        <v>7.7514099999999999</v>
      </c>
      <c r="N106" s="1"/>
      <c r="O106" s="1"/>
    </row>
    <row r="107" spans="1:15" ht="12.75" customHeight="1">
      <c r="A107" s="53">
        <v>98</v>
      </c>
      <c r="B107" s="28" t="s">
        <v>262</v>
      </c>
      <c r="C107" s="28">
        <v>441.35</v>
      </c>
      <c r="D107" s="37">
        <v>438.2833333333333</v>
      </c>
      <c r="E107" s="37">
        <v>432.16666666666663</v>
      </c>
      <c r="F107" s="37">
        <v>422.98333333333335</v>
      </c>
      <c r="G107" s="37">
        <v>416.86666666666667</v>
      </c>
      <c r="H107" s="37">
        <v>447.46666666666658</v>
      </c>
      <c r="I107" s="37">
        <v>453.58333333333326</v>
      </c>
      <c r="J107" s="37">
        <v>462.76666666666654</v>
      </c>
      <c r="K107" s="28">
        <v>444.4</v>
      </c>
      <c r="L107" s="28">
        <v>429.1</v>
      </c>
      <c r="M107" s="28">
        <v>3.8958699999999999</v>
      </c>
      <c r="N107" s="1"/>
      <c r="O107" s="1"/>
    </row>
    <row r="108" spans="1:15" ht="12.75" customHeight="1">
      <c r="A108" s="53">
        <v>99</v>
      </c>
      <c r="B108" s="28" t="s">
        <v>384</v>
      </c>
      <c r="C108" s="28">
        <v>32.35</v>
      </c>
      <c r="D108" s="37">
        <v>32.56666666666667</v>
      </c>
      <c r="E108" s="37">
        <v>31.933333333333337</v>
      </c>
      <c r="F108" s="37">
        <v>31.516666666666666</v>
      </c>
      <c r="G108" s="37">
        <v>30.883333333333333</v>
      </c>
      <c r="H108" s="37">
        <v>32.983333333333341</v>
      </c>
      <c r="I108" s="37">
        <v>33.616666666666681</v>
      </c>
      <c r="J108" s="37">
        <v>34.033333333333346</v>
      </c>
      <c r="K108" s="28">
        <v>33.200000000000003</v>
      </c>
      <c r="L108" s="28">
        <v>32.15</v>
      </c>
      <c r="M108" s="28">
        <v>44.009129999999999</v>
      </c>
      <c r="N108" s="1"/>
      <c r="O108" s="1"/>
    </row>
    <row r="109" spans="1:15" ht="12.75" customHeight="1">
      <c r="A109" s="53">
        <v>100</v>
      </c>
      <c r="B109" s="28" t="s">
        <v>128</v>
      </c>
      <c r="C109" s="28">
        <v>34</v>
      </c>
      <c r="D109" s="37">
        <v>34.083333333333336</v>
      </c>
      <c r="E109" s="37">
        <v>33.81666666666667</v>
      </c>
      <c r="F109" s="37">
        <v>33.633333333333333</v>
      </c>
      <c r="G109" s="37">
        <v>33.366666666666667</v>
      </c>
      <c r="H109" s="37">
        <v>34.266666666666673</v>
      </c>
      <c r="I109" s="37">
        <v>34.533333333333339</v>
      </c>
      <c r="J109" s="37">
        <v>34.716666666666676</v>
      </c>
      <c r="K109" s="28">
        <v>34.35</v>
      </c>
      <c r="L109" s="28">
        <v>33.9</v>
      </c>
      <c r="M109" s="28">
        <v>144.52426</v>
      </c>
      <c r="N109" s="1"/>
      <c r="O109" s="1"/>
    </row>
    <row r="110" spans="1:15" ht="12.75" customHeight="1">
      <c r="A110" s="53">
        <v>101</v>
      </c>
      <c r="B110" s="28" t="s">
        <v>137</v>
      </c>
      <c r="C110" s="28">
        <v>292.7</v>
      </c>
      <c r="D110" s="37">
        <v>292.98333333333329</v>
      </c>
      <c r="E110" s="37">
        <v>290.61666666666656</v>
      </c>
      <c r="F110" s="37">
        <v>288.53333333333325</v>
      </c>
      <c r="G110" s="37">
        <v>286.16666666666652</v>
      </c>
      <c r="H110" s="37">
        <v>295.06666666666661</v>
      </c>
      <c r="I110" s="37">
        <v>297.43333333333328</v>
      </c>
      <c r="J110" s="37">
        <v>299.51666666666665</v>
      </c>
      <c r="K110" s="28">
        <v>295.35000000000002</v>
      </c>
      <c r="L110" s="28">
        <v>290.89999999999998</v>
      </c>
      <c r="M110" s="28">
        <v>140.74628000000001</v>
      </c>
      <c r="N110" s="1"/>
      <c r="O110" s="1"/>
    </row>
    <row r="111" spans="1:15" ht="12.75" customHeight="1">
      <c r="A111" s="53">
        <v>102</v>
      </c>
      <c r="B111" s="28" t="s">
        <v>263</v>
      </c>
      <c r="C111" s="28">
        <v>3848.1</v>
      </c>
      <c r="D111" s="37">
        <v>3868.7166666666672</v>
      </c>
      <c r="E111" s="37">
        <v>3814.4333333333343</v>
      </c>
      <c r="F111" s="37">
        <v>3780.7666666666673</v>
      </c>
      <c r="G111" s="37">
        <v>3726.4833333333345</v>
      </c>
      <c r="H111" s="37">
        <v>3902.3833333333341</v>
      </c>
      <c r="I111" s="37">
        <v>3956.666666666667</v>
      </c>
      <c r="J111" s="37">
        <v>3990.3333333333339</v>
      </c>
      <c r="K111" s="28">
        <v>3923</v>
      </c>
      <c r="L111" s="28">
        <v>3835.05</v>
      </c>
      <c r="M111" s="28">
        <v>0.76205999999999996</v>
      </c>
      <c r="N111" s="1"/>
      <c r="O111" s="1"/>
    </row>
    <row r="112" spans="1:15" ht="12.75" customHeight="1">
      <c r="A112" s="53">
        <v>103</v>
      </c>
      <c r="B112" s="28" t="s">
        <v>394</v>
      </c>
      <c r="C112" s="28">
        <v>175.1</v>
      </c>
      <c r="D112" s="37">
        <v>172.51666666666665</v>
      </c>
      <c r="E112" s="37">
        <v>169.08333333333331</v>
      </c>
      <c r="F112" s="37">
        <v>163.06666666666666</v>
      </c>
      <c r="G112" s="37">
        <v>159.63333333333333</v>
      </c>
      <c r="H112" s="37">
        <v>178.5333333333333</v>
      </c>
      <c r="I112" s="37">
        <v>181.96666666666664</v>
      </c>
      <c r="J112" s="37">
        <v>187.98333333333329</v>
      </c>
      <c r="K112" s="28">
        <v>175.95</v>
      </c>
      <c r="L112" s="28">
        <v>166.5</v>
      </c>
      <c r="M112" s="28">
        <v>44.714019999999998</v>
      </c>
      <c r="N112" s="1"/>
      <c r="O112" s="1"/>
    </row>
    <row r="113" spans="1:15" ht="12.75" customHeight="1">
      <c r="A113" s="53">
        <v>104</v>
      </c>
      <c r="B113" s="28" t="s">
        <v>395</v>
      </c>
      <c r="C113" s="28">
        <v>163</v>
      </c>
      <c r="D113" s="37">
        <v>164.06666666666666</v>
      </c>
      <c r="E113" s="37">
        <v>160.93333333333334</v>
      </c>
      <c r="F113" s="37">
        <v>158.86666666666667</v>
      </c>
      <c r="G113" s="37">
        <v>155.73333333333335</v>
      </c>
      <c r="H113" s="37">
        <v>166.13333333333333</v>
      </c>
      <c r="I113" s="37">
        <v>169.26666666666665</v>
      </c>
      <c r="J113" s="37">
        <v>171.33333333333331</v>
      </c>
      <c r="K113" s="28">
        <v>167.2</v>
      </c>
      <c r="L113" s="28">
        <v>162</v>
      </c>
      <c r="M113" s="28">
        <v>84.035929999999993</v>
      </c>
      <c r="N113" s="1"/>
      <c r="O113" s="1"/>
    </row>
    <row r="114" spans="1:15" ht="12.75" customHeight="1">
      <c r="A114" s="53">
        <v>105</v>
      </c>
      <c r="B114" s="28" t="s">
        <v>130</v>
      </c>
      <c r="C114" s="28">
        <v>244.65</v>
      </c>
      <c r="D114" s="37">
        <v>244.85</v>
      </c>
      <c r="E114" s="37">
        <v>242.75</v>
      </c>
      <c r="F114" s="37">
        <v>240.85</v>
      </c>
      <c r="G114" s="37">
        <v>238.75</v>
      </c>
      <c r="H114" s="37">
        <v>246.75</v>
      </c>
      <c r="I114" s="37">
        <v>248.84999999999997</v>
      </c>
      <c r="J114" s="37">
        <v>250.75</v>
      </c>
      <c r="K114" s="28">
        <v>246.95</v>
      </c>
      <c r="L114" s="28">
        <v>242.95</v>
      </c>
      <c r="M114" s="28">
        <v>29.226739999999999</v>
      </c>
      <c r="N114" s="1"/>
      <c r="O114" s="1"/>
    </row>
    <row r="115" spans="1:15" ht="12.75" customHeight="1">
      <c r="A115" s="53">
        <v>106</v>
      </c>
      <c r="B115" s="28" t="s">
        <v>135</v>
      </c>
      <c r="C115" s="28">
        <v>70.650000000000006</v>
      </c>
      <c r="D115" s="37">
        <v>71.183333333333337</v>
      </c>
      <c r="E115" s="37">
        <v>69.866666666666674</v>
      </c>
      <c r="F115" s="37">
        <v>69.083333333333343</v>
      </c>
      <c r="G115" s="37">
        <v>67.76666666666668</v>
      </c>
      <c r="H115" s="37">
        <v>71.966666666666669</v>
      </c>
      <c r="I115" s="37">
        <v>73.283333333333331</v>
      </c>
      <c r="J115" s="37">
        <v>74.066666666666663</v>
      </c>
      <c r="K115" s="28">
        <v>72.5</v>
      </c>
      <c r="L115" s="28">
        <v>70.400000000000006</v>
      </c>
      <c r="M115" s="28">
        <v>167.29805999999999</v>
      </c>
      <c r="N115" s="1"/>
      <c r="O115" s="1"/>
    </row>
    <row r="116" spans="1:15" ht="12.75" customHeight="1">
      <c r="A116" s="53">
        <v>107</v>
      </c>
      <c r="B116" s="28" t="s">
        <v>136</v>
      </c>
      <c r="C116" s="28">
        <v>590.25</v>
      </c>
      <c r="D116" s="37">
        <v>591.26666666666677</v>
      </c>
      <c r="E116" s="37">
        <v>581.33333333333348</v>
      </c>
      <c r="F116" s="37">
        <v>572.41666666666674</v>
      </c>
      <c r="G116" s="37">
        <v>562.48333333333346</v>
      </c>
      <c r="H116" s="37">
        <v>600.18333333333351</v>
      </c>
      <c r="I116" s="37">
        <v>610.11666666666667</v>
      </c>
      <c r="J116" s="37">
        <v>619.03333333333353</v>
      </c>
      <c r="K116" s="28">
        <v>601.20000000000005</v>
      </c>
      <c r="L116" s="28">
        <v>582.35</v>
      </c>
      <c r="M116" s="28">
        <v>19.900230000000001</v>
      </c>
      <c r="N116" s="1"/>
      <c r="O116" s="1"/>
    </row>
    <row r="117" spans="1:15" ht="12.75" customHeight="1">
      <c r="A117" s="53">
        <v>108</v>
      </c>
      <c r="B117" s="28" t="s">
        <v>129</v>
      </c>
      <c r="C117" s="28">
        <v>366.85</v>
      </c>
      <c r="D117" s="37">
        <v>369.63333333333338</v>
      </c>
      <c r="E117" s="37">
        <v>363.01666666666677</v>
      </c>
      <c r="F117" s="37">
        <v>359.18333333333339</v>
      </c>
      <c r="G117" s="37">
        <v>352.56666666666678</v>
      </c>
      <c r="H117" s="37">
        <v>373.46666666666675</v>
      </c>
      <c r="I117" s="37">
        <v>380.08333333333343</v>
      </c>
      <c r="J117" s="37">
        <v>383.91666666666674</v>
      </c>
      <c r="K117" s="28">
        <v>376.25</v>
      </c>
      <c r="L117" s="28">
        <v>365.8</v>
      </c>
      <c r="M117" s="28">
        <v>11.85134</v>
      </c>
      <c r="N117" s="1"/>
      <c r="O117" s="1"/>
    </row>
    <row r="118" spans="1:15" ht="12.75" customHeight="1">
      <c r="A118" s="53">
        <v>109</v>
      </c>
      <c r="B118" s="28" t="s">
        <v>133</v>
      </c>
      <c r="C118" s="28">
        <v>221.65</v>
      </c>
      <c r="D118" s="37">
        <v>219.68333333333331</v>
      </c>
      <c r="E118" s="37">
        <v>214.86666666666662</v>
      </c>
      <c r="F118" s="37">
        <v>208.08333333333331</v>
      </c>
      <c r="G118" s="37">
        <v>203.26666666666662</v>
      </c>
      <c r="H118" s="37">
        <v>226.46666666666661</v>
      </c>
      <c r="I118" s="37">
        <v>231.28333333333327</v>
      </c>
      <c r="J118" s="37">
        <v>238.06666666666661</v>
      </c>
      <c r="K118" s="28">
        <v>224.5</v>
      </c>
      <c r="L118" s="28">
        <v>212.9</v>
      </c>
      <c r="M118" s="28">
        <v>93.757949999999994</v>
      </c>
      <c r="N118" s="1"/>
      <c r="O118" s="1"/>
    </row>
    <row r="119" spans="1:15" ht="12.75" customHeight="1">
      <c r="A119" s="53">
        <v>110</v>
      </c>
      <c r="B119" s="28" t="s">
        <v>132</v>
      </c>
      <c r="C119" s="28">
        <v>847.05</v>
      </c>
      <c r="D119" s="37">
        <v>851.06666666666661</v>
      </c>
      <c r="E119" s="37">
        <v>840.98333333333323</v>
      </c>
      <c r="F119" s="37">
        <v>834.91666666666663</v>
      </c>
      <c r="G119" s="37">
        <v>824.83333333333326</v>
      </c>
      <c r="H119" s="37">
        <v>857.13333333333321</v>
      </c>
      <c r="I119" s="37">
        <v>867.2166666666667</v>
      </c>
      <c r="J119" s="37">
        <v>873.28333333333319</v>
      </c>
      <c r="K119" s="28">
        <v>861.15</v>
      </c>
      <c r="L119" s="28">
        <v>845</v>
      </c>
      <c r="M119" s="28">
        <v>12.213660000000001</v>
      </c>
      <c r="N119" s="1"/>
      <c r="O119" s="1"/>
    </row>
    <row r="120" spans="1:15" ht="12.75" customHeight="1">
      <c r="A120" s="53">
        <v>111</v>
      </c>
      <c r="B120" s="28" t="s">
        <v>164</v>
      </c>
      <c r="C120" s="28">
        <v>3828.3</v>
      </c>
      <c r="D120" s="37">
        <v>3847.4166666666665</v>
      </c>
      <c r="E120" s="37">
        <v>3795.8833333333332</v>
      </c>
      <c r="F120" s="37">
        <v>3763.4666666666667</v>
      </c>
      <c r="G120" s="37">
        <v>3711.9333333333334</v>
      </c>
      <c r="H120" s="37">
        <v>3879.833333333333</v>
      </c>
      <c r="I120" s="37">
        <v>3931.3666666666668</v>
      </c>
      <c r="J120" s="37">
        <v>3963.7833333333328</v>
      </c>
      <c r="K120" s="28">
        <v>3898.95</v>
      </c>
      <c r="L120" s="28">
        <v>3815</v>
      </c>
      <c r="M120" s="28">
        <v>2.5906600000000002</v>
      </c>
      <c r="N120" s="1"/>
      <c r="O120" s="1"/>
    </row>
    <row r="121" spans="1:15" ht="12.75" customHeight="1">
      <c r="A121" s="53">
        <v>112</v>
      </c>
      <c r="B121" s="28" t="s">
        <v>134</v>
      </c>
      <c r="C121" s="28">
        <v>1438.6</v>
      </c>
      <c r="D121" s="37">
        <v>1447.7333333333333</v>
      </c>
      <c r="E121" s="37">
        <v>1426.8666666666668</v>
      </c>
      <c r="F121" s="37">
        <v>1415.1333333333334</v>
      </c>
      <c r="G121" s="37">
        <v>1394.2666666666669</v>
      </c>
      <c r="H121" s="37">
        <v>1459.4666666666667</v>
      </c>
      <c r="I121" s="37">
        <v>1480.333333333333</v>
      </c>
      <c r="J121" s="37">
        <v>1492.0666666666666</v>
      </c>
      <c r="K121" s="28">
        <v>1468.6</v>
      </c>
      <c r="L121" s="28">
        <v>1436</v>
      </c>
      <c r="M121" s="28">
        <v>47.103560000000002</v>
      </c>
      <c r="N121" s="1"/>
      <c r="O121" s="1"/>
    </row>
    <row r="122" spans="1:15" ht="12.75" customHeight="1">
      <c r="A122" s="53">
        <v>113</v>
      </c>
      <c r="B122" s="28" t="s">
        <v>131</v>
      </c>
      <c r="C122" s="28">
        <v>1693.45</v>
      </c>
      <c r="D122" s="37">
        <v>1694.8666666666668</v>
      </c>
      <c r="E122" s="37">
        <v>1677.9333333333336</v>
      </c>
      <c r="F122" s="37">
        <v>1662.4166666666667</v>
      </c>
      <c r="G122" s="37">
        <v>1645.4833333333336</v>
      </c>
      <c r="H122" s="37">
        <v>1710.3833333333337</v>
      </c>
      <c r="I122" s="37">
        <v>1727.3166666666671</v>
      </c>
      <c r="J122" s="37">
        <v>1742.8333333333337</v>
      </c>
      <c r="K122" s="28">
        <v>1711.8</v>
      </c>
      <c r="L122" s="28">
        <v>1679.35</v>
      </c>
      <c r="M122" s="28">
        <v>4.8322700000000003</v>
      </c>
      <c r="N122" s="1"/>
      <c r="O122" s="1"/>
    </row>
    <row r="123" spans="1:15" ht="12.75" customHeight="1">
      <c r="A123" s="53">
        <v>114</v>
      </c>
      <c r="B123" s="28" t="s">
        <v>264</v>
      </c>
      <c r="C123" s="28">
        <v>969.6</v>
      </c>
      <c r="D123" s="37">
        <v>974.85</v>
      </c>
      <c r="E123" s="37">
        <v>959.75</v>
      </c>
      <c r="F123" s="37">
        <v>949.9</v>
      </c>
      <c r="G123" s="37">
        <v>934.8</v>
      </c>
      <c r="H123" s="37">
        <v>984.7</v>
      </c>
      <c r="I123" s="37">
        <v>999.80000000000018</v>
      </c>
      <c r="J123" s="37">
        <v>1009.6500000000001</v>
      </c>
      <c r="K123" s="28">
        <v>989.95</v>
      </c>
      <c r="L123" s="28">
        <v>965</v>
      </c>
      <c r="M123" s="28">
        <v>2.18676</v>
      </c>
      <c r="N123" s="1"/>
      <c r="O123" s="1"/>
    </row>
    <row r="124" spans="1:15" ht="12.75" customHeight="1">
      <c r="A124" s="53">
        <v>115</v>
      </c>
      <c r="B124" s="28" t="s">
        <v>265</v>
      </c>
      <c r="C124" s="28">
        <v>232.85</v>
      </c>
      <c r="D124" s="37">
        <v>232.91666666666666</v>
      </c>
      <c r="E124" s="37">
        <v>227.13333333333333</v>
      </c>
      <c r="F124" s="37">
        <v>221.41666666666666</v>
      </c>
      <c r="G124" s="37">
        <v>215.63333333333333</v>
      </c>
      <c r="H124" s="37">
        <v>238.63333333333333</v>
      </c>
      <c r="I124" s="37">
        <v>244.41666666666669</v>
      </c>
      <c r="J124" s="37">
        <v>250.13333333333333</v>
      </c>
      <c r="K124" s="28">
        <v>238.7</v>
      </c>
      <c r="L124" s="28">
        <v>227.2</v>
      </c>
      <c r="M124" s="28">
        <v>21.087240000000001</v>
      </c>
      <c r="N124" s="1"/>
      <c r="O124" s="1"/>
    </row>
    <row r="125" spans="1:15" ht="12.75" customHeight="1">
      <c r="A125" s="53">
        <v>116</v>
      </c>
      <c r="B125" s="28" t="s">
        <v>139</v>
      </c>
      <c r="C125" s="28">
        <v>574.45000000000005</v>
      </c>
      <c r="D125" s="37">
        <v>573.13333333333333</v>
      </c>
      <c r="E125" s="37">
        <v>564.81666666666661</v>
      </c>
      <c r="F125" s="37">
        <v>555.18333333333328</v>
      </c>
      <c r="G125" s="37">
        <v>546.86666666666656</v>
      </c>
      <c r="H125" s="37">
        <v>582.76666666666665</v>
      </c>
      <c r="I125" s="37">
        <v>591.08333333333348</v>
      </c>
      <c r="J125" s="37">
        <v>600.7166666666667</v>
      </c>
      <c r="K125" s="28">
        <v>581.45000000000005</v>
      </c>
      <c r="L125" s="28">
        <v>563.5</v>
      </c>
      <c r="M125" s="28">
        <v>34.256189999999997</v>
      </c>
      <c r="N125" s="1"/>
      <c r="O125" s="1"/>
    </row>
    <row r="126" spans="1:15" ht="12.75" customHeight="1">
      <c r="A126" s="53">
        <v>117</v>
      </c>
      <c r="B126" s="28" t="s">
        <v>138</v>
      </c>
      <c r="C126" s="28">
        <v>348.55</v>
      </c>
      <c r="D126" s="37">
        <v>348.36666666666662</v>
      </c>
      <c r="E126" s="37">
        <v>343.53333333333325</v>
      </c>
      <c r="F126" s="37">
        <v>338.51666666666665</v>
      </c>
      <c r="G126" s="37">
        <v>333.68333333333328</v>
      </c>
      <c r="H126" s="37">
        <v>353.38333333333321</v>
      </c>
      <c r="I126" s="37">
        <v>358.21666666666658</v>
      </c>
      <c r="J126" s="37">
        <v>363.23333333333318</v>
      </c>
      <c r="K126" s="28">
        <v>353.2</v>
      </c>
      <c r="L126" s="28">
        <v>343.35</v>
      </c>
      <c r="M126" s="28">
        <v>38.439689999999999</v>
      </c>
      <c r="N126" s="1"/>
      <c r="O126" s="1"/>
    </row>
    <row r="127" spans="1:15" ht="12.75" customHeight="1">
      <c r="A127" s="53">
        <v>118</v>
      </c>
      <c r="B127" s="28" t="s">
        <v>140</v>
      </c>
      <c r="C127" s="28">
        <v>578.20000000000005</v>
      </c>
      <c r="D127" s="37">
        <v>579</v>
      </c>
      <c r="E127" s="37">
        <v>575.20000000000005</v>
      </c>
      <c r="F127" s="37">
        <v>572.20000000000005</v>
      </c>
      <c r="G127" s="37">
        <v>568.40000000000009</v>
      </c>
      <c r="H127" s="37">
        <v>582</v>
      </c>
      <c r="I127" s="37">
        <v>585.79999999999995</v>
      </c>
      <c r="J127" s="37">
        <v>588.79999999999995</v>
      </c>
      <c r="K127" s="28">
        <v>582.79999999999995</v>
      </c>
      <c r="L127" s="28">
        <v>576</v>
      </c>
      <c r="M127" s="28">
        <v>13.48821</v>
      </c>
      <c r="N127" s="1"/>
      <c r="O127" s="1"/>
    </row>
    <row r="128" spans="1:15" ht="12.75" customHeight="1">
      <c r="A128" s="53">
        <v>119</v>
      </c>
      <c r="B128" s="28" t="s">
        <v>141</v>
      </c>
      <c r="C128" s="28">
        <v>1718.95</v>
      </c>
      <c r="D128" s="37">
        <v>1723.3</v>
      </c>
      <c r="E128" s="37">
        <v>1707.6</v>
      </c>
      <c r="F128" s="37">
        <v>1696.25</v>
      </c>
      <c r="G128" s="37">
        <v>1680.55</v>
      </c>
      <c r="H128" s="37">
        <v>1734.6499999999999</v>
      </c>
      <c r="I128" s="37">
        <v>1750.3500000000001</v>
      </c>
      <c r="J128" s="37">
        <v>1761.6999999999998</v>
      </c>
      <c r="K128" s="28">
        <v>1739</v>
      </c>
      <c r="L128" s="28">
        <v>1711.95</v>
      </c>
      <c r="M128" s="28">
        <v>18.288319999999999</v>
      </c>
      <c r="N128" s="1"/>
      <c r="O128" s="1"/>
    </row>
    <row r="129" spans="1:15" ht="12.75" customHeight="1">
      <c r="A129" s="53">
        <v>120</v>
      </c>
      <c r="B129" s="28" t="s">
        <v>142</v>
      </c>
      <c r="C129" s="28">
        <v>72.2</v>
      </c>
      <c r="D129" s="37">
        <v>72.533333333333346</v>
      </c>
      <c r="E129" s="37">
        <v>71.666666666666686</v>
      </c>
      <c r="F129" s="37">
        <v>71.13333333333334</v>
      </c>
      <c r="G129" s="37">
        <v>70.26666666666668</v>
      </c>
      <c r="H129" s="37">
        <v>73.066666666666691</v>
      </c>
      <c r="I129" s="37">
        <v>73.933333333333337</v>
      </c>
      <c r="J129" s="37">
        <v>74.466666666666697</v>
      </c>
      <c r="K129" s="28">
        <v>73.400000000000006</v>
      </c>
      <c r="L129" s="28">
        <v>72</v>
      </c>
      <c r="M129" s="28">
        <v>36.028329999999997</v>
      </c>
      <c r="N129" s="1"/>
      <c r="O129" s="1"/>
    </row>
    <row r="130" spans="1:15" ht="12.75" customHeight="1">
      <c r="A130" s="53">
        <v>121</v>
      </c>
      <c r="B130" s="28" t="s">
        <v>147</v>
      </c>
      <c r="C130" s="28">
        <v>3085.9</v>
      </c>
      <c r="D130" s="37">
        <v>3107.6333333333332</v>
      </c>
      <c r="E130" s="37">
        <v>3043.2666666666664</v>
      </c>
      <c r="F130" s="37">
        <v>3000.6333333333332</v>
      </c>
      <c r="G130" s="37">
        <v>2936.2666666666664</v>
      </c>
      <c r="H130" s="37">
        <v>3150.2666666666664</v>
      </c>
      <c r="I130" s="37">
        <v>3214.6333333333332</v>
      </c>
      <c r="J130" s="37">
        <v>3257.2666666666664</v>
      </c>
      <c r="K130" s="28">
        <v>3172</v>
      </c>
      <c r="L130" s="28">
        <v>3065</v>
      </c>
      <c r="M130" s="28">
        <v>3.3579599999999998</v>
      </c>
      <c r="N130" s="1"/>
      <c r="O130" s="1"/>
    </row>
    <row r="131" spans="1:15" ht="12.75" customHeight="1">
      <c r="A131" s="53">
        <v>122</v>
      </c>
      <c r="B131" s="28" t="s">
        <v>144</v>
      </c>
      <c r="C131" s="28">
        <v>358.95</v>
      </c>
      <c r="D131" s="37">
        <v>358.7833333333333</v>
      </c>
      <c r="E131" s="37">
        <v>354.61666666666662</v>
      </c>
      <c r="F131" s="37">
        <v>350.2833333333333</v>
      </c>
      <c r="G131" s="37">
        <v>346.11666666666662</v>
      </c>
      <c r="H131" s="37">
        <v>363.11666666666662</v>
      </c>
      <c r="I131" s="37">
        <v>367.28333333333336</v>
      </c>
      <c r="J131" s="37">
        <v>371.61666666666662</v>
      </c>
      <c r="K131" s="28">
        <v>362.95</v>
      </c>
      <c r="L131" s="28">
        <v>354.45</v>
      </c>
      <c r="M131" s="28">
        <v>23.859909999999999</v>
      </c>
      <c r="N131" s="1"/>
      <c r="O131" s="1"/>
    </row>
    <row r="132" spans="1:15" ht="12.75" customHeight="1">
      <c r="A132" s="53">
        <v>123</v>
      </c>
      <c r="B132" s="28" t="s">
        <v>146</v>
      </c>
      <c r="C132" s="28">
        <v>3985.05</v>
      </c>
      <c r="D132" s="37">
        <v>3989.2166666666672</v>
      </c>
      <c r="E132" s="37">
        <v>3919.8833333333341</v>
      </c>
      <c r="F132" s="37">
        <v>3854.7166666666672</v>
      </c>
      <c r="G132" s="37">
        <v>3785.3833333333341</v>
      </c>
      <c r="H132" s="37">
        <v>4054.3833333333341</v>
      </c>
      <c r="I132" s="37">
        <v>4123.7166666666672</v>
      </c>
      <c r="J132" s="37">
        <v>4188.8833333333341</v>
      </c>
      <c r="K132" s="28">
        <v>4058.55</v>
      </c>
      <c r="L132" s="28">
        <v>3924.05</v>
      </c>
      <c r="M132" s="28">
        <v>4.7222999999999997</v>
      </c>
      <c r="N132" s="1"/>
      <c r="O132" s="1"/>
    </row>
    <row r="133" spans="1:15" ht="12.75" customHeight="1">
      <c r="A133" s="53">
        <v>124</v>
      </c>
      <c r="B133" s="28" t="s">
        <v>145</v>
      </c>
      <c r="C133" s="28">
        <v>1653.75</v>
      </c>
      <c r="D133" s="37">
        <v>1658.5666666666666</v>
      </c>
      <c r="E133" s="37">
        <v>1644.2333333333331</v>
      </c>
      <c r="F133" s="37">
        <v>1634.7166666666665</v>
      </c>
      <c r="G133" s="37">
        <v>1620.383333333333</v>
      </c>
      <c r="H133" s="37">
        <v>1668.0833333333333</v>
      </c>
      <c r="I133" s="37">
        <v>1682.4166666666667</v>
      </c>
      <c r="J133" s="37">
        <v>1691.9333333333334</v>
      </c>
      <c r="K133" s="28">
        <v>1672.9</v>
      </c>
      <c r="L133" s="28">
        <v>1649.05</v>
      </c>
      <c r="M133" s="28">
        <v>7.8151599999999997</v>
      </c>
      <c r="N133" s="1"/>
      <c r="O133" s="1"/>
    </row>
    <row r="134" spans="1:15" ht="12.75" customHeight="1">
      <c r="A134" s="53">
        <v>125</v>
      </c>
      <c r="B134" s="28" t="s">
        <v>266</v>
      </c>
      <c r="C134" s="28">
        <v>492.55</v>
      </c>
      <c r="D134" s="37">
        <v>492.66666666666669</v>
      </c>
      <c r="E134" s="37">
        <v>483.93333333333339</v>
      </c>
      <c r="F134" s="37">
        <v>475.31666666666672</v>
      </c>
      <c r="G134" s="37">
        <v>466.58333333333343</v>
      </c>
      <c r="H134" s="37">
        <v>501.28333333333336</v>
      </c>
      <c r="I134" s="37">
        <v>510.01666666666659</v>
      </c>
      <c r="J134" s="37">
        <v>518.63333333333333</v>
      </c>
      <c r="K134" s="28">
        <v>501.4</v>
      </c>
      <c r="L134" s="28">
        <v>484.05</v>
      </c>
      <c r="M134" s="28">
        <v>13.8123</v>
      </c>
      <c r="N134" s="1"/>
      <c r="O134" s="1"/>
    </row>
    <row r="135" spans="1:15" ht="12.75" customHeight="1">
      <c r="A135" s="53">
        <v>126</v>
      </c>
      <c r="B135" s="28" t="s">
        <v>148</v>
      </c>
      <c r="C135" s="28">
        <v>633.29999999999995</v>
      </c>
      <c r="D135" s="37">
        <v>636.1</v>
      </c>
      <c r="E135" s="37">
        <v>628.20000000000005</v>
      </c>
      <c r="F135" s="37">
        <v>623.1</v>
      </c>
      <c r="G135" s="37">
        <v>615.20000000000005</v>
      </c>
      <c r="H135" s="37">
        <v>641.20000000000005</v>
      </c>
      <c r="I135" s="37">
        <v>649.09999999999991</v>
      </c>
      <c r="J135" s="37">
        <v>654.20000000000005</v>
      </c>
      <c r="K135" s="28">
        <v>644</v>
      </c>
      <c r="L135" s="28">
        <v>631</v>
      </c>
      <c r="M135" s="28">
        <v>4.4053399999999998</v>
      </c>
      <c r="N135" s="1"/>
      <c r="O135" s="1"/>
    </row>
    <row r="136" spans="1:15" ht="12.75" customHeight="1">
      <c r="A136" s="53">
        <v>127</v>
      </c>
      <c r="B136" s="28" t="s">
        <v>160</v>
      </c>
      <c r="C136" s="28">
        <v>76664.649999999994</v>
      </c>
      <c r="D136" s="37">
        <v>76464.566666666666</v>
      </c>
      <c r="E136" s="37">
        <v>76029.133333333331</v>
      </c>
      <c r="F136" s="37">
        <v>75393.616666666669</v>
      </c>
      <c r="G136" s="37">
        <v>74958.183333333334</v>
      </c>
      <c r="H136" s="37">
        <v>77100.083333333328</v>
      </c>
      <c r="I136" s="37">
        <v>77535.516666666648</v>
      </c>
      <c r="J136" s="37">
        <v>78171.033333333326</v>
      </c>
      <c r="K136" s="28">
        <v>76900</v>
      </c>
      <c r="L136" s="28">
        <v>75829.05</v>
      </c>
      <c r="M136" s="28">
        <v>7.467E-2</v>
      </c>
      <c r="N136" s="1"/>
      <c r="O136" s="1"/>
    </row>
    <row r="137" spans="1:15" ht="12.75" customHeight="1">
      <c r="A137" s="53">
        <v>128</v>
      </c>
      <c r="B137" s="28" t="s">
        <v>150</v>
      </c>
      <c r="C137" s="28">
        <v>204.05</v>
      </c>
      <c r="D137" s="37">
        <v>203.78333333333333</v>
      </c>
      <c r="E137" s="37">
        <v>200.76666666666665</v>
      </c>
      <c r="F137" s="37">
        <v>197.48333333333332</v>
      </c>
      <c r="G137" s="37">
        <v>194.46666666666664</v>
      </c>
      <c r="H137" s="37">
        <v>207.06666666666666</v>
      </c>
      <c r="I137" s="37">
        <v>210.08333333333337</v>
      </c>
      <c r="J137" s="37">
        <v>213.36666666666667</v>
      </c>
      <c r="K137" s="28">
        <v>206.8</v>
      </c>
      <c r="L137" s="28">
        <v>200.5</v>
      </c>
      <c r="M137" s="28">
        <v>70.909369999999996</v>
      </c>
      <c r="N137" s="1"/>
      <c r="O137" s="1"/>
    </row>
    <row r="138" spans="1:15" ht="12.75" customHeight="1">
      <c r="A138" s="53">
        <v>129</v>
      </c>
      <c r="B138" s="28" t="s">
        <v>149</v>
      </c>
      <c r="C138" s="28">
        <v>1146.6500000000001</v>
      </c>
      <c r="D138" s="37">
        <v>1151.0333333333335</v>
      </c>
      <c r="E138" s="37">
        <v>1137.616666666667</v>
      </c>
      <c r="F138" s="37">
        <v>1128.5833333333335</v>
      </c>
      <c r="G138" s="37">
        <v>1115.166666666667</v>
      </c>
      <c r="H138" s="37">
        <v>1160.0666666666671</v>
      </c>
      <c r="I138" s="37">
        <v>1173.4833333333336</v>
      </c>
      <c r="J138" s="37">
        <v>1182.5166666666671</v>
      </c>
      <c r="K138" s="28">
        <v>1164.45</v>
      </c>
      <c r="L138" s="28">
        <v>1142</v>
      </c>
      <c r="M138" s="28">
        <v>24.526319999999998</v>
      </c>
      <c r="N138" s="1"/>
      <c r="O138" s="1"/>
    </row>
    <row r="139" spans="1:15" ht="12.75" customHeight="1">
      <c r="A139" s="53">
        <v>130</v>
      </c>
      <c r="B139" s="28" t="s">
        <v>151</v>
      </c>
      <c r="C139" s="28">
        <v>90</v>
      </c>
      <c r="D139" s="37">
        <v>90.366666666666674</v>
      </c>
      <c r="E139" s="37">
        <v>89.183333333333351</v>
      </c>
      <c r="F139" s="37">
        <v>88.366666666666674</v>
      </c>
      <c r="G139" s="37">
        <v>87.183333333333351</v>
      </c>
      <c r="H139" s="37">
        <v>91.183333333333351</v>
      </c>
      <c r="I139" s="37">
        <v>92.366666666666688</v>
      </c>
      <c r="J139" s="37">
        <v>93.183333333333351</v>
      </c>
      <c r="K139" s="28">
        <v>91.55</v>
      </c>
      <c r="L139" s="28">
        <v>89.55</v>
      </c>
      <c r="M139" s="28">
        <v>28.973849999999999</v>
      </c>
      <c r="N139" s="1"/>
      <c r="O139" s="1"/>
    </row>
    <row r="140" spans="1:15" ht="12.75" customHeight="1">
      <c r="A140" s="53">
        <v>131</v>
      </c>
      <c r="B140" s="28" t="s">
        <v>152</v>
      </c>
      <c r="C140" s="28">
        <v>500</v>
      </c>
      <c r="D140" s="37">
        <v>501.39999999999992</v>
      </c>
      <c r="E140" s="37">
        <v>497.49999999999983</v>
      </c>
      <c r="F140" s="37">
        <v>494.99999999999989</v>
      </c>
      <c r="G140" s="37">
        <v>491.0999999999998</v>
      </c>
      <c r="H140" s="37">
        <v>503.89999999999986</v>
      </c>
      <c r="I140" s="37">
        <v>507.79999999999995</v>
      </c>
      <c r="J140" s="37">
        <v>510.2999999999999</v>
      </c>
      <c r="K140" s="28">
        <v>505.3</v>
      </c>
      <c r="L140" s="28">
        <v>498.9</v>
      </c>
      <c r="M140" s="28">
        <v>10.864890000000001</v>
      </c>
      <c r="N140" s="1"/>
      <c r="O140" s="1"/>
    </row>
    <row r="141" spans="1:15" ht="12.75" customHeight="1">
      <c r="A141" s="53">
        <v>132</v>
      </c>
      <c r="B141" s="28" t="s">
        <v>153</v>
      </c>
      <c r="C141" s="28">
        <v>8419.7000000000007</v>
      </c>
      <c r="D141" s="37">
        <v>8431.1333333333332</v>
      </c>
      <c r="E141" s="37">
        <v>8364.8166666666657</v>
      </c>
      <c r="F141" s="37">
        <v>8309.9333333333325</v>
      </c>
      <c r="G141" s="37">
        <v>8243.616666666665</v>
      </c>
      <c r="H141" s="37">
        <v>8486.0166666666664</v>
      </c>
      <c r="I141" s="37">
        <v>8552.3333333333358</v>
      </c>
      <c r="J141" s="37">
        <v>8607.2166666666672</v>
      </c>
      <c r="K141" s="28">
        <v>8497.4500000000007</v>
      </c>
      <c r="L141" s="28">
        <v>8376.25</v>
      </c>
      <c r="M141" s="28">
        <v>4.2435799999999997</v>
      </c>
      <c r="N141" s="1"/>
      <c r="O141" s="1"/>
    </row>
    <row r="142" spans="1:15" ht="12.75" customHeight="1">
      <c r="A142" s="53">
        <v>133</v>
      </c>
      <c r="B142" s="28" t="s">
        <v>156</v>
      </c>
      <c r="C142" s="28">
        <v>835.2</v>
      </c>
      <c r="D142" s="37">
        <v>831.75</v>
      </c>
      <c r="E142" s="37">
        <v>823.45</v>
      </c>
      <c r="F142" s="37">
        <v>811.7</v>
      </c>
      <c r="G142" s="37">
        <v>803.40000000000009</v>
      </c>
      <c r="H142" s="37">
        <v>843.5</v>
      </c>
      <c r="I142" s="37">
        <v>851.8</v>
      </c>
      <c r="J142" s="37">
        <v>863.55</v>
      </c>
      <c r="K142" s="28">
        <v>840.05</v>
      </c>
      <c r="L142" s="28">
        <v>820</v>
      </c>
      <c r="M142" s="28">
        <v>3.3428800000000001</v>
      </c>
      <c r="N142" s="1"/>
      <c r="O142" s="1"/>
    </row>
    <row r="143" spans="1:15" ht="12.75" customHeight="1">
      <c r="A143" s="53">
        <v>134</v>
      </c>
      <c r="B143" s="28" t="s">
        <v>430</v>
      </c>
      <c r="C143" s="28">
        <v>366.2</v>
      </c>
      <c r="D143" s="37">
        <v>366.73333333333335</v>
      </c>
      <c r="E143" s="37">
        <v>363.66666666666669</v>
      </c>
      <c r="F143" s="37">
        <v>361.13333333333333</v>
      </c>
      <c r="G143" s="37">
        <v>358.06666666666666</v>
      </c>
      <c r="H143" s="37">
        <v>369.26666666666671</v>
      </c>
      <c r="I143" s="37">
        <v>372.33333333333331</v>
      </c>
      <c r="J143" s="37">
        <v>374.86666666666673</v>
      </c>
      <c r="K143" s="28">
        <v>369.8</v>
      </c>
      <c r="L143" s="28">
        <v>364.2</v>
      </c>
      <c r="M143" s="28">
        <v>8.5265699999999995</v>
      </c>
      <c r="N143" s="1"/>
      <c r="O143" s="1"/>
    </row>
    <row r="144" spans="1:15" ht="12.75" customHeight="1">
      <c r="A144" s="53">
        <v>135</v>
      </c>
      <c r="B144" s="28" t="s">
        <v>155</v>
      </c>
      <c r="C144" s="28">
        <v>1425.95</v>
      </c>
      <c r="D144" s="37">
        <v>1433.8333333333333</v>
      </c>
      <c r="E144" s="37">
        <v>1414.0666666666666</v>
      </c>
      <c r="F144" s="37">
        <v>1402.1833333333334</v>
      </c>
      <c r="G144" s="37">
        <v>1382.4166666666667</v>
      </c>
      <c r="H144" s="37">
        <v>1445.7166666666665</v>
      </c>
      <c r="I144" s="37">
        <v>1465.4833333333333</v>
      </c>
      <c r="J144" s="37">
        <v>1477.3666666666663</v>
      </c>
      <c r="K144" s="28">
        <v>1453.6</v>
      </c>
      <c r="L144" s="28">
        <v>1421.95</v>
      </c>
      <c r="M144" s="28">
        <v>1.5644800000000001</v>
      </c>
      <c r="N144" s="1"/>
      <c r="O144" s="1"/>
    </row>
    <row r="145" spans="1:15" ht="12.75" customHeight="1">
      <c r="A145" s="53">
        <v>136</v>
      </c>
      <c r="B145" s="28" t="s">
        <v>158</v>
      </c>
      <c r="C145" s="28">
        <v>2853.7</v>
      </c>
      <c r="D145" s="37">
        <v>2845.2333333333336</v>
      </c>
      <c r="E145" s="37">
        <v>2801.4666666666672</v>
      </c>
      <c r="F145" s="37">
        <v>2749.2333333333336</v>
      </c>
      <c r="G145" s="37">
        <v>2705.4666666666672</v>
      </c>
      <c r="H145" s="37">
        <v>2897.4666666666672</v>
      </c>
      <c r="I145" s="37">
        <v>2941.2333333333336</v>
      </c>
      <c r="J145" s="37">
        <v>2993.4666666666672</v>
      </c>
      <c r="K145" s="28">
        <v>2889</v>
      </c>
      <c r="L145" s="28">
        <v>2793</v>
      </c>
      <c r="M145" s="28">
        <v>8.2451399999999992</v>
      </c>
      <c r="N145" s="1"/>
      <c r="O145" s="1"/>
    </row>
    <row r="146" spans="1:15" ht="12.75" customHeight="1">
      <c r="A146" s="53">
        <v>137</v>
      </c>
      <c r="B146" s="28" t="s">
        <v>159</v>
      </c>
      <c r="C146" s="28">
        <v>2164.9499999999998</v>
      </c>
      <c r="D146" s="37">
        <v>2184.65</v>
      </c>
      <c r="E146" s="37">
        <v>2135.3000000000002</v>
      </c>
      <c r="F146" s="37">
        <v>2105.65</v>
      </c>
      <c r="G146" s="37">
        <v>2056.3000000000002</v>
      </c>
      <c r="H146" s="37">
        <v>2214.3000000000002</v>
      </c>
      <c r="I146" s="37">
        <v>2263.6499999999996</v>
      </c>
      <c r="J146" s="37">
        <v>2293.3000000000002</v>
      </c>
      <c r="K146" s="28">
        <v>2234</v>
      </c>
      <c r="L146" s="28">
        <v>2155</v>
      </c>
      <c r="M146" s="28">
        <v>4.43194</v>
      </c>
      <c r="N146" s="1"/>
      <c r="O146" s="1"/>
    </row>
    <row r="147" spans="1:15" ht="12.75" customHeight="1">
      <c r="A147" s="53">
        <v>138</v>
      </c>
      <c r="B147" s="28" t="s">
        <v>161</v>
      </c>
      <c r="C147" s="28">
        <v>1015.25</v>
      </c>
      <c r="D147" s="37">
        <v>1017.4666666666667</v>
      </c>
      <c r="E147" s="37">
        <v>1006.2333333333333</v>
      </c>
      <c r="F147" s="37">
        <v>997.2166666666667</v>
      </c>
      <c r="G147" s="37">
        <v>985.98333333333335</v>
      </c>
      <c r="H147" s="37">
        <v>1026.4833333333333</v>
      </c>
      <c r="I147" s="37">
        <v>1037.7166666666667</v>
      </c>
      <c r="J147" s="37">
        <v>1046.7333333333333</v>
      </c>
      <c r="K147" s="28">
        <v>1028.7</v>
      </c>
      <c r="L147" s="28">
        <v>1008.45</v>
      </c>
      <c r="M147" s="28">
        <v>6.9930500000000002</v>
      </c>
      <c r="N147" s="1"/>
      <c r="O147" s="1"/>
    </row>
    <row r="148" spans="1:15" ht="12.75" customHeight="1">
      <c r="A148" s="53">
        <v>139</v>
      </c>
      <c r="B148" s="28" t="s">
        <v>167</v>
      </c>
      <c r="C148" s="28">
        <v>103.2</v>
      </c>
      <c r="D148" s="37">
        <v>104.10000000000001</v>
      </c>
      <c r="E148" s="37">
        <v>100.85000000000002</v>
      </c>
      <c r="F148" s="37">
        <v>98.500000000000014</v>
      </c>
      <c r="G148" s="37">
        <v>95.250000000000028</v>
      </c>
      <c r="H148" s="37">
        <v>106.45000000000002</v>
      </c>
      <c r="I148" s="37">
        <v>109.69999999999999</v>
      </c>
      <c r="J148" s="37">
        <v>112.05000000000001</v>
      </c>
      <c r="K148" s="28">
        <v>107.35</v>
      </c>
      <c r="L148" s="28">
        <v>101.75</v>
      </c>
      <c r="M148" s="28">
        <v>270.97460000000001</v>
      </c>
      <c r="N148" s="1"/>
      <c r="O148" s="1"/>
    </row>
    <row r="149" spans="1:15" ht="12.75" customHeight="1">
      <c r="A149" s="53">
        <v>140</v>
      </c>
      <c r="B149" s="28" t="s">
        <v>169</v>
      </c>
      <c r="C149" s="28">
        <v>147.1</v>
      </c>
      <c r="D149" s="37">
        <v>146.41666666666666</v>
      </c>
      <c r="E149" s="37">
        <v>144.73333333333332</v>
      </c>
      <c r="F149" s="37">
        <v>142.36666666666667</v>
      </c>
      <c r="G149" s="37">
        <v>140.68333333333334</v>
      </c>
      <c r="H149" s="37">
        <v>148.7833333333333</v>
      </c>
      <c r="I149" s="37">
        <v>150.46666666666664</v>
      </c>
      <c r="J149" s="37">
        <v>152.83333333333329</v>
      </c>
      <c r="K149" s="28">
        <v>148.1</v>
      </c>
      <c r="L149" s="28">
        <v>144.05000000000001</v>
      </c>
      <c r="M149" s="28">
        <v>191.38561000000001</v>
      </c>
      <c r="N149" s="1"/>
      <c r="O149" s="1"/>
    </row>
    <row r="150" spans="1:15" ht="12.75" customHeight="1">
      <c r="A150" s="53">
        <v>141</v>
      </c>
      <c r="B150" s="28" t="s">
        <v>163</v>
      </c>
      <c r="C150" s="28">
        <v>72.45</v>
      </c>
      <c r="D150" s="37">
        <v>72.55</v>
      </c>
      <c r="E150" s="37">
        <v>71.25</v>
      </c>
      <c r="F150" s="37">
        <v>70.05</v>
      </c>
      <c r="G150" s="37">
        <v>68.75</v>
      </c>
      <c r="H150" s="37">
        <v>73.75</v>
      </c>
      <c r="I150" s="37">
        <v>75.049999999999983</v>
      </c>
      <c r="J150" s="37">
        <v>76.25</v>
      </c>
      <c r="K150" s="28">
        <v>73.849999999999994</v>
      </c>
      <c r="L150" s="28">
        <v>71.349999999999994</v>
      </c>
      <c r="M150" s="28">
        <v>208.40984</v>
      </c>
      <c r="N150" s="1"/>
      <c r="O150" s="1"/>
    </row>
    <row r="151" spans="1:15" ht="12.75" customHeight="1">
      <c r="A151" s="53">
        <v>142</v>
      </c>
      <c r="B151" s="28" t="s">
        <v>165</v>
      </c>
      <c r="C151" s="28">
        <v>3730.95</v>
      </c>
      <c r="D151" s="37">
        <v>3747.35</v>
      </c>
      <c r="E151" s="37">
        <v>3694.7</v>
      </c>
      <c r="F151" s="37">
        <v>3658.45</v>
      </c>
      <c r="G151" s="37">
        <v>3605.7999999999997</v>
      </c>
      <c r="H151" s="37">
        <v>3783.6</v>
      </c>
      <c r="I151" s="37">
        <v>3836.2500000000005</v>
      </c>
      <c r="J151" s="37">
        <v>3872.5</v>
      </c>
      <c r="K151" s="28">
        <v>3800</v>
      </c>
      <c r="L151" s="28">
        <v>3711.1</v>
      </c>
      <c r="M151" s="28">
        <v>0.79196</v>
      </c>
      <c r="N151" s="1"/>
      <c r="O151" s="1"/>
    </row>
    <row r="152" spans="1:15" ht="12.75" customHeight="1">
      <c r="A152" s="53">
        <v>143</v>
      </c>
      <c r="B152" s="28" t="s">
        <v>166</v>
      </c>
      <c r="C152" s="28">
        <v>18125.150000000001</v>
      </c>
      <c r="D152" s="37">
        <v>18232.066666666666</v>
      </c>
      <c r="E152" s="37">
        <v>17994.133333333331</v>
      </c>
      <c r="F152" s="37">
        <v>17863.116666666665</v>
      </c>
      <c r="G152" s="37">
        <v>17625.183333333331</v>
      </c>
      <c r="H152" s="37">
        <v>18363.083333333332</v>
      </c>
      <c r="I152" s="37">
        <v>18601.016666666666</v>
      </c>
      <c r="J152" s="37">
        <v>18732.033333333333</v>
      </c>
      <c r="K152" s="28">
        <v>18470</v>
      </c>
      <c r="L152" s="28">
        <v>18101.05</v>
      </c>
      <c r="M152" s="28">
        <v>0.26189000000000001</v>
      </c>
      <c r="N152" s="1"/>
      <c r="O152" s="1"/>
    </row>
    <row r="153" spans="1:15" ht="12.75" customHeight="1">
      <c r="A153" s="53">
        <v>144</v>
      </c>
      <c r="B153" s="28" t="s">
        <v>162</v>
      </c>
      <c r="C153" s="28">
        <v>291.45</v>
      </c>
      <c r="D153" s="37">
        <v>294.31666666666666</v>
      </c>
      <c r="E153" s="37">
        <v>287.23333333333335</v>
      </c>
      <c r="F153" s="37">
        <v>283.01666666666671</v>
      </c>
      <c r="G153" s="37">
        <v>275.93333333333339</v>
      </c>
      <c r="H153" s="37">
        <v>298.5333333333333</v>
      </c>
      <c r="I153" s="37">
        <v>305.61666666666667</v>
      </c>
      <c r="J153" s="37">
        <v>309.83333333333326</v>
      </c>
      <c r="K153" s="28">
        <v>301.39999999999998</v>
      </c>
      <c r="L153" s="28">
        <v>290.10000000000002</v>
      </c>
      <c r="M153" s="28">
        <v>6.4817499999999999</v>
      </c>
      <c r="N153" s="1"/>
      <c r="O153" s="1"/>
    </row>
    <row r="154" spans="1:15" ht="12.75" customHeight="1">
      <c r="A154" s="53">
        <v>145</v>
      </c>
      <c r="B154" s="28" t="s">
        <v>268</v>
      </c>
      <c r="C154" s="28">
        <v>837.55</v>
      </c>
      <c r="D154" s="37">
        <v>835.65</v>
      </c>
      <c r="E154" s="37">
        <v>817.25</v>
      </c>
      <c r="F154" s="37">
        <v>796.95</v>
      </c>
      <c r="G154" s="37">
        <v>778.55000000000007</v>
      </c>
      <c r="H154" s="37">
        <v>855.94999999999993</v>
      </c>
      <c r="I154" s="37">
        <v>874.3499999999998</v>
      </c>
      <c r="J154" s="37">
        <v>894.64999999999986</v>
      </c>
      <c r="K154" s="28">
        <v>854.05</v>
      </c>
      <c r="L154" s="28">
        <v>815.35</v>
      </c>
      <c r="M154" s="28">
        <v>10.103730000000001</v>
      </c>
      <c r="N154" s="1"/>
      <c r="O154" s="1"/>
    </row>
    <row r="155" spans="1:15" ht="12.75" customHeight="1">
      <c r="A155" s="53">
        <v>146</v>
      </c>
      <c r="B155" s="28" t="s">
        <v>170</v>
      </c>
      <c r="C155" s="28">
        <v>124.1</v>
      </c>
      <c r="D155" s="37">
        <v>124.78333333333335</v>
      </c>
      <c r="E155" s="37">
        <v>122.81666666666669</v>
      </c>
      <c r="F155" s="37">
        <v>121.53333333333335</v>
      </c>
      <c r="G155" s="37">
        <v>119.56666666666669</v>
      </c>
      <c r="H155" s="37">
        <v>126.06666666666669</v>
      </c>
      <c r="I155" s="37">
        <v>128.03333333333336</v>
      </c>
      <c r="J155" s="37">
        <v>129.31666666666669</v>
      </c>
      <c r="K155" s="28">
        <v>126.75</v>
      </c>
      <c r="L155" s="28">
        <v>123.5</v>
      </c>
      <c r="M155" s="28">
        <v>252.16226</v>
      </c>
      <c r="N155" s="1"/>
      <c r="O155" s="1"/>
    </row>
    <row r="156" spans="1:15" ht="12.75" customHeight="1">
      <c r="A156" s="53">
        <v>147</v>
      </c>
      <c r="B156" s="28" t="s">
        <v>269</v>
      </c>
      <c r="C156" s="28">
        <v>183.45</v>
      </c>
      <c r="D156" s="37">
        <v>184.83333333333334</v>
      </c>
      <c r="E156" s="37">
        <v>179.86666666666667</v>
      </c>
      <c r="F156" s="37">
        <v>176.28333333333333</v>
      </c>
      <c r="G156" s="37">
        <v>171.31666666666666</v>
      </c>
      <c r="H156" s="37">
        <v>188.41666666666669</v>
      </c>
      <c r="I156" s="37">
        <v>193.38333333333333</v>
      </c>
      <c r="J156" s="37">
        <v>196.9666666666667</v>
      </c>
      <c r="K156" s="28">
        <v>189.8</v>
      </c>
      <c r="L156" s="28">
        <v>181.25</v>
      </c>
      <c r="M156" s="28">
        <v>25.355239999999998</v>
      </c>
      <c r="N156" s="1"/>
      <c r="O156" s="1"/>
    </row>
    <row r="157" spans="1:15" ht="12.75" customHeight="1">
      <c r="A157" s="53">
        <v>148</v>
      </c>
      <c r="B157" s="28" t="s">
        <v>855</v>
      </c>
      <c r="C157" s="28">
        <v>697.1</v>
      </c>
      <c r="D157" s="37">
        <v>699.58333333333337</v>
      </c>
      <c r="E157" s="37">
        <v>689.51666666666677</v>
      </c>
      <c r="F157" s="37">
        <v>681.93333333333339</v>
      </c>
      <c r="G157" s="37">
        <v>671.86666666666679</v>
      </c>
      <c r="H157" s="37">
        <v>707.16666666666674</v>
      </c>
      <c r="I157" s="37">
        <v>717.23333333333335</v>
      </c>
      <c r="J157" s="37">
        <v>724.81666666666672</v>
      </c>
      <c r="K157" s="28">
        <v>709.65</v>
      </c>
      <c r="L157" s="28">
        <v>692</v>
      </c>
      <c r="M157" s="28">
        <v>17.085039999999999</v>
      </c>
      <c r="N157" s="1"/>
      <c r="O157" s="1"/>
    </row>
    <row r="158" spans="1:15" ht="12.75" customHeight="1">
      <c r="A158" s="53">
        <v>149</v>
      </c>
      <c r="B158" s="28" t="s">
        <v>444</v>
      </c>
      <c r="C158" s="28">
        <v>3160.8</v>
      </c>
      <c r="D158" s="37">
        <v>3187.7166666666667</v>
      </c>
      <c r="E158" s="37">
        <v>3126.4333333333334</v>
      </c>
      <c r="F158" s="37">
        <v>3092.0666666666666</v>
      </c>
      <c r="G158" s="37">
        <v>3030.7833333333333</v>
      </c>
      <c r="H158" s="37">
        <v>3222.0833333333335</v>
      </c>
      <c r="I158" s="37">
        <v>3283.3666666666672</v>
      </c>
      <c r="J158" s="37">
        <v>3317.7333333333336</v>
      </c>
      <c r="K158" s="28">
        <v>3249</v>
      </c>
      <c r="L158" s="28">
        <v>3153.35</v>
      </c>
      <c r="M158" s="28">
        <v>0.70484000000000002</v>
      </c>
      <c r="N158" s="1"/>
      <c r="O158" s="1"/>
    </row>
    <row r="159" spans="1:15" ht="12.75" customHeight="1">
      <c r="A159" s="53">
        <v>150</v>
      </c>
      <c r="B159" s="28" t="s">
        <v>856</v>
      </c>
      <c r="C159" s="28">
        <v>560.25</v>
      </c>
      <c r="D159" s="37">
        <v>559.6</v>
      </c>
      <c r="E159" s="37">
        <v>554.35</v>
      </c>
      <c r="F159" s="37">
        <v>548.45000000000005</v>
      </c>
      <c r="G159" s="37">
        <v>543.20000000000005</v>
      </c>
      <c r="H159" s="37">
        <v>565.5</v>
      </c>
      <c r="I159" s="37">
        <v>570.75</v>
      </c>
      <c r="J159" s="37">
        <v>576.65</v>
      </c>
      <c r="K159" s="28">
        <v>564.85</v>
      </c>
      <c r="L159" s="28">
        <v>553.70000000000005</v>
      </c>
      <c r="M159" s="28">
        <v>4.6053499999999996</v>
      </c>
      <c r="N159" s="1"/>
      <c r="O159" s="1"/>
    </row>
    <row r="160" spans="1:15" ht="12.75" customHeight="1">
      <c r="A160" s="53">
        <v>151</v>
      </c>
      <c r="B160" s="28" t="s">
        <v>177</v>
      </c>
      <c r="C160" s="28">
        <v>2833</v>
      </c>
      <c r="D160" s="37">
        <v>2810.3333333333335</v>
      </c>
      <c r="E160" s="37">
        <v>2772.666666666667</v>
      </c>
      <c r="F160" s="37">
        <v>2712.3333333333335</v>
      </c>
      <c r="G160" s="37">
        <v>2674.666666666667</v>
      </c>
      <c r="H160" s="37">
        <v>2870.666666666667</v>
      </c>
      <c r="I160" s="37">
        <v>2908.3333333333339</v>
      </c>
      <c r="J160" s="37">
        <v>2968.666666666667</v>
      </c>
      <c r="K160" s="28">
        <v>2848</v>
      </c>
      <c r="L160" s="28">
        <v>2750</v>
      </c>
      <c r="M160" s="28">
        <v>1.97037</v>
      </c>
      <c r="N160" s="1"/>
      <c r="O160" s="1"/>
    </row>
    <row r="161" spans="1:15" ht="12.75" customHeight="1">
      <c r="A161" s="53">
        <v>152</v>
      </c>
      <c r="B161" s="28" t="s">
        <v>171</v>
      </c>
      <c r="C161" s="28">
        <v>43088.85</v>
      </c>
      <c r="D161" s="37">
        <v>43144.950000000004</v>
      </c>
      <c r="E161" s="37">
        <v>42893.900000000009</v>
      </c>
      <c r="F161" s="37">
        <v>42698.950000000004</v>
      </c>
      <c r="G161" s="37">
        <v>42447.900000000009</v>
      </c>
      <c r="H161" s="37">
        <v>43339.900000000009</v>
      </c>
      <c r="I161" s="37">
        <v>43590.950000000012</v>
      </c>
      <c r="J161" s="37">
        <v>43785.900000000009</v>
      </c>
      <c r="K161" s="28">
        <v>43396</v>
      </c>
      <c r="L161" s="28">
        <v>42950</v>
      </c>
      <c r="M161" s="28">
        <v>9.9059999999999995E-2</v>
      </c>
      <c r="N161" s="1"/>
      <c r="O161" s="1"/>
    </row>
    <row r="162" spans="1:15" ht="12.75" customHeight="1">
      <c r="A162" s="53">
        <v>153</v>
      </c>
      <c r="B162" s="28" t="s">
        <v>449</v>
      </c>
      <c r="C162" s="28">
        <v>3330.25</v>
      </c>
      <c r="D162" s="37">
        <v>3312.9</v>
      </c>
      <c r="E162" s="37">
        <v>3257.8</v>
      </c>
      <c r="F162" s="37">
        <v>3185.35</v>
      </c>
      <c r="G162" s="37">
        <v>3130.25</v>
      </c>
      <c r="H162" s="37">
        <v>3385.3500000000004</v>
      </c>
      <c r="I162" s="37">
        <v>3440.45</v>
      </c>
      <c r="J162" s="37">
        <v>3512.9000000000005</v>
      </c>
      <c r="K162" s="28">
        <v>3368</v>
      </c>
      <c r="L162" s="28">
        <v>3240.45</v>
      </c>
      <c r="M162" s="28">
        <v>2.2362500000000001</v>
      </c>
      <c r="N162" s="1"/>
      <c r="O162" s="1"/>
    </row>
    <row r="163" spans="1:15" ht="12.75" customHeight="1">
      <c r="A163" s="53">
        <v>154</v>
      </c>
      <c r="B163" s="28" t="s">
        <v>173</v>
      </c>
      <c r="C163" s="28">
        <v>216.4</v>
      </c>
      <c r="D163" s="37">
        <v>218.78333333333333</v>
      </c>
      <c r="E163" s="37">
        <v>213.36666666666667</v>
      </c>
      <c r="F163" s="37">
        <v>210.33333333333334</v>
      </c>
      <c r="G163" s="37">
        <v>204.91666666666669</v>
      </c>
      <c r="H163" s="37">
        <v>221.81666666666666</v>
      </c>
      <c r="I163" s="37">
        <v>227.23333333333335</v>
      </c>
      <c r="J163" s="37">
        <v>230.26666666666665</v>
      </c>
      <c r="K163" s="28">
        <v>224.2</v>
      </c>
      <c r="L163" s="28">
        <v>215.75</v>
      </c>
      <c r="M163" s="28">
        <v>13.361940000000001</v>
      </c>
      <c r="N163" s="1"/>
      <c r="O163" s="1"/>
    </row>
    <row r="164" spans="1:15" ht="12.75" customHeight="1">
      <c r="A164" s="53">
        <v>155</v>
      </c>
      <c r="B164" s="28" t="s">
        <v>176</v>
      </c>
      <c r="C164" s="28">
        <v>2250.75</v>
      </c>
      <c r="D164" s="37">
        <v>2253.1</v>
      </c>
      <c r="E164" s="37">
        <v>2238.2999999999997</v>
      </c>
      <c r="F164" s="37">
        <v>2225.85</v>
      </c>
      <c r="G164" s="37">
        <v>2211.0499999999997</v>
      </c>
      <c r="H164" s="37">
        <v>2265.5499999999997</v>
      </c>
      <c r="I164" s="37">
        <v>2280.35</v>
      </c>
      <c r="J164" s="37">
        <v>2292.7999999999997</v>
      </c>
      <c r="K164" s="28">
        <v>2267.9</v>
      </c>
      <c r="L164" s="28">
        <v>2240.65</v>
      </c>
      <c r="M164" s="28">
        <v>1.6575500000000001</v>
      </c>
      <c r="N164" s="1"/>
      <c r="O164" s="1"/>
    </row>
    <row r="165" spans="1:15" ht="12.75" customHeight="1">
      <c r="A165" s="53">
        <v>156</v>
      </c>
      <c r="B165" s="28" t="s">
        <v>172</v>
      </c>
      <c r="C165" s="28">
        <v>1710.4</v>
      </c>
      <c r="D165" s="37">
        <v>1723.1333333333332</v>
      </c>
      <c r="E165" s="37">
        <v>1692.2666666666664</v>
      </c>
      <c r="F165" s="37">
        <v>1674.1333333333332</v>
      </c>
      <c r="G165" s="37">
        <v>1643.2666666666664</v>
      </c>
      <c r="H165" s="37">
        <v>1741.2666666666664</v>
      </c>
      <c r="I165" s="37">
        <v>1772.1333333333332</v>
      </c>
      <c r="J165" s="37">
        <v>1790.2666666666664</v>
      </c>
      <c r="K165" s="28">
        <v>1754</v>
      </c>
      <c r="L165" s="28">
        <v>1705</v>
      </c>
      <c r="M165" s="28">
        <v>4.5240900000000002</v>
      </c>
      <c r="N165" s="1"/>
      <c r="O165" s="1"/>
    </row>
    <row r="166" spans="1:15" ht="12.75" customHeight="1">
      <c r="A166" s="53">
        <v>157</v>
      </c>
      <c r="B166" s="28" t="s">
        <v>270</v>
      </c>
      <c r="C166" s="28">
        <v>2214.35</v>
      </c>
      <c r="D166" s="37">
        <v>2219.8166666666671</v>
      </c>
      <c r="E166" s="37">
        <v>2199.6333333333341</v>
      </c>
      <c r="F166" s="37">
        <v>2184.916666666667</v>
      </c>
      <c r="G166" s="37">
        <v>2164.733333333334</v>
      </c>
      <c r="H166" s="37">
        <v>2234.5333333333342</v>
      </c>
      <c r="I166" s="37">
        <v>2254.7166666666676</v>
      </c>
      <c r="J166" s="37">
        <v>2269.4333333333343</v>
      </c>
      <c r="K166" s="28">
        <v>2240</v>
      </c>
      <c r="L166" s="28">
        <v>2205.1</v>
      </c>
      <c r="M166" s="28">
        <v>1.4941599999999999</v>
      </c>
      <c r="N166" s="1"/>
      <c r="O166" s="1"/>
    </row>
    <row r="167" spans="1:15" ht="12.75" customHeight="1">
      <c r="A167" s="53">
        <v>158</v>
      </c>
      <c r="B167" s="28" t="s">
        <v>174</v>
      </c>
      <c r="C167" s="28">
        <v>110.15</v>
      </c>
      <c r="D167" s="37">
        <v>109.98333333333335</v>
      </c>
      <c r="E167" s="37">
        <v>109.26666666666669</v>
      </c>
      <c r="F167" s="37">
        <v>108.38333333333334</v>
      </c>
      <c r="G167" s="37">
        <v>107.66666666666669</v>
      </c>
      <c r="H167" s="37">
        <v>110.8666666666667</v>
      </c>
      <c r="I167" s="37">
        <v>111.58333333333334</v>
      </c>
      <c r="J167" s="37">
        <v>112.46666666666671</v>
      </c>
      <c r="K167" s="28">
        <v>110.7</v>
      </c>
      <c r="L167" s="28">
        <v>109.1</v>
      </c>
      <c r="M167" s="28">
        <v>15.72753</v>
      </c>
      <c r="N167" s="1"/>
      <c r="O167" s="1"/>
    </row>
    <row r="168" spans="1:15" ht="12.75" customHeight="1">
      <c r="A168" s="53">
        <v>159</v>
      </c>
      <c r="B168" s="28" t="s">
        <v>179</v>
      </c>
      <c r="C168" s="28">
        <v>213.5</v>
      </c>
      <c r="D168" s="37">
        <v>214.53333333333333</v>
      </c>
      <c r="E168" s="37">
        <v>212.11666666666667</v>
      </c>
      <c r="F168" s="37">
        <v>210.73333333333335</v>
      </c>
      <c r="G168" s="37">
        <v>208.31666666666669</v>
      </c>
      <c r="H168" s="37">
        <v>215.91666666666666</v>
      </c>
      <c r="I168" s="37">
        <v>218.33333333333334</v>
      </c>
      <c r="J168" s="37">
        <v>219.71666666666664</v>
      </c>
      <c r="K168" s="28">
        <v>216.95</v>
      </c>
      <c r="L168" s="28">
        <v>213.15</v>
      </c>
      <c r="M168" s="28">
        <v>63.777720000000002</v>
      </c>
      <c r="N168" s="1"/>
      <c r="O168" s="1"/>
    </row>
    <row r="169" spans="1:15" ht="12.75" customHeight="1">
      <c r="A169" s="53">
        <v>160</v>
      </c>
      <c r="B169" s="28" t="s">
        <v>271</v>
      </c>
      <c r="C169" s="28">
        <v>432.15</v>
      </c>
      <c r="D169" s="37">
        <v>431.25</v>
      </c>
      <c r="E169" s="37">
        <v>424.55</v>
      </c>
      <c r="F169" s="37">
        <v>416.95</v>
      </c>
      <c r="G169" s="37">
        <v>410.25</v>
      </c>
      <c r="H169" s="37">
        <v>438.85</v>
      </c>
      <c r="I169" s="37">
        <v>445.55000000000007</v>
      </c>
      <c r="J169" s="37">
        <v>453.15000000000003</v>
      </c>
      <c r="K169" s="28">
        <v>437.95</v>
      </c>
      <c r="L169" s="28">
        <v>423.65</v>
      </c>
      <c r="M169" s="28">
        <v>2.5994000000000002</v>
      </c>
      <c r="N169" s="1"/>
      <c r="O169" s="1"/>
    </row>
    <row r="170" spans="1:15" ht="12.75" customHeight="1">
      <c r="A170" s="53">
        <v>161</v>
      </c>
      <c r="B170" s="28" t="s">
        <v>272</v>
      </c>
      <c r="C170" s="28">
        <v>14005.05</v>
      </c>
      <c r="D170" s="37">
        <v>14051</v>
      </c>
      <c r="E170" s="37">
        <v>13904.05</v>
      </c>
      <c r="F170" s="37">
        <v>13803.05</v>
      </c>
      <c r="G170" s="37">
        <v>13656.099999999999</v>
      </c>
      <c r="H170" s="37">
        <v>14152</v>
      </c>
      <c r="I170" s="37">
        <v>14298.95</v>
      </c>
      <c r="J170" s="37">
        <v>14399.95</v>
      </c>
      <c r="K170" s="28">
        <v>14197.95</v>
      </c>
      <c r="L170" s="28">
        <v>13950</v>
      </c>
      <c r="M170" s="28">
        <v>8.7379999999999999E-2</v>
      </c>
      <c r="N170" s="1"/>
      <c r="O170" s="1"/>
    </row>
    <row r="171" spans="1:15" ht="12.75" customHeight="1">
      <c r="A171" s="53">
        <v>162</v>
      </c>
      <c r="B171" s="28" t="s">
        <v>178</v>
      </c>
      <c r="C171" s="28">
        <v>30.8</v>
      </c>
      <c r="D171" s="37">
        <v>30.883333333333336</v>
      </c>
      <c r="E171" s="37">
        <v>30.566666666666674</v>
      </c>
      <c r="F171" s="37">
        <v>30.333333333333336</v>
      </c>
      <c r="G171" s="37">
        <v>30.016666666666673</v>
      </c>
      <c r="H171" s="37">
        <v>31.116666666666674</v>
      </c>
      <c r="I171" s="37">
        <v>31.433333333333337</v>
      </c>
      <c r="J171" s="37">
        <v>31.666666666666675</v>
      </c>
      <c r="K171" s="28">
        <v>31.2</v>
      </c>
      <c r="L171" s="28">
        <v>30.65</v>
      </c>
      <c r="M171" s="28">
        <v>154.14251999999999</v>
      </c>
      <c r="N171" s="1"/>
      <c r="O171" s="1"/>
    </row>
    <row r="172" spans="1:15" ht="12.75" customHeight="1">
      <c r="A172" s="53">
        <v>163</v>
      </c>
      <c r="B172" s="28" t="s">
        <v>184</v>
      </c>
      <c r="C172" s="28">
        <v>124.15</v>
      </c>
      <c r="D172" s="37">
        <v>124.63333333333333</v>
      </c>
      <c r="E172" s="37">
        <v>123.41666666666666</v>
      </c>
      <c r="F172" s="37">
        <v>122.68333333333334</v>
      </c>
      <c r="G172" s="37">
        <v>121.46666666666667</v>
      </c>
      <c r="H172" s="37">
        <v>125.36666666666665</v>
      </c>
      <c r="I172" s="37">
        <v>126.58333333333331</v>
      </c>
      <c r="J172" s="37">
        <v>127.31666666666663</v>
      </c>
      <c r="K172" s="28">
        <v>125.85</v>
      </c>
      <c r="L172" s="28">
        <v>123.9</v>
      </c>
      <c r="M172" s="28">
        <v>41.207419999999999</v>
      </c>
      <c r="N172" s="1"/>
      <c r="O172" s="1"/>
    </row>
    <row r="173" spans="1:15" ht="12.75" customHeight="1">
      <c r="A173" s="53">
        <v>164</v>
      </c>
      <c r="B173" s="28" t="s">
        <v>185</v>
      </c>
      <c r="C173" s="28">
        <v>2420.4499999999998</v>
      </c>
      <c r="D173" s="37">
        <v>2421.3833333333332</v>
      </c>
      <c r="E173" s="37">
        <v>2403.0666666666666</v>
      </c>
      <c r="F173" s="37">
        <v>2385.6833333333334</v>
      </c>
      <c r="G173" s="37">
        <v>2367.3666666666668</v>
      </c>
      <c r="H173" s="37">
        <v>2438.7666666666664</v>
      </c>
      <c r="I173" s="37">
        <v>2457.083333333333</v>
      </c>
      <c r="J173" s="37">
        <v>2474.4666666666662</v>
      </c>
      <c r="K173" s="28">
        <v>2439.6999999999998</v>
      </c>
      <c r="L173" s="28">
        <v>2404</v>
      </c>
      <c r="M173" s="28">
        <v>49.745019999999997</v>
      </c>
      <c r="N173" s="1"/>
      <c r="O173" s="1"/>
    </row>
    <row r="174" spans="1:15" ht="12.75" customHeight="1">
      <c r="A174" s="53">
        <v>165</v>
      </c>
      <c r="B174" s="28" t="s">
        <v>273</v>
      </c>
      <c r="C174" s="28">
        <v>849.95</v>
      </c>
      <c r="D174" s="37">
        <v>853.81666666666661</v>
      </c>
      <c r="E174" s="37">
        <v>844.18333333333317</v>
      </c>
      <c r="F174" s="37">
        <v>838.41666666666652</v>
      </c>
      <c r="G174" s="37">
        <v>828.78333333333308</v>
      </c>
      <c r="H174" s="37">
        <v>859.58333333333326</v>
      </c>
      <c r="I174" s="37">
        <v>869.2166666666667</v>
      </c>
      <c r="J174" s="37">
        <v>874.98333333333335</v>
      </c>
      <c r="K174" s="28">
        <v>863.45</v>
      </c>
      <c r="L174" s="28">
        <v>848.05</v>
      </c>
      <c r="M174" s="28">
        <v>7.5251999999999999</v>
      </c>
      <c r="N174" s="1"/>
      <c r="O174" s="1"/>
    </row>
    <row r="175" spans="1:15" ht="12.75" customHeight="1">
      <c r="A175" s="53">
        <v>166</v>
      </c>
      <c r="B175" s="28" t="s">
        <v>187</v>
      </c>
      <c r="C175" s="28">
        <v>1139.75</v>
      </c>
      <c r="D175" s="37">
        <v>1140.2833333333333</v>
      </c>
      <c r="E175" s="37">
        <v>1133.5666666666666</v>
      </c>
      <c r="F175" s="37">
        <v>1127.3833333333332</v>
      </c>
      <c r="G175" s="37">
        <v>1120.6666666666665</v>
      </c>
      <c r="H175" s="37">
        <v>1146.4666666666667</v>
      </c>
      <c r="I175" s="37">
        <v>1153.1833333333334</v>
      </c>
      <c r="J175" s="37">
        <v>1159.3666666666668</v>
      </c>
      <c r="K175" s="28">
        <v>1147</v>
      </c>
      <c r="L175" s="28">
        <v>1134.0999999999999</v>
      </c>
      <c r="M175" s="28">
        <v>3.3167200000000001</v>
      </c>
      <c r="N175" s="1"/>
      <c r="O175" s="1"/>
    </row>
    <row r="176" spans="1:15" ht="12.75" customHeight="1">
      <c r="A176" s="53">
        <v>167</v>
      </c>
      <c r="B176" s="28" t="s">
        <v>191</v>
      </c>
      <c r="C176" s="28">
        <v>2199.75</v>
      </c>
      <c r="D176" s="37">
        <v>2193.0499999999997</v>
      </c>
      <c r="E176" s="37">
        <v>2166.6999999999994</v>
      </c>
      <c r="F176" s="37">
        <v>2133.6499999999996</v>
      </c>
      <c r="G176" s="37">
        <v>2107.2999999999993</v>
      </c>
      <c r="H176" s="37">
        <v>2226.0999999999995</v>
      </c>
      <c r="I176" s="37">
        <v>2252.4499999999998</v>
      </c>
      <c r="J176" s="37">
        <v>2285.4999999999995</v>
      </c>
      <c r="K176" s="28">
        <v>2219.4</v>
      </c>
      <c r="L176" s="28">
        <v>2160</v>
      </c>
      <c r="M176" s="28">
        <v>6.5414500000000002</v>
      </c>
      <c r="N176" s="1"/>
      <c r="O176" s="1"/>
    </row>
    <row r="177" spans="1:15" ht="12.75" customHeight="1">
      <c r="A177" s="53">
        <v>168</v>
      </c>
      <c r="B177" s="28" t="s">
        <v>189</v>
      </c>
      <c r="C177" s="28">
        <v>19962.099999999999</v>
      </c>
      <c r="D177" s="37">
        <v>20016.05</v>
      </c>
      <c r="E177" s="37">
        <v>19532.099999999999</v>
      </c>
      <c r="F177" s="37">
        <v>19102.099999999999</v>
      </c>
      <c r="G177" s="37">
        <v>18618.149999999998</v>
      </c>
      <c r="H177" s="37">
        <v>20446.05</v>
      </c>
      <c r="I177" s="37">
        <v>20930.000000000004</v>
      </c>
      <c r="J177" s="37">
        <v>21360</v>
      </c>
      <c r="K177" s="28">
        <v>20500</v>
      </c>
      <c r="L177" s="28">
        <v>19586.05</v>
      </c>
      <c r="M177" s="28">
        <v>0.26628000000000002</v>
      </c>
      <c r="N177" s="1"/>
      <c r="O177" s="1"/>
    </row>
    <row r="178" spans="1:15" ht="12.75" customHeight="1">
      <c r="A178" s="53">
        <v>169</v>
      </c>
      <c r="B178" s="28" t="s">
        <v>192</v>
      </c>
      <c r="C178" s="28">
        <v>1236.3</v>
      </c>
      <c r="D178" s="37">
        <v>1242.5</v>
      </c>
      <c r="E178" s="37">
        <v>1227.5</v>
      </c>
      <c r="F178" s="37">
        <v>1218.7</v>
      </c>
      <c r="G178" s="37">
        <v>1203.7</v>
      </c>
      <c r="H178" s="37">
        <v>1251.3</v>
      </c>
      <c r="I178" s="37">
        <v>1266.3</v>
      </c>
      <c r="J178" s="37">
        <v>1275.0999999999999</v>
      </c>
      <c r="K178" s="28">
        <v>1257.5</v>
      </c>
      <c r="L178" s="28">
        <v>1233.7</v>
      </c>
      <c r="M178" s="28">
        <v>6.8849099999999996</v>
      </c>
      <c r="N178" s="1"/>
      <c r="O178" s="1"/>
    </row>
    <row r="179" spans="1:15" ht="12.75" customHeight="1">
      <c r="A179" s="53">
        <v>170</v>
      </c>
      <c r="B179" s="28" t="s">
        <v>190</v>
      </c>
      <c r="C179" s="28">
        <v>2645.55</v>
      </c>
      <c r="D179" s="37">
        <v>2651.2000000000003</v>
      </c>
      <c r="E179" s="37">
        <v>2625.6500000000005</v>
      </c>
      <c r="F179" s="37">
        <v>2605.7500000000005</v>
      </c>
      <c r="G179" s="37">
        <v>2580.2000000000007</v>
      </c>
      <c r="H179" s="37">
        <v>2671.1000000000004</v>
      </c>
      <c r="I179" s="37">
        <v>2696.6500000000005</v>
      </c>
      <c r="J179" s="37">
        <v>2716.55</v>
      </c>
      <c r="K179" s="28">
        <v>2676.75</v>
      </c>
      <c r="L179" s="28">
        <v>2631.3</v>
      </c>
      <c r="M179" s="28">
        <v>2.3849100000000001</v>
      </c>
      <c r="N179" s="1"/>
      <c r="O179" s="1"/>
    </row>
    <row r="180" spans="1:15" ht="12.75" customHeight="1">
      <c r="A180" s="53">
        <v>171</v>
      </c>
      <c r="B180" s="28" t="s">
        <v>829</v>
      </c>
      <c r="C180" s="28">
        <v>570.25</v>
      </c>
      <c r="D180" s="37">
        <v>569.11666666666667</v>
      </c>
      <c r="E180" s="37">
        <v>564.13333333333333</v>
      </c>
      <c r="F180" s="37">
        <v>558.01666666666665</v>
      </c>
      <c r="G180" s="37">
        <v>553.0333333333333</v>
      </c>
      <c r="H180" s="37">
        <v>575.23333333333335</v>
      </c>
      <c r="I180" s="37">
        <v>580.2166666666667</v>
      </c>
      <c r="J180" s="37">
        <v>586.33333333333337</v>
      </c>
      <c r="K180" s="28">
        <v>574.1</v>
      </c>
      <c r="L180" s="28">
        <v>563</v>
      </c>
      <c r="M180" s="28">
        <v>5.0322899999999997</v>
      </c>
      <c r="N180" s="1"/>
      <c r="O180" s="1"/>
    </row>
    <row r="181" spans="1:15" ht="12.75" customHeight="1">
      <c r="A181" s="53">
        <v>172</v>
      </c>
      <c r="B181" s="28" t="s">
        <v>188</v>
      </c>
      <c r="C181" s="28">
        <v>484.95</v>
      </c>
      <c r="D181" s="37">
        <v>486.4666666666667</v>
      </c>
      <c r="E181" s="37">
        <v>481.58333333333337</v>
      </c>
      <c r="F181" s="37">
        <v>478.2166666666667</v>
      </c>
      <c r="G181" s="37">
        <v>473.33333333333337</v>
      </c>
      <c r="H181" s="37">
        <v>489.83333333333337</v>
      </c>
      <c r="I181" s="37">
        <v>494.7166666666667</v>
      </c>
      <c r="J181" s="37">
        <v>498.08333333333337</v>
      </c>
      <c r="K181" s="28">
        <v>491.35</v>
      </c>
      <c r="L181" s="28">
        <v>483.1</v>
      </c>
      <c r="M181" s="28">
        <v>73.644570000000002</v>
      </c>
      <c r="N181" s="1"/>
      <c r="O181" s="1"/>
    </row>
    <row r="182" spans="1:15" ht="12.75" customHeight="1">
      <c r="A182" s="53">
        <v>173</v>
      </c>
      <c r="B182" s="28" t="s">
        <v>186</v>
      </c>
      <c r="C182" s="28">
        <v>71.099999999999994</v>
      </c>
      <c r="D182" s="37">
        <v>71.283333333333331</v>
      </c>
      <c r="E182" s="37">
        <v>70.416666666666657</v>
      </c>
      <c r="F182" s="37">
        <v>69.73333333333332</v>
      </c>
      <c r="G182" s="37">
        <v>68.866666666666646</v>
      </c>
      <c r="H182" s="37">
        <v>71.966666666666669</v>
      </c>
      <c r="I182" s="37">
        <v>72.833333333333343</v>
      </c>
      <c r="J182" s="37">
        <v>73.51666666666668</v>
      </c>
      <c r="K182" s="28">
        <v>72.150000000000006</v>
      </c>
      <c r="L182" s="28">
        <v>70.599999999999994</v>
      </c>
      <c r="M182" s="28">
        <v>343.9316</v>
      </c>
      <c r="N182" s="1"/>
      <c r="O182" s="1"/>
    </row>
    <row r="183" spans="1:15" ht="12.75" customHeight="1">
      <c r="A183" s="53">
        <v>174</v>
      </c>
      <c r="B183" s="28" t="s">
        <v>193</v>
      </c>
      <c r="C183" s="28">
        <v>851.6</v>
      </c>
      <c r="D183" s="37">
        <v>853.5333333333333</v>
      </c>
      <c r="E183" s="37">
        <v>847.06666666666661</v>
      </c>
      <c r="F183" s="37">
        <v>842.5333333333333</v>
      </c>
      <c r="G183" s="37">
        <v>836.06666666666661</v>
      </c>
      <c r="H183" s="37">
        <v>858.06666666666661</v>
      </c>
      <c r="I183" s="37">
        <v>864.5333333333333</v>
      </c>
      <c r="J183" s="37">
        <v>869.06666666666661</v>
      </c>
      <c r="K183" s="28">
        <v>860</v>
      </c>
      <c r="L183" s="28">
        <v>849</v>
      </c>
      <c r="M183" s="28">
        <v>16.953379999999999</v>
      </c>
      <c r="N183" s="1"/>
      <c r="O183" s="1"/>
    </row>
    <row r="184" spans="1:15" ht="12.75" customHeight="1">
      <c r="A184" s="53">
        <v>175</v>
      </c>
      <c r="B184" s="28" t="s">
        <v>194</v>
      </c>
      <c r="C184" s="28">
        <v>431.2</v>
      </c>
      <c r="D184" s="37">
        <v>432.23333333333329</v>
      </c>
      <c r="E184" s="37">
        <v>428.56666666666661</v>
      </c>
      <c r="F184" s="37">
        <v>425.93333333333334</v>
      </c>
      <c r="G184" s="37">
        <v>422.26666666666665</v>
      </c>
      <c r="H184" s="37">
        <v>434.86666666666656</v>
      </c>
      <c r="I184" s="37">
        <v>438.53333333333319</v>
      </c>
      <c r="J184" s="37">
        <v>441.16666666666652</v>
      </c>
      <c r="K184" s="28">
        <v>435.9</v>
      </c>
      <c r="L184" s="28">
        <v>429.6</v>
      </c>
      <c r="M184" s="28">
        <v>3.2871199999999998</v>
      </c>
      <c r="N184" s="1"/>
      <c r="O184" s="1"/>
    </row>
    <row r="185" spans="1:15" ht="12.75" customHeight="1">
      <c r="A185" s="53">
        <v>176</v>
      </c>
      <c r="B185" s="28" t="s">
        <v>275</v>
      </c>
      <c r="C185" s="28">
        <v>570.85</v>
      </c>
      <c r="D185" s="37">
        <v>570.6</v>
      </c>
      <c r="E185" s="37">
        <v>566.30000000000007</v>
      </c>
      <c r="F185" s="37">
        <v>561.75</v>
      </c>
      <c r="G185" s="37">
        <v>557.45000000000005</v>
      </c>
      <c r="H185" s="37">
        <v>575.15000000000009</v>
      </c>
      <c r="I185" s="37">
        <v>579.45000000000005</v>
      </c>
      <c r="J185" s="37">
        <v>584.00000000000011</v>
      </c>
      <c r="K185" s="28">
        <v>574.9</v>
      </c>
      <c r="L185" s="28">
        <v>566.04999999999995</v>
      </c>
      <c r="M185" s="28">
        <v>1.09162</v>
      </c>
      <c r="N185" s="1"/>
      <c r="O185" s="1"/>
    </row>
    <row r="186" spans="1:15" ht="12.75" customHeight="1">
      <c r="A186" s="53">
        <v>177</v>
      </c>
      <c r="B186" s="28" t="s">
        <v>206</v>
      </c>
      <c r="C186" s="28">
        <v>848.85</v>
      </c>
      <c r="D186" s="37">
        <v>850.45000000000016</v>
      </c>
      <c r="E186" s="37">
        <v>842.20000000000027</v>
      </c>
      <c r="F186" s="37">
        <v>835.55000000000007</v>
      </c>
      <c r="G186" s="37">
        <v>827.30000000000018</v>
      </c>
      <c r="H186" s="37">
        <v>857.10000000000036</v>
      </c>
      <c r="I186" s="37">
        <v>865.35000000000014</v>
      </c>
      <c r="J186" s="37">
        <v>872.00000000000045</v>
      </c>
      <c r="K186" s="28">
        <v>858.7</v>
      </c>
      <c r="L186" s="28">
        <v>843.8</v>
      </c>
      <c r="M186" s="28">
        <v>8.08629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835.05</v>
      </c>
      <c r="D187" s="37">
        <v>836.98333333333323</v>
      </c>
      <c r="E187" s="37">
        <v>829.26666666666642</v>
      </c>
      <c r="F187" s="37">
        <v>823.48333333333323</v>
      </c>
      <c r="G187" s="37">
        <v>815.76666666666642</v>
      </c>
      <c r="H187" s="37">
        <v>842.76666666666642</v>
      </c>
      <c r="I187" s="37">
        <v>850.48333333333335</v>
      </c>
      <c r="J187" s="37">
        <v>856.26666666666642</v>
      </c>
      <c r="K187" s="28">
        <v>844.7</v>
      </c>
      <c r="L187" s="28">
        <v>831.2</v>
      </c>
      <c r="M187" s="28">
        <v>6.4583300000000001</v>
      </c>
      <c r="N187" s="1"/>
      <c r="O187" s="1"/>
    </row>
    <row r="188" spans="1:15" ht="12.75" customHeight="1">
      <c r="A188" s="53">
        <v>179</v>
      </c>
      <c r="B188" s="28" t="s">
        <v>504</v>
      </c>
      <c r="C188" s="28">
        <v>993.6</v>
      </c>
      <c r="D188" s="37">
        <v>996.23333333333323</v>
      </c>
      <c r="E188" s="37">
        <v>987.46666666666647</v>
      </c>
      <c r="F188" s="37">
        <v>981.33333333333326</v>
      </c>
      <c r="G188" s="37">
        <v>972.56666666666649</v>
      </c>
      <c r="H188" s="37">
        <v>1002.3666666666664</v>
      </c>
      <c r="I188" s="37">
        <v>1011.1333333333331</v>
      </c>
      <c r="J188" s="37">
        <v>1017.2666666666664</v>
      </c>
      <c r="K188" s="28">
        <v>1005</v>
      </c>
      <c r="L188" s="28">
        <v>990.1</v>
      </c>
      <c r="M188" s="28">
        <v>2.76566</v>
      </c>
      <c r="N188" s="1"/>
      <c r="O188" s="1"/>
    </row>
    <row r="189" spans="1:15" ht="12.75" customHeight="1">
      <c r="A189" s="53">
        <v>180</v>
      </c>
      <c r="B189" s="28" t="s">
        <v>200</v>
      </c>
      <c r="C189" s="28">
        <v>3084.7</v>
      </c>
      <c r="D189" s="37">
        <v>3100.3833333333332</v>
      </c>
      <c r="E189" s="37">
        <v>3064.5666666666666</v>
      </c>
      <c r="F189" s="37">
        <v>3044.4333333333334</v>
      </c>
      <c r="G189" s="37">
        <v>3008.6166666666668</v>
      </c>
      <c r="H189" s="37">
        <v>3120.5166666666664</v>
      </c>
      <c r="I189" s="37">
        <v>3156.333333333333</v>
      </c>
      <c r="J189" s="37">
        <v>3176.4666666666662</v>
      </c>
      <c r="K189" s="28">
        <v>3136.2</v>
      </c>
      <c r="L189" s="28">
        <v>3080.25</v>
      </c>
      <c r="M189" s="28">
        <v>37.348149999999997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756.45</v>
      </c>
      <c r="D190" s="37">
        <v>756.86666666666667</v>
      </c>
      <c r="E190" s="37">
        <v>751.73333333333335</v>
      </c>
      <c r="F190" s="37">
        <v>747.01666666666665</v>
      </c>
      <c r="G190" s="37">
        <v>741.88333333333333</v>
      </c>
      <c r="H190" s="37">
        <v>761.58333333333337</v>
      </c>
      <c r="I190" s="37">
        <v>766.71666666666681</v>
      </c>
      <c r="J190" s="37">
        <v>771.43333333333339</v>
      </c>
      <c r="K190" s="28">
        <v>762</v>
      </c>
      <c r="L190" s="28">
        <v>752.15</v>
      </c>
      <c r="M190" s="28">
        <v>6.0907999999999998</v>
      </c>
      <c r="N190" s="1"/>
      <c r="O190" s="1"/>
    </row>
    <row r="191" spans="1:15" ht="12.75" customHeight="1">
      <c r="A191" s="53">
        <v>182</v>
      </c>
      <c r="B191" s="28" t="s">
        <v>276</v>
      </c>
      <c r="C191" s="28">
        <v>7958</v>
      </c>
      <c r="D191" s="37">
        <v>7988.666666666667</v>
      </c>
      <c r="E191" s="37">
        <v>7902.3333333333339</v>
      </c>
      <c r="F191" s="37">
        <v>7846.666666666667</v>
      </c>
      <c r="G191" s="37">
        <v>7760.3333333333339</v>
      </c>
      <c r="H191" s="37">
        <v>8044.3333333333339</v>
      </c>
      <c r="I191" s="37">
        <v>8130.6666666666679</v>
      </c>
      <c r="J191" s="37">
        <v>8186.3333333333339</v>
      </c>
      <c r="K191" s="28">
        <v>8075</v>
      </c>
      <c r="L191" s="28">
        <v>7933</v>
      </c>
      <c r="M191" s="28">
        <v>1.4947299999999999</v>
      </c>
      <c r="N191" s="1"/>
      <c r="O191" s="1"/>
    </row>
    <row r="192" spans="1:15" ht="12.75" customHeight="1">
      <c r="A192" s="53">
        <v>183</v>
      </c>
      <c r="B192" s="28" t="s">
        <v>197</v>
      </c>
      <c r="C192" s="28">
        <v>430.55</v>
      </c>
      <c r="D192" s="37">
        <v>431.23333333333329</v>
      </c>
      <c r="E192" s="37">
        <v>427.46666666666658</v>
      </c>
      <c r="F192" s="37">
        <v>424.38333333333327</v>
      </c>
      <c r="G192" s="37">
        <v>420.61666666666656</v>
      </c>
      <c r="H192" s="37">
        <v>434.31666666666661</v>
      </c>
      <c r="I192" s="37">
        <v>438.08333333333337</v>
      </c>
      <c r="J192" s="37">
        <v>441.16666666666663</v>
      </c>
      <c r="K192" s="28">
        <v>435</v>
      </c>
      <c r="L192" s="28">
        <v>428.15</v>
      </c>
      <c r="M192" s="28">
        <v>95.188220000000001</v>
      </c>
      <c r="N192" s="1"/>
      <c r="O192" s="1"/>
    </row>
    <row r="193" spans="1:15" ht="12.75" customHeight="1">
      <c r="A193" s="53">
        <v>184</v>
      </c>
      <c r="B193" s="28" t="s">
        <v>198</v>
      </c>
      <c r="C193" s="28">
        <v>221.5</v>
      </c>
      <c r="D193" s="37">
        <v>221.6</v>
      </c>
      <c r="E193" s="37">
        <v>219</v>
      </c>
      <c r="F193" s="37">
        <v>216.5</v>
      </c>
      <c r="G193" s="37">
        <v>213.9</v>
      </c>
      <c r="H193" s="37">
        <v>224.1</v>
      </c>
      <c r="I193" s="37">
        <v>226.69999999999996</v>
      </c>
      <c r="J193" s="37">
        <v>229.2</v>
      </c>
      <c r="K193" s="28">
        <v>224.2</v>
      </c>
      <c r="L193" s="28">
        <v>219.1</v>
      </c>
      <c r="M193" s="28">
        <v>142.94272000000001</v>
      </c>
      <c r="N193" s="1"/>
      <c r="O193" s="1"/>
    </row>
    <row r="194" spans="1:15" ht="12.75" customHeight="1">
      <c r="A194" s="53">
        <v>185</v>
      </c>
      <c r="B194" s="28" t="s">
        <v>199</v>
      </c>
      <c r="C194" s="28">
        <v>902.1</v>
      </c>
      <c r="D194" s="37">
        <v>903.88333333333333</v>
      </c>
      <c r="E194" s="37">
        <v>891.81666666666661</v>
      </c>
      <c r="F194" s="37">
        <v>881.5333333333333</v>
      </c>
      <c r="G194" s="37">
        <v>869.46666666666658</v>
      </c>
      <c r="H194" s="37">
        <v>914.16666666666663</v>
      </c>
      <c r="I194" s="37">
        <v>926.23333333333346</v>
      </c>
      <c r="J194" s="37">
        <v>936.51666666666665</v>
      </c>
      <c r="K194" s="28">
        <v>915.95</v>
      </c>
      <c r="L194" s="28">
        <v>893.6</v>
      </c>
      <c r="M194" s="28">
        <v>100.17505</v>
      </c>
      <c r="N194" s="1"/>
      <c r="O194" s="1"/>
    </row>
    <row r="195" spans="1:15" ht="12.75" customHeight="1">
      <c r="A195" s="53">
        <v>186</v>
      </c>
      <c r="B195" s="28" t="s">
        <v>201</v>
      </c>
      <c r="C195" s="28">
        <v>997.35</v>
      </c>
      <c r="D195" s="37">
        <v>1002.8833333333333</v>
      </c>
      <c r="E195" s="37">
        <v>988.9666666666667</v>
      </c>
      <c r="F195" s="37">
        <v>980.58333333333337</v>
      </c>
      <c r="G195" s="37">
        <v>966.66666666666674</v>
      </c>
      <c r="H195" s="37">
        <v>1011.2666666666667</v>
      </c>
      <c r="I195" s="37">
        <v>1025.1833333333334</v>
      </c>
      <c r="J195" s="37">
        <v>1033.5666666666666</v>
      </c>
      <c r="K195" s="28">
        <v>1016.8</v>
      </c>
      <c r="L195" s="28">
        <v>994.5</v>
      </c>
      <c r="M195" s="28">
        <v>20.133040000000001</v>
      </c>
      <c r="N195" s="1"/>
      <c r="O195" s="1"/>
    </row>
    <row r="196" spans="1:15" ht="12.75" customHeight="1">
      <c r="A196" s="53">
        <v>187</v>
      </c>
      <c r="B196" s="28" t="s">
        <v>182</v>
      </c>
      <c r="C196" s="28">
        <v>643.4</v>
      </c>
      <c r="D196" s="37">
        <v>645.06666666666661</v>
      </c>
      <c r="E196" s="37">
        <v>638.58333333333326</v>
      </c>
      <c r="F196" s="37">
        <v>633.76666666666665</v>
      </c>
      <c r="G196" s="37">
        <v>627.2833333333333</v>
      </c>
      <c r="H196" s="37">
        <v>649.88333333333321</v>
      </c>
      <c r="I196" s="37">
        <v>656.36666666666656</v>
      </c>
      <c r="J196" s="37">
        <v>661.18333333333317</v>
      </c>
      <c r="K196" s="28">
        <v>651.54999999999995</v>
      </c>
      <c r="L196" s="28">
        <v>640.25</v>
      </c>
      <c r="M196" s="28">
        <v>0.86211000000000004</v>
      </c>
      <c r="N196" s="1"/>
      <c r="O196" s="1"/>
    </row>
    <row r="197" spans="1:15" ht="12.75" customHeight="1">
      <c r="A197" s="53">
        <v>188</v>
      </c>
      <c r="B197" s="28" t="s">
        <v>202</v>
      </c>
      <c r="C197" s="28">
        <v>2130</v>
      </c>
      <c r="D197" s="37">
        <v>2128.8166666666666</v>
      </c>
      <c r="E197" s="37">
        <v>2115.6333333333332</v>
      </c>
      <c r="F197" s="37">
        <v>2101.2666666666664</v>
      </c>
      <c r="G197" s="37">
        <v>2088.083333333333</v>
      </c>
      <c r="H197" s="37">
        <v>2143.1833333333334</v>
      </c>
      <c r="I197" s="37">
        <v>2156.3666666666668</v>
      </c>
      <c r="J197" s="37">
        <v>2170.7333333333336</v>
      </c>
      <c r="K197" s="28">
        <v>2142</v>
      </c>
      <c r="L197" s="28">
        <v>2114.4499999999998</v>
      </c>
      <c r="M197" s="28">
        <v>10.96542</v>
      </c>
      <c r="N197" s="1"/>
      <c r="O197" s="1"/>
    </row>
    <row r="198" spans="1:15" ht="12.75" customHeight="1">
      <c r="A198" s="53">
        <v>189</v>
      </c>
      <c r="B198" s="28" t="s">
        <v>203</v>
      </c>
      <c r="C198" s="28">
        <v>1483.45</v>
      </c>
      <c r="D198" s="37">
        <v>1494.9666666666665</v>
      </c>
      <c r="E198" s="37">
        <v>1464.9333333333329</v>
      </c>
      <c r="F198" s="37">
        <v>1446.4166666666665</v>
      </c>
      <c r="G198" s="37">
        <v>1416.383333333333</v>
      </c>
      <c r="H198" s="37">
        <v>1513.4833333333329</v>
      </c>
      <c r="I198" s="37">
        <v>1543.5166666666662</v>
      </c>
      <c r="J198" s="37">
        <v>1562.0333333333328</v>
      </c>
      <c r="K198" s="28">
        <v>1525</v>
      </c>
      <c r="L198" s="28">
        <v>1476.45</v>
      </c>
      <c r="M198" s="28">
        <v>4.8392999999999997</v>
      </c>
      <c r="N198" s="1"/>
      <c r="O198" s="1"/>
    </row>
    <row r="199" spans="1:15" ht="12.75" customHeight="1">
      <c r="A199" s="53">
        <v>190</v>
      </c>
      <c r="B199" s="28" t="s">
        <v>204</v>
      </c>
      <c r="C199" s="28">
        <v>475.9</v>
      </c>
      <c r="D199" s="37">
        <v>481.18333333333334</v>
      </c>
      <c r="E199" s="37">
        <v>467.01666666666665</v>
      </c>
      <c r="F199" s="37">
        <v>458.13333333333333</v>
      </c>
      <c r="G199" s="37">
        <v>443.96666666666664</v>
      </c>
      <c r="H199" s="37">
        <v>490.06666666666666</v>
      </c>
      <c r="I199" s="37">
        <v>504.23333333333329</v>
      </c>
      <c r="J199" s="37">
        <v>513.11666666666667</v>
      </c>
      <c r="K199" s="28">
        <v>495.35</v>
      </c>
      <c r="L199" s="28">
        <v>472.3</v>
      </c>
      <c r="M199" s="28">
        <v>6.10344</v>
      </c>
      <c r="N199" s="1"/>
      <c r="O199" s="1"/>
    </row>
    <row r="200" spans="1:15" ht="12.75" customHeight="1">
      <c r="A200" s="53">
        <v>191</v>
      </c>
      <c r="B200" s="28" t="s">
        <v>205</v>
      </c>
      <c r="C200" s="28">
        <v>1195.95</v>
      </c>
      <c r="D200" s="37">
        <v>1197.3333333333333</v>
      </c>
      <c r="E200" s="37">
        <v>1182.6666666666665</v>
      </c>
      <c r="F200" s="37">
        <v>1169.3833333333332</v>
      </c>
      <c r="G200" s="37">
        <v>1154.7166666666665</v>
      </c>
      <c r="H200" s="37">
        <v>1210.6166666666666</v>
      </c>
      <c r="I200" s="37">
        <v>1225.2833333333331</v>
      </c>
      <c r="J200" s="37">
        <v>1238.5666666666666</v>
      </c>
      <c r="K200" s="28">
        <v>1212</v>
      </c>
      <c r="L200" s="28">
        <v>1184.05</v>
      </c>
      <c r="M200" s="28">
        <v>5.8338200000000002</v>
      </c>
      <c r="N200" s="1"/>
      <c r="O200" s="1"/>
    </row>
    <row r="201" spans="1:15" ht="12.75" customHeight="1">
      <c r="A201" s="53">
        <v>192</v>
      </c>
      <c r="B201" s="28" t="s">
        <v>511</v>
      </c>
      <c r="C201" s="28">
        <v>37.700000000000003</v>
      </c>
      <c r="D201" s="37">
        <v>37.766666666666673</v>
      </c>
      <c r="E201" s="37">
        <v>37.533333333333346</v>
      </c>
      <c r="F201" s="37">
        <v>37.366666666666674</v>
      </c>
      <c r="G201" s="37">
        <v>37.133333333333347</v>
      </c>
      <c r="H201" s="37">
        <v>37.933333333333344</v>
      </c>
      <c r="I201" s="37">
        <v>38.166666666666679</v>
      </c>
      <c r="J201" s="37">
        <v>38.333333333333343</v>
      </c>
      <c r="K201" s="28">
        <v>38</v>
      </c>
      <c r="L201" s="28">
        <v>37.6</v>
      </c>
      <c r="M201" s="28">
        <v>36.877200000000002</v>
      </c>
      <c r="N201" s="1"/>
      <c r="O201" s="1"/>
    </row>
    <row r="202" spans="1:15" ht="12.75" customHeight="1">
      <c r="A202" s="53">
        <v>193</v>
      </c>
      <c r="B202" s="28" t="s">
        <v>209</v>
      </c>
      <c r="C202" s="28">
        <v>680.2</v>
      </c>
      <c r="D202" s="37">
        <v>682.63333333333333</v>
      </c>
      <c r="E202" s="37">
        <v>673.81666666666661</v>
      </c>
      <c r="F202" s="37">
        <v>667.43333333333328</v>
      </c>
      <c r="G202" s="37">
        <v>658.61666666666656</v>
      </c>
      <c r="H202" s="37">
        <v>689.01666666666665</v>
      </c>
      <c r="I202" s="37">
        <v>697.83333333333348</v>
      </c>
      <c r="J202" s="37">
        <v>704.2166666666667</v>
      </c>
      <c r="K202" s="28">
        <v>691.45</v>
      </c>
      <c r="L202" s="28">
        <v>676.25</v>
      </c>
      <c r="M202" s="28">
        <v>10.83141</v>
      </c>
      <c r="N202" s="1"/>
      <c r="O202" s="1"/>
    </row>
    <row r="203" spans="1:15" ht="12.75" customHeight="1">
      <c r="A203" s="53">
        <v>194</v>
      </c>
      <c r="B203" s="28" t="s">
        <v>208</v>
      </c>
      <c r="C203" s="28">
        <v>5778.85</v>
      </c>
      <c r="D203" s="37">
        <v>5781.8</v>
      </c>
      <c r="E203" s="37">
        <v>5727.05</v>
      </c>
      <c r="F203" s="37">
        <v>5675.25</v>
      </c>
      <c r="G203" s="37">
        <v>5620.5</v>
      </c>
      <c r="H203" s="37">
        <v>5833.6</v>
      </c>
      <c r="I203" s="37">
        <v>5888.35</v>
      </c>
      <c r="J203" s="37">
        <v>5940.1500000000005</v>
      </c>
      <c r="K203" s="28">
        <v>5836.55</v>
      </c>
      <c r="L203" s="28">
        <v>5730</v>
      </c>
      <c r="M203" s="28">
        <v>1.71919</v>
      </c>
      <c r="N203" s="1"/>
      <c r="O203" s="1"/>
    </row>
    <row r="204" spans="1:15" ht="12.75" customHeight="1">
      <c r="A204" s="53">
        <v>195</v>
      </c>
      <c r="B204" s="28" t="s">
        <v>277</v>
      </c>
      <c r="C204" s="28">
        <v>36.6</v>
      </c>
      <c r="D204" s="37">
        <v>36.550000000000004</v>
      </c>
      <c r="E204" s="37">
        <v>36.150000000000006</v>
      </c>
      <c r="F204" s="37">
        <v>35.700000000000003</v>
      </c>
      <c r="G204" s="37">
        <v>35.300000000000004</v>
      </c>
      <c r="H204" s="37">
        <v>37.000000000000007</v>
      </c>
      <c r="I204" s="37">
        <v>37.4</v>
      </c>
      <c r="J204" s="37">
        <v>37.850000000000009</v>
      </c>
      <c r="K204" s="28">
        <v>36.950000000000003</v>
      </c>
      <c r="L204" s="28">
        <v>36.1</v>
      </c>
      <c r="M204" s="28">
        <v>42.332270000000001</v>
      </c>
      <c r="N204" s="1"/>
      <c r="O204" s="1"/>
    </row>
    <row r="205" spans="1:15" ht="12.75" customHeight="1">
      <c r="A205" s="53">
        <v>196</v>
      </c>
      <c r="B205" s="28" t="s">
        <v>207</v>
      </c>
      <c r="C205" s="28">
        <v>1620.25</v>
      </c>
      <c r="D205" s="37">
        <v>1617.1000000000001</v>
      </c>
      <c r="E205" s="37">
        <v>1605.7000000000003</v>
      </c>
      <c r="F205" s="37">
        <v>1591.15</v>
      </c>
      <c r="G205" s="37">
        <v>1579.7500000000002</v>
      </c>
      <c r="H205" s="37">
        <v>1631.6500000000003</v>
      </c>
      <c r="I205" s="37">
        <v>1643.0500000000004</v>
      </c>
      <c r="J205" s="37">
        <v>1657.6000000000004</v>
      </c>
      <c r="K205" s="28">
        <v>1628.5</v>
      </c>
      <c r="L205" s="28">
        <v>1602.55</v>
      </c>
      <c r="M205" s="28">
        <v>2.0081899999999999</v>
      </c>
      <c r="N205" s="1"/>
      <c r="O205" s="1"/>
    </row>
    <row r="206" spans="1:15" ht="12.75" customHeight="1">
      <c r="A206" s="53">
        <v>197</v>
      </c>
      <c r="B206" s="28" t="s">
        <v>154</v>
      </c>
      <c r="C206" s="28">
        <v>811.45</v>
      </c>
      <c r="D206" s="37">
        <v>812.65</v>
      </c>
      <c r="E206" s="37">
        <v>807.34999999999991</v>
      </c>
      <c r="F206" s="37">
        <v>803.24999999999989</v>
      </c>
      <c r="G206" s="37">
        <v>797.94999999999982</v>
      </c>
      <c r="H206" s="37">
        <v>816.75</v>
      </c>
      <c r="I206" s="37">
        <v>822.05</v>
      </c>
      <c r="J206" s="37">
        <v>826.15000000000009</v>
      </c>
      <c r="K206" s="28">
        <v>817.95</v>
      </c>
      <c r="L206" s="28">
        <v>808.55</v>
      </c>
      <c r="M206" s="28">
        <v>4.10581</v>
      </c>
      <c r="N206" s="1"/>
      <c r="O206" s="1"/>
    </row>
    <row r="207" spans="1:15" ht="12.75" customHeight="1">
      <c r="A207" s="53">
        <v>198</v>
      </c>
      <c r="B207" s="28" t="s">
        <v>279</v>
      </c>
      <c r="C207" s="28">
        <v>853.45</v>
      </c>
      <c r="D207" s="37">
        <v>852.01666666666677</v>
      </c>
      <c r="E207" s="37">
        <v>839.03333333333353</v>
      </c>
      <c r="F207" s="37">
        <v>824.61666666666679</v>
      </c>
      <c r="G207" s="37">
        <v>811.63333333333355</v>
      </c>
      <c r="H207" s="37">
        <v>866.43333333333351</v>
      </c>
      <c r="I207" s="37">
        <v>879.41666666666686</v>
      </c>
      <c r="J207" s="37">
        <v>893.83333333333348</v>
      </c>
      <c r="K207" s="28">
        <v>865</v>
      </c>
      <c r="L207" s="28">
        <v>837.6</v>
      </c>
      <c r="M207" s="28">
        <v>9.9591799999999999</v>
      </c>
      <c r="N207" s="1"/>
      <c r="O207" s="1"/>
    </row>
    <row r="208" spans="1:15" ht="12.75" customHeight="1">
      <c r="A208" s="53">
        <v>199</v>
      </c>
      <c r="B208" s="28" t="s">
        <v>210</v>
      </c>
      <c r="C208" s="28">
        <v>230.75</v>
      </c>
      <c r="D208" s="37">
        <v>230.91666666666666</v>
      </c>
      <c r="E208" s="37">
        <v>225.0333333333333</v>
      </c>
      <c r="F208" s="37">
        <v>219.31666666666663</v>
      </c>
      <c r="G208" s="37">
        <v>213.43333333333328</v>
      </c>
      <c r="H208" s="37">
        <v>236.63333333333333</v>
      </c>
      <c r="I208" s="37">
        <v>242.51666666666671</v>
      </c>
      <c r="J208" s="37">
        <v>248.23333333333335</v>
      </c>
      <c r="K208" s="28">
        <v>236.8</v>
      </c>
      <c r="L208" s="28">
        <v>225.2</v>
      </c>
      <c r="M208" s="28">
        <v>179.27232000000001</v>
      </c>
      <c r="N208" s="1"/>
      <c r="O208" s="1"/>
    </row>
    <row r="209" spans="1:15" ht="12.75" customHeight="1">
      <c r="A209" s="53">
        <v>200</v>
      </c>
      <c r="B209" s="28" t="s">
        <v>127</v>
      </c>
      <c r="C209" s="28">
        <v>8.6999999999999993</v>
      </c>
      <c r="D209" s="37">
        <v>8.7166666666666668</v>
      </c>
      <c r="E209" s="37">
        <v>8.5833333333333339</v>
      </c>
      <c r="F209" s="37">
        <v>8.4666666666666668</v>
      </c>
      <c r="G209" s="37">
        <v>8.3333333333333339</v>
      </c>
      <c r="H209" s="37">
        <v>8.8333333333333339</v>
      </c>
      <c r="I209" s="37">
        <v>8.9666666666666668</v>
      </c>
      <c r="J209" s="37">
        <v>9.0833333333333339</v>
      </c>
      <c r="K209" s="28">
        <v>8.85</v>
      </c>
      <c r="L209" s="28">
        <v>8.6</v>
      </c>
      <c r="M209" s="28">
        <v>758.19447000000002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956.85</v>
      </c>
      <c r="D210" s="37">
        <v>960.85</v>
      </c>
      <c r="E210" s="37">
        <v>949.90000000000009</v>
      </c>
      <c r="F210" s="37">
        <v>942.95</v>
      </c>
      <c r="G210" s="37">
        <v>932.00000000000011</v>
      </c>
      <c r="H210" s="37">
        <v>967.80000000000007</v>
      </c>
      <c r="I210" s="37">
        <v>978.75000000000011</v>
      </c>
      <c r="J210" s="37">
        <v>985.7</v>
      </c>
      <c r="K210" s="28">
        <v>971.8</v>
      </c>
      <c r="L210" s="28">
        <v>953.9</v>
      </c>
      <c r="M210" s="28">
        <v>5.4572500000000002</v>
      </c>
      <c r="N210" s="1"/>
      <c r="O210" s="1"/>
    </row>
    <row r="211" spans="1:15" ht="12.75" customHeight="1">
      <c r="A211" s="53">
        <v>202</v>
      </c>
      <c r="B211" s="28" t="s">
        <v>280</v>
      </c>
      <c r="C211" s="28">
        <v>1647.4</v>
      </c>
      <c r="D211" s="37">
        <v>1653.3833333333332</v>
      </c>
      <c r="E211" s="37">
        <v>1636.6666666666665</v>
      </c>
      <c r="F211" s="37">
        <v>1625.9333333333334</v>
      </c>
      <c r="G211" s="37">
        <v>1609.2166666666667</v>
      </c>
      <c r="H211" s="37">
        <v>1664.1166666666663</v>
      </c>
      <c r="I211" s="37">
        <v>1680.833333333333</v>
      </c>
      <c r="J211" s="37">
        <v>1691.5666666666662</v>
      </c>
      <c r="K211" s="28">
        <v>1670.1</v>
      </c>
      <c r="L211" s="28">
        <v>1642.65</v>
      </c>
      <c r="M211" s="28">
        <v>0.43078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409.15</v>
      </c>
      <c r="D212" s="37">
        <v>410.66666666666669</v>
      </c>
      <c r="E212" s="37">
        <v>406.48333333333335</v>
      </c>
      <c r="F212" s="37">
        <v>403.81666666666666</v>
      </c>
      <c r="G212" s="37">
        <v>399.63333333333333</v>
      </c>
      <c r="H212" s="37">
        <v>413.33333333333337</v>
      </c>
      <c r="I212" s="37">
        <v>417.51666666666665</v>
      </c>
      <c r="J212" s="37">
        <v>420.18333333333339</v>
      </c>
      <c r="K212" s="28">
        <v>414.85</v>
      </c>
      <c r="L212" s="28">
        <v>408</v>
      </c>
      <c r="M212" s="28">
        <v>48.887360000000001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13.35</v>
      </c>
      <c r="D213" s="37">
        <v>13.383333333333333</v>
      </c>
      <c r="E213" s="37">
        <v>13.066666666666666</v>
      </c>
      <c r="F213" s="37">
        <v>12.783333333333333</v>
      </c>
      <c r="G213" s="37">
        <v>12.466666666666667</v>
      </c>
      <c r="H213" s="37">
        <v>13.666666666666666</v>
      </c>
      <c r="I213" s="37">
        <v>13.983333333333333</v>
      </c>
      <c r="J213" s="37">
        <v>14.266666666666666</v>
      </c>
      <c r="K213" s="28">
        <v>13.7</v>
      </c>
      <c r="L213" s="28">
        <v>13.1</v>
      </c>
      <c r="M213" s="28">
        <v>928.51423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220.8</v>
      </c>
      <c r="D214" s="37">
        <v>222.16666666666666</v>
      </c>
      <c r="E214" s="37">
        <v>218.63333333333333</v>
      </c>
      <c r="F214" s="37">
        <v>216.46666666666667</v>
      </c>
      <c r="G214" s="37">
        <v>212.93333333333334</v>
      </c>
      <c r="H214" s="37">
        <v>224.33333333333331</v>
      </c>
      <c r="I214" s="37">
        <v>227.86666666666667</v>
      </c>
      <c r="J214" s="37">
        <v>230.0333333333333</v>
      </c>
      <c r="K214" s="37">
        <v>225.7</v>
      </c>
      <c r="L214" s="37">
        <v>220</v>
      </c>
      <c r="M214" s="37">
        <v>33.811700000000002</v>
      </c>
      <c r="N214" s="1"/>
      <c r="O214" s="1"/>
    </row>
    <row r="215" spans="1:15" ht="12.75" customHeight="1">
      <c r="A215" s="53">
        <v>206</v>
      </c>
      <c r="B215" s="28" t="s">
        <v>857</v>
      </c>
      <c r="C215" s="37">
        <v>59</v>
      </c>
      <c r="D215" s="37">
        <v>58.050000000000004</v>
      </c>
      <c r="E215" s="37">
        <v>56.45000000000001</v>
      </c>
      <c r="F215" s="37">
        <v>53.900000000000006</v>
      </c>
      <c r="G215" s="37">
        <v>52.300000000000011</v>
      </c>
      <c r="H215" s="37">
        <v>60.600000000000009</v>
      </c>
      <c r="I215" s="37">
        <v>62.2</v>
      </c>
      <c r="J215" s="37">
        <v>64.75</v>
      </c>
      <c r="K215" s="37">
        <v>59.65</v>
      </c>
      <c r="L215" s="37">
        <v>55.5</v>
      </c>
      <c r="M215" s="37">
        <v>579.86568</v>
      </c>
      <c r="N215" s="1"/>
      <c r="O215" s="1"/>
    </row>
    <row r="216" spans="1:15" ht="12.75" customHeight="1">
      <c r="A216" s="53">
        <v>207</v>
      </c>
      <c r="B216" s="28" t="s">
        <v>830</v>
      </c>
      <c r="C216" s="37">
        <v>363.4</v>
      </c>
      <c r="D216" s="37">
        <v>365.90000000000003</v>
      </c>
      <c r="E216" s="37">
        <v>359.80000000000007</v>
      </c>
      <c r="F216" s="37">
        <v>356.20000000000005</v>
      </c>
      <c r="G216" s="37">
        <v>350.10000000000008</v>
      </c>
      <c r="H216" s="37">
        <v>369.50000000000006</v>
      </c>
      <c r="I216" s="37">
        <v>375.60000000000008</v>
      </c>
      <c r="J216" s="37">
        <v>379.20000000000005</v>
      </c>
      <c r="K216" s="37">
        <v>372</v>
      </c>
      <c r="L216" s="37">
        <v>362.3</v>
      </c>
      <c r="M216" s="37">
        <v>3.5621999999999998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282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283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284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214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215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216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217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218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219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220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221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222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223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224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225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226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227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228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0"/>
  <sheetViews>
    <sheetView zoomScale="85" zoomScaleNormal="85" workbookViewId="0">
      <pane ySplit="10" topLeftCell="A11" activePane="bottomLeft" state="frozen"/>
      <selection pane="bottomLeft" activeCell="G14" sqref="G14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59"/>
      <c r="B1" s="460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12" t="s">
        <v>285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44755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52" t="s">
        <v>16</v>
      </c>
      <c r="B9" s="454" t="s">
        <v>18</v>
      </c>
      <c r="C9" s="458" t="s">
        <v>20</v>
      </c>
      <c r="D9" s="458" t="s">
        <v>21</v>
      </c>
      <c r="E9" s="449" t="s">
        <v>22</v>
      </c>
      <c r="F9" s="450"/>
      <c r="G9" s="451"/>
      <c r="H9" s="449" t="s">
        <v>23</v>
      </c>
      <c r="I9" s="450"/>
      <c r="J9" s="451"/>
      <c r="K9" s="23"/>
      <c r="L9" s="24"/>
      <c r="M9" s="50"/>
      <c r="N9" s="1"/>
      <c r="O9" s="1"/>
    </row>
    <row r="10" spans="1:15" ht="42.75" customHeight="1">
      <c r="A10" s="456"/>
      <c r="B10" s="457"/>
      <c r="C10" s="457"/>
      <c r="D10" s="457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307" t="s">
        <v>287</v>
      </c>
      <c r="C11" s="298">
        <v>22938.05</v>
      </c>
      <c r="D11" s="299">
        <v>22916.133333333331</v>
      </c>
      <c r="E11" s="299">
        <v>22707.266666666663</v>
      </c>
      <c r="F11" s="299">
        <v>22476.48333333333</v>
      </c>
      <c r="G11" s="299">
        <v>22267.616666666661</v>
      </c>
      <c r="H11" s="299">
        <v>23146.916666666664</v>
      </c>
      <c r="I11" s="299">
        <v>23355.783333333333</v>
      </c>
      <c r="J11" s="299">
        <v>23586.566666666666</v>
      </c>
      <c r="K11" s="298">
        <v>23125</v>
      </c>
      <c r="L11" s="298">
        <v>22685.35</v>
      </c>
      <c r="M11" s="298">
        <v>1.8759999999999999E-2</v>
      </c>
      <c r="N11" s="1"/>
      <c r="O11" s="1"/>
    </row>
    <row r="12" spans="1:15" ht="12" customHeight="1">
      <c r="A12" s="30">
        <v>2</v>
      </c>
      <c r="B12" s="308" t="s">
        <v>288</v>
      </c>
      <c r="C12" s="298">
        <v>2540.8000000000002</v>
      </c>
      <c r="D12" s="299">
        <v>2559.6333333333332</v>
      </c>
      <c r="E12" s="299">
        <v>2510.2666666666664</v>
      </c>
      <c r="F12" s="299">
        <v>2479.7333333333331</v>
      </c>
      <c r="G12" s="299">
        <v>2430.3666666666663</v>
      </c>
      <c r="H12" s="299">
        <v>2590.1666666666665</v>
      </c>
      <c r="I12" s="299">
        <v>2639.5333333333333</v>
      </c>
      <c r="J12" s="299">
        <v>2670.0666666666666</v>
      </c>
      <c r="K12" s="298">
        <v>2609</v>
      </c>
      <c r="L12" s="298">
        <v>2529.1</v>
      </c>
      <c r="M12" s="298">
        <v>2.0463200000000001</v>
      </c>
      <c r="N12" s="1"/>
      <c r="O12" s="1"/>
    </row>
    <row r="13" spans="1:15" ht="12" customHeight="1">
      <c r="A13" s="30">
        <v>3</v>
      </c>
      <c r="B13" s="308" t="s">
        <v>43</v>
      </c>
      <c r="C13" s="298">
        <v>2167.25</v>
      </c>
      <c r="D13" s="299">
        <v>2168.6166666666668</v>
      </c>
      <c r="E13" s="299">
        <v>2154.6333333333337</v>
      </c>
      <c r="F13" s="299">
        <v>2142.0166666666669</v>
      </c>
      <c r="G13" s="299">
        <v>2128.0333333333338</v>
      </c>
      <c r="H13" s="299">
        <v>2181.2333333333336</v>
      </c>
      <c r="I13" s="299">
        <v>2195.2166666666672</v>
      </c>
      <c r="J13" s="299">
        <v>2207.8333333333335</v>
      </c>
      <c r="K13" s="298">
        <v>2182.6</v>
      </c>
      <c r="L13" s="298">
        <v>2156</v>
      </c>
      <c r="M13" s="298">
        <v>2.6160399999999999</v>
      </c>
      <c r="N13" s="1"/>
      <c r="O13" s="1"/>
    </row>
    <row r="14" spans="1:15" ht="12" customHeight="1">
      <c r="A14" s="30">
        <v>4</v>
      </c>
      <c r="B14" s="308" t="s">
        <v>290</v>
      </c>
      <c r="C14" s="298">
        <v>2332.35</v>
      </c>
      <c r="D14" s="299">
        <v>2313.4166666666665</v>
      </c>
      <c r="E14" s="299">
        <v>2286.833333333333</v>
      </c>
      <c r="F14" s="299">
        <v>2241.3166666666666</v>
      </c>
      <c r="G14" s="299">
        <v>2214.7333333333331</v>
      </c>
      <c r="H14" s="299">
        <v>2358.9333333333329</v>
      </c>
      <c r="I14" s="299">
        <v>2385.516666666666</v>
      </c>
      <c r="J14" s="299">
        <v>2431.0333333333328</v>
      </c>
      <c r="K14" s="298">
        <v>2340</v>
      </c>
      <c r="L14" s="298">
        <v>2267.9</v>
      </c>
      <c r="M14" s="298">
        <v>0.40298</v>
      </c>
      <c r="N14" s="1"/>
      <c r="O14" s="1"/>
    </row>
    <row r="15" spans="1:15" ht="12" customHeight="1">
      <c r="A15" s="30">
        <v>5</v>
      </c>
      <c r="B15" s="308" t="s">
        <v>291</v>
      </c>
      <c r="C15" s="298">
        <v>859.65</v>
      </c>
      <c r="D15" s="299">
        <v>866.01666666666677</v>
      </c>
      <c r="E15" s="299">
        <v>850.03333333333353</v>
      </c>
      <c r="F15" s="299">
        <v>840.41666666666674</v>
      </c>
      <c r="G15" s="299">
        <v>824.43333333333351</v>
      </c>
      <c r="H15" s="299">
        <v>875.63333333333355</v>
      </c>
      <c r="I15" s="299">
        <v>891.6166666666669</v>
      </c>
      <c r="J15" s="299">
        <v>901.23333333333358</v>
      </c>
      <c r="K15" s="298">
        <v>882</v>
      </c>
      <c r="L15" s="298">
        <v>856.4</v>
      </c>
      <c r="M15" s="298">
        <v>2.5724</v>
      </c>
      <c r="N15" s="1"/>
      <c r="O15" s="1"/>
    </row>
    <row r="16" spans="1:15" ht="12" customHeight="1">
      <c r="A16" s="30">
        <v>6</v>
      </c>
      <c r="B16" s="308" t="s">
        <v>59</v>
      </c>
      <c r="C16" s="298">
        <v>577</v>
      </c>
      <c r="D16" s="299">
        <v>579.63333333333333</v>
      </c>
      <c r="E16" s="299">
        <v>571.51666666666665</v>
      </c>
      <c r="F16" s="299">
        <v>566.0333333333333</v>
      </c>
      <c r="G16" s="299">
        <v>557.91666666666663</v>
      </c>
      <c r="H16" s="299">
        <v>585.11666666666667</v>
      </c>
      <c r="I16" s="299">
        <v>593.23333333333323</v>
      </c>
      <c r="J16" s="299">
        <v>598.7166666666667</v>
      </c>
      <c r="K16" s="298">
        <v>587.75</v>
      </c>
      <c r="L16" s="298">
        <v>574.15</v>
      </c>
      <c r="M16" s="298">
        <v>14.15638</v>
      </c>
      <c r="N16" s="1"/>
      <c r="O16" s="1"/>
    </row>
    <row r="17" spans="1:15" ht="12" customHeight="1">
      <c r="A17" s="30">
        <v>7</v>
      </c>
      <c r="B17" s="308" t="s">
        <v>292</v>
      </c>
      <c r="C17" s="298">
        <v>420.7</v>
      </c>
      <c r="D17" s="299">
        <v>422.01666666666665</v>
      </c>
      <c r="E17" s="299">
        <v>413.68333333333328</v>
      </c>
      <c r="F17" s="299">
        <v>406.66666666666663</v>
      </c>
      <c r="G17" s="299">
        <v>398.33333333333326</v>
      </c>
      <c r="H17" s="299">
        <v>429.0333333333333</v>
      </c>
      <c r="I17" s="299">
        <v>437.36666666666667</v>
      </c>
      <c r="J17" s="299">
        <v>444.38333333333333</v>
      </c>
      <c r="K17" s="298">
        <v>430.35</v>
      </c>
      <c r="L17" s="298">
        <v>415</v>
      </c>
      <c r="M17" s="298">
        <v>0.94984999999999997</v>
      </c>
      <c r="N17" s="1"/>
      <c r="O17" s="1"/>
    </row>
    <row r="18" spans="1:15" ht="12" customHeight="1">
      <c r="A18" s="30">
        <v>8</v>
      </c>
      <c r="B18" s="308" t="s">
        <v>293</v>
      </c>
      <c r="C18" s="298">
        <v>1995.8</v>
      </c>
      <c r="D18" s="299">
        <v>1997.6000000000001</v>
      </c>
      <c r="E18" s="299">
        <v>1979.2000000000003</v>
      </c>
      <c r="F18" s="299">
        <v>1962.6000000000001</v>
      </c>
      <c r="G18" s="299">
        <v>1944.2000000000003</v>
      </c>
      <c r="H18" s="299">
        <v>2014.2000000000003</v>
      </c>
      <c r="I18" s="299">
        <v>2032.6000000000004</v>
      </c>
      <c r="J18" s="299">
        <v>2049.2000000000003</v>
      </c>
      <c r="K18" s="298">
        <v>2016</v>
      </c>
      <c r="L18" s="298">
        <v>1981</v>
      </c>
      <c r="M18" s="298">
        <v>0.45878000000000002</v>
      </c>
      <c r="N18" s="1"/>
      <c r="O18" s="1"/>
    </row>
    <row r="19" spans="1:15" ht="12" customHeight="1">
      <c r="A19" s="30">
        <v>9</v>
      </c>
      <c r="B19" s="308" t="s">
        <v>237</v>
      </c>
      <c r="C19" s="298">
        <v>19463.2</v>
      </c>
      <c r="D19" s="299">
        <v>19405.833333333332</v>
      </c>
      <c r="E19" s="299">
        <v>19237.566666666666</v>
      </c>
      <c r="F19" s="299">
        <v>19011.933333333334</v>
      </c>
      <c r="G19" s="299">
        <v>18843.666666666668</v>
      </c>
      <c r="H19" s="299">
        <v>19631.466666666664</v>
      </c>
      <c r="I19" s="299">
        <v>19799.733333333334</v>
      </c>
      <c r="J19" s="299">
        <v>20025.366666666661</v>
      </c>
      <c r="K19" s="298">
        <v>19574.099999999999</v>
      </c>
      <c r="L19" s="298">
        <v>19180.2</v>
      </c>
      <c r="M19" s="298">
        <v>8.5720000000000005E-2</v>
      </c>
      <c r="N19" s="1"/>
      <c r="O19" s="1"/>
    </row>
    <row r="20" spans="1:15" ht="12" customHeight="1">
      <c r="A20" s="30">
        <v>10</v>
      </c>
      <c r="B20" s="308" t="s">
        <v>45</v>
      </c>
      <c r="C20" s="298">
        <v>2365.65</v>
      </c>
      <c r="D20" s="299">
        <v>2368.5333333333333</v>
      </c>
      <c r="E20" s="299">
        <v>2347.2666666666664</v>
      </c>
      <c r="F20" s="299">
        <v>2328.8833333333332</v>
      </c>
      <c r="G20" s="299">
        <v>2307.6166666666663</v>
      </c>
      <c r="H20" s="299">
        <v>2386.9166666666665</v>
      </c>
      <c r="I20" s="299">
        <v>2408.1833333333338</v>
      </c>
      <c r="J20" s="299">
        <v>2426.5666666666666</v>
      </c>
      <c r="K20" s="298">
        <v>2389.8000000000002</v>
      </c>
      <c r="L20" s="298">
        <v>2350.15</v>
      </c>
      <c r="M20" s="298">
        <v>12.730079999999999</v>
      </c>
      <c r="N20" s="1"/>
      <c r="O20" s="1"/>
    </row>
    <row r="21" spans="1:15" ht="12" customHeight="1">
      <c r="A21" s="30">
        <v>11</v>
      </c>
      <c r="B21" s="308" t="s">
        <v>238</v>
      </c>
      <c r="C21" s="298">
        <v>2294.75</v>
      </c>
      <c r="D21" s="299">
        <v>2297.6333333333332</v>
      </c>
      <c r="E21" s="299">
        <v>2221.2666666666664</v>
      </c>
      <c r="F21" s="299">
        <v>2147.7833333333333</v>
      </c>
      <c r="G21" s="299">
        <v>2071.4166666666665</v>
      </c>
      <c r="H21" s="299">
        <v>2371.1166666666663</v>
      </c>
      <c r="I21" s="299">
        <v>2447.4833333333331</v>
      </c>
      <c r="J21" s="299">
        <v>2520.9666666666662</v>
      </c>
      <c r="K21" s="298">
        <v>2374</v>
      </c>
      <c r="L21" s="298">
        <v>2224.15</v>
      </c>
      <c r="M21" s="298">
        <v>80.952520000000007</v>
      </c>
      <c r="N21" s="1"/>
      <c r="O21" s="1"/>
    </row>
    <row r="22" spans="1:15" ht="12" customHeight="1">
      <c r="A22" s="30">
        <v>12</v>
      </c>
      <c r="B22" s="308" t="s">
        <v>46</v>
      </c>
      <c r="C22" s="298">
        <v>731.9</v>
      </c>
      <c r="D22" s="299">
        <v>733.7166666666667</v>
      </c>
      <c r="E22" s="299">
        <v>724.53333333333342</v>
      </c>
      <c r="F22" s="299">
        <v>717.16666666666674</v>
      </c>
      <c r="G22" s="299">
        <v>707.98333333333346</v>
      </c>
      <c r="H22" s="299">
        <v>741.08333333333337</v>
      </c>
      <c r="I22" s="299">
        <v>750.26666666666677</v>
      </c>
      <c r="J22" s="299">
        <v>757.63333333333333</v>
      </c>
      <c r="K22" s="298">
        <v>742.9</v>
      </c>
      <c r="L22" s="298">
        <v>726.35</v>
      </c>
      <c r="M22" s="298">
        <v>58.465479999999999</v>
      </c>
      <c r="N22" s="1"/>
      <c r="O22" s="1"/>
    </row>
    <row r="23" spans="1:15" ht="12.75" customHeight="1">
      <c r="A23" s="30">
        <v>13</v>
      </c>
      <c r="B23" s="308" t="s">
        <v>239</v>
      </c>
      <c r="C23" s="298">
        <v>2797.55</v>
      </c>
      <c r="D23" s="299">
        <v>2775.85</v>
      </c>
      <c r="E23" s="299">
        <v>2706.75</v>
      </c>
      <c r="F23" s="299">
        <v>2615.9500000000003</v>
      </c>
      <c r="G23" s="299">
        <v>2546.8500000000004</v>
      </c>
      <c r="H23" s="299">
        <v>2866.6499999999996</v>
      </c>
      <c r="I23" s="299">
        <v>2935.7499999999991</v>
      </c>
      <c r="J23" s="299">
        <v>3026.5499999999993</v>
      </c>
      <c r="K23" s="298">
        <v>2844.95</v>
      </c>
      <c r="L23" s="298">
        <v>2685.05</v>
      </c>
      <c r="M23" s="298">
        <v>9.3169699999999995</v>
      </c>
      <c r="N23" s="1"/>
      <c r="O23" s="1"/>
    </row>
    <row r="24" spans="1:15" ht="12.75" customHeight="1">
      <c r="A24" s="30">
        <v>14</v>
      </c>
      <c r="B24" s="308" t="s">
        <v>240</v>
      </c>
      <c r="C24" s="298">
        <v>2749.8</v>
      </c>
      <c r="D24" s="299">
        <v>2733.9333333333329</v>
      </c>
      <c r="E24" s="299">
        <v>2655.8666666666659</v>
      </c>
      <c r="F24" s="299">
        <v>2561.9333333333329</v>
      </c>
      <c r="G24" s="299">
        <v>2483.8666666666659</v>
      </c>
      <c r="H24" s="299">
        <v>2827.8666666666659</v>
      </c>
      <c r="I24" s="299">
        <v>2905.9333333333325</v>
      </c>
      <c r="J24" s="299">
        <v>2999.8666666666659</v>
      </c>
      <c r="K24" s="298">
        <v>2812</v>
      </c>
      <c r="L24" s="298">
        <v>2640</v>
      </c>
      <c r="M24" s="298">
        <v>6.2986700000000004</v>
      </c>
      <c r="N24" s="1"/>
      <c r="O24" s="1"/>
    </row>
    <row r="25" spans="1:15" ht="12.75" customHeight="1">
      <c r="A25" s="30">
        <v>15</v>
      </c>
      <c r="B25" s="308" t="s">
        <v>241</v>
      </c>
      <c r="C25" s="298">
        <v>93.2</v>
      </c>
      <c r="D25" s="299">
        <v>93.84999999999998</v>
      </c>
      <c r="E25" s="299">
        <v>92.19999999999996</v>
      </c>
      <c r="F25" s="299">
        <v>91.199999999999974</v>
      </c>
      <c r="G25" s="299">
        <v>89.549999999999955</v>
      </c>
      <c r="H25" s="299">
        <v>94.849999999999966</v>
      </c>
      <c r="I25" s="299">
        <v>96.499999999999972</v>
      </c>
      <c r="J25" s="299">
        <v>97.499999999999972</v>
      </c>
      <c r="K25" s="298">
        <v>95.5</v>
      </c>
      <c r="L25" s="298">
        <v>92.85</v>
      </c>
      <c r="M25" s="298">
        <v>21.906669999999998</v>
      </c>
      <c r="N25" s="1"/>
      <c r="O25" s="1"/>
    </row>
    <row r="26" spans="1:15" ht="12.75" customHeight="1">
      <c r="A26" s="30">
        <v>16</v>
      </c>
      <c r="B26" s="308" t="s">
        <v>41</v>
      </c>
      <c r="C26" s="298">
        <v>257.60000000000002</v>
      </c>
      <c r="D26" s="299">
        <v>259.11666666666667</v>
      </c>
      <c r="E26" s="299">
        <v>254.98333333333335</v>
      </c>
      <c r="F26" s="299">
        <v>252.36666666666667</v>
      </c>
      <c r="G26" s="299">
        <v>248.23333333333335</v>
      </c>
      <c r="H26" s="299">
        <v>261.73333333333335</v>
      </c>
      <c r="I26" s="299">
        <v>265.86666666666667</v>
      </c>
      <c r="J26" s="299">
        <v>268.48333333333335</v>
      </c>
      <c r="K26" s="298">
        <v>263.25</v>
      </c>
      <c r="L26" s="298">
        <v>256.5</v>
      </c>
      <c r="M26" s="298">
        <v>11.32241</v>
      </c>
      <c r="N26" s="1"/>
      <c r="O26" s="1"/>
    </row>
    <row r="27" spans="1:15" ht="12.75" customHeight="1">
      <c r="A27" s="30">
        <v>17</v>
      </c>
      <c r="B27" s="308" t="s">
        <v>858</v>
      </c>
      <c r="C27" s="298">
        <v>426.5</v>
      </c>
      <c r="D27" s="299">
        <v>428.08333333333331</v>
      </c>
      <c r="E27" s="299">
        <v>423.61666666666662</v>
      </c>
      <c r="F27" s="299">
        <v>420.73333333333329</v>
      </c>
      <c r="G27" s="299">
        <v>416.26666666666659</v>
      </c>
      <c r="H27" s="299">
        <v>430.96666666666664</v>
      </c>
      <c r="I27" s="299">
        <v>435.43333333333334</v>
      </c>
      <c r="J27" s="299">
        <v>438.31666666666666</v>
      </c>
      <c r="K27" s="298">
        <v>432.55</v>
      </c>
      <c r="L27" s="298">
        <v>425.2</v>
      </c>
      <c r="M27" s="298">
        <v>0.28465000000000001</v>
      </c>
      <c r="N27" s="1"/>
      <c r="O27" s="1"/>
    </row>
    <row r="28" spans="1:15" ht="12.75" customHeight="1">
      <c r="A28" s="30">
        <v>18</v>
      </c>
      <c r="B28" s="308" t="s">
        <v>294</v>
      </c>
      <c r="C28" s="298">
        <v>275.45</v>
      </c>
      <c r="D28" s="299">
        <v>277.86666666666667</v>
      </c>
      <c r="E28" s="299">
        <v>270.68333333333334</v>
      </c>
      <c r="F28" s="299">
        <v>265.91666666666669</v>
      </c>
      <c r="G28" s="299">
        <v>258.73333333333335</v>
      </c>
      <c r="H28" s="299">
        <v>282.63333333333333</v>
      </c>
      <c r="I28" s="299">
        <v>289.81666666666672</v>
      </c>
      <c r="J28" s="299">
        <v>294.58333333333331</v>
      </c>
      <c r="K28" s="298">
        <v>285.05</v>
      </c>
      <c r="L28" s="298">
        <v>273.10000000000002</v>
      </c>
      <c r="M28" s="298">
        <v>0.51600999999999997</v>
      </c>
      <c r="N28" s="1"/>
      <c r="O28" s="1"/>
    </row>
    <row r="29" spans="1:15" ht="12.75" customHeight="1">
      <c r="A29" s="30">
        <v>19</v>
      </c>
      <c r="B29" s="308" t="s">
        <v>295</v>
      </c>
      <c r="C29" s="298">
        <v>207</v>
      </c>
      <c r="D29" s="299">
        <v>207.96666666666667</v>
      </c>
      <c r="E29" s="299">
        <v>205.23333333333335</v>
      </c>
      <c r="F29" s="299">
        <v>203.46666666666667</v>
      </c>
      <c r="G29" s="299">
        <v>200.73333333333335</v>
      </c>
      <c r="H29" s="299">
        <v>209.73333333333335</v>
      </c>
      <c r="I29" s="299">
        <v>212.46666666666664</v>
      </c>
      <c r="J29" s="299">
        <v>214.23333333333335</v>
      </c>
      <c r="K29" s="298">
        <v>210.7</v>
      </c>
      <c r="L29" s="298">
        <v>206.2</v>
      </c>
      <c r="M29" s="298">
        <v>1.4476</v>
      </c>
      <c r="N29" s="1"/>
      <c r="O29" s="1"/>
    </row>
    <row r="30" spans="1:15" ht="12.75" customHeight="1">
      <c r="A30" s="30">
        <v>20</v>
      </c>
      <c r="B30" s="308" t="s">
        <v>296</v>
      </c>
      <c r="C30" s="298">
        <v>1025.5999999999999</v>
      </c>
      <c r="D30" s="299">
        <v>1030.75</v>
      </c>
      <c r="E30" s="299">
        <v>1015.3499999999999</v>
      </c>
      <c r="F30" s="299">
        <v>1005.0999999999999</v>
      </c>
      <c r="G30" s="299">
        <v>989.69999999999982</v>
      </c>
      <c r="H30" s="299">
        <v>1041</v>
      </c>
      <c r="I30" s="299">
        <v>1056.4000000000001</v>
      </c>
      <c r="J30" s="299">
        <v>1066.6500000000001</v>
      </c>
      <c r="K30" s="298">
        <v>1046.1500000000001</v>
      </c>
      <c r="L30" s="298">
        <v>1020.5</v>
      </c>
      <c r="M30" s="298">
        <v>2.75414</v>
      </c>
      <c r="N30" s="1"/>
      <c r="O30" s="1"/>
    </row>
    <row r="31" spans="1:15" ht="12.75" customHeight="1">
      <c r="A31" s="30">
        <v>21</v>
      </c>
      <c r="B31" s="308" t="s">
        <v>242</v>
      </c>
      <c r="C31" s="298">
        <v>1191.5</v>
      </c>
      <c r="D31" s="299">
        <v>1188.9166666666667</v>
      </c>
      <c r="E31" s="299">
        <v>1178.0333333333335</v>
      </c>
      <c r="F31" s="299">
        <v>1164.5666666666668</v>
      </c>
      <c r="G31" s="299">
        <v>1153.6833333333336</v>
      </c>
      <c r="H31" s="299">
        <v>1202.3833333333334</v>
      </c>
      <c r="I31" s="299">
        <v>1213.2666666666667</v>
      </c>
      <c r="J31" s="299">
        <v>1226.7333333333333</v>
      </c>
      <c r="K31" s="298">
        <v>1199.8</v>
      </c>
      <c r="L31" s="298">
        <v>1175.45</v>
      </c>
      <c r="M31" s="298">
        <v>0.35657</v>
      </c>
      <c r="N31" s="1"/>
      <c r="O31" s="1"/>
    </row>
    <row r="32" spans="1:15" ht="12.75" customHeight="1">
      <c r="A32" s="30">
        <v>22</v>
      </c>
      <c r="B32" s="308" t="s">
        <v>52</v>
      </c>
      <c r="C32" s="298">
        <v>729.35</v>
      </c>
      <c r="D32" s="299">
        <v>729.5333333333333</v>
      </c>
      <c r="E32" s="299">
        <v>724.81666666666661</v>
      </c>
      <c r="F32" s="299">
        <v>720.2833333333333</v>
      </c>
      <c r="G32" s="299">
        <v>715.56666666666661</v>
      </c>
      <c r="H32" s="299">
        <v>734.06666666666661</v>
      </c>
      <c r="I32" s="299">
        <v>738.7833333333333</v>
      </c>
      <c r="J32" s="299">
        <v>743.31666666666661</v>
      </c>
      <c r="K32" s="298">
        <v>734.25</v>
      </c>
      <c r="L32" s="298">
        <v>725</v>
      </c>
      <c r="M32" s="298">
        <v>0.37441000000000002</v>
      </c>
      <c r="N32" s="1"/>
      <c r="O32" s="1"/>
    </row>
    <row r="33" spans="1:15" ht="12.75" customHeight="1">
      <c r="A33" s="30">
        <v>23</v>
      </c>
      <c r="B33" s="308" t="s">
        <v>48</v>
      </c>
      <c r="C33" s="298">
        <v>3090.3</v>
      </c>
      <c r="D33" s="299">
        <v>3110.25</v>
      </c>
      <c r="E33" s="299">
        <v>3052.5</v>
      </c>
      <c r="F33" s="299">
        <v>3014.7</v>
      </c>
      <c r="G33" s="299">
        <v>2956.95</v>
      </c>
      <c r="H33" s="299">
        <v>3148.05</v>
      </c>
      <c r="I33" s="299">
        <v>3205.8</v>
      </c>
      <c r="J33" s="299">
        <v>3243.6000000000004</v>
      </c>
      <c r="K33" s="298">
        <v>3168</v>
      </c>
      <c r="L33" s="298">
        <v>3072.45</v>
      </c>
      <c r="M33" s="298">
        <v>1.01044</v>
      </c>
      <c r="N33" s="1"/>
      <c r="O33" s="1"/>
    </row>
    <row r="34" spans="1:15" ht="12.75" customHeight="1">
      <c r="A34" s="30">
        <v>24</v>
      </c>
      <c r="B34" s="308" t="s">
        <v>297</v>
      </c>
      <c r="C34" s="298">
        <v>2664</v>
      </c>
      <c r="D34" s="299">
        <v>2658.7333333333331</v>
      </c>
      <c r="E34" s="299">
        <v>2612.2666666666664</v>
      </c>
      <c r="F34" s="299">
        <v>2560.5333333333333</v>
      </c>
      <c r="G34" s="299">
        <v>2514.0666666666666</v>
      </c>
      <c r="H34" s="299">
        <v>2710.4666666666662</v>
      </c>
      <c r="I34" s="299">
        <v>2756.9333333333325</v>
      </c>
      <c r="J34" s="299">
        <v>2808.6666666666661</v>
      </c>
      <c r="K34" s="298">
        <v>2705.2</v>
      </c>
      <c r="L34" s="298">
        <v>2607</v>
      </c>
      <c r="M34" s="298">
        <v>0.38346000000000002</v>
      </c>
      <c r="N34" s="1"/>
      <c r="O34" s="1"/>
    </row>
    <row r="35" spans="1:15" ht="12.75" customHeight="1">
      <c r="A35" s="30">
        <v>25</v>
      </c>
      <c r="B35" s="308" t="s">
        <v>750</v>
      </c>
      <c r="C35" s="298">
        <v>283.95</v>
      </c>
      <c r="D35" s="299">
        <v>282.31666666666666</v>
      </c>
      <c r="E35" s="299">
        <v>278.0333333333333</v>
      </c>
      <c r="F35" s="299">
        <v>272.11666666666662</v>
      </c>
      <c r="G35" s="299">
        <v>267.83333333333326</v>
      </c>
      <c r="H35" s="299">
        <v>288.23333333333335</v>
      </c>
      <c r="I35" s="299">
        <v>292.51666666666677</v>
      </c>
      <c r="J35" s="299">
        <v>298.43333333333339</v>
      </c>
      <c r="K35" s="298">
        <v>286.60000000000002</v>
      </c>
      <c r="L35" s="298">
        <v>276.39999999999998</v>
      </c>
      <c r="M35" s="298">
        <v>3.50806</v>
      </c>
      <c r="N35" s="1"/>
      <c r="O35" s="1"/>
    </row>
    <row r="36" spans="1:15" ht="12.75" customHeight="1">
      <c r="A36" s="30">
        <v>26</v>
      </c>
      <c r="B36" s="308" t="s">
        <v>298</v>
      </c>
      <c r="C36" s="298">
        <v>21.25</v>
      </c>
      <c r="D36" s="299">
        <v>21.2</v>
      </c>
      <c r="E36" s="299">
        <v>21.049999999999997</v>
      </c>
      <c r="F36" s="299">
        <v>20.849999999999998</v>
      </c>
      <c r="G36" s="299">
        <v>20.699999999999996</v>
      </c>
      <c r="H36" s="299">
        <v>21.4</v>
      </c>
      <c r="I36" s="299">
        <v>21.549999999999997</v>
      </c>
      <c r="J36" s="299">
        <v>21.75</v>
      </c>
      <c r="K36" s="298">
        <v>21.35</v>
      </c>
      <c r="L36" s="298">
        <v>21</v>
      </c>
      <c r="M36" s="298">
        <v>10.4109</v>
      </c>
      <c r="N36" s="1"/>
      <c r="O36" s="1"/>
    </row>
    <row r="37" spans="1:15" ht="12.75" customHeight="1">
      <c r="A37" s="30">
        <v>27</v>
      </c>
      <c r="B37" s="308" t="s">
        <v>50</v>
      </c>
      <c r="C37" s="298">
        <v>466.15</v>
      </c>
      <c r="D37" s="299">
        <v>467.08333333333331</v>
      </c>
      <c r="E37" s="299">
        <v>461.76666666666665</v>
      </c>
      <c r="F37" s="299">
        <v>457.38333333333333</v>
      </c>
      <c r="G37" s="299">
        <v>452.06666666666666</v>
      </c>
      <c r="H37" s="299">
        <v>471.46666666666664</v>
      </c>
      <c r="I37" s="299">
        <v>476.78333333333336</v>
      </c>
      <c r="J37" s="299">
        <v>481.16666666666663</v>
      </c>
      <c r="K37" s="298">
        <v>472.4</v>
      </c>
      <c r="L37" s="298">
        <v>462.7</v>
      </c>
      <c r="M37" s="298">
        <v>5.8920899999999996</v>
      </c>
      <c r="N37" s="1"/>
      <c r="O37" s="1"/>
    </row>
    <row r="38" spans="1:15" ht="12.75" customHeight="1">
      <c r="A38" s="30">
        <v>28</v>
      </c>
      <c r="B38" s="308" t="s">
        <v>299</v>
      </c>
      <c r="C38" s="298">
        <v>2432.6999999999998</v>
      </c>
      <c r="D38" s="299">
        <v>2446.8333333333335</v>
      </c>
      <c r="E38" s="299">
        <v>2405.8666666666668</v>
      </c>
      <c r="F38" s="299">
        <v>2379.0333333333333</v>
      </c>
      <c r="G38" s="299">
        <v>2338.0666666666666</v>
      </c>
      <c r="H38" s="299">
        <v>2473.666666666667</v>
      </c>
      <c r="I38" s="299">
        <v>2514.6333333333332</v>
      </c>
      <c r="J38" s="299">
        <v>2541.4666666666672</v>
      </c>
      <c r="K38" s="298">
        <v>2487.8000000000002</v>
      </c>
      <c r="L38" s="298">
        <v>2420</v>
      </c>
      <c r="M38" s="298">
        <v>0.52071999999999996</v>
      </c>
      <c r="N38" s="1"/>
      <c r="O38" s="1"/>
    </row>
    <row r="39" spans="1:15" ht="12.75" customHeight="1">
      <c r="A39" s="30">
        <v>29</v>
      </c>
      <c r="B39" s="308" t="s">
        <v>51</v>
      </c>
      <c r="C39" s="298">
        <v>370.9</v>
      </c>
      <c r="D39" s="299">
        <v>370.5</v>
      </c>
      <c r="E39" s="299">
        <v>368.15</v>
      </c>
      <c r="F39" s="299">
        <v>365.4</v>
      </c>
      <c r="G39" s="299">
        <v>363.04999999999995</v>
      </c>
      <c r="H39" s="299">
        <v>373.25</v>
      </c>
      <c r="I39" s="299">
        <v>375.6</v>
      </c>
      <c r="J39" s="299">
        <v>378.35</v>
      </c>
      <c r="K39" s="298">
        <v>372.85</v>
      </c>
      <c r="L39" s="298">
        <v>367.75</v>
      </c>
      <c r="M39" s="298">
        <v>28.708359999999999</v>
      </c>
      <c r="N39" s="1"/>
      <c r="O39" s="1"/>
    </row>
    <row r="40" spans="1:15" ht="12.75" customHeight="1">
      <c r="A40" s="30">
        <v>30</v>
      </c>
      <c r="B40" s="308" t="s">
        <v>818</v>
      </c>
      <c r="C40" s="298">
        <v>1324.85</v>
      </c>
      <c r="D40" s="299">
        <v>1318.4333333333334</v>
      </c>
      <c r="E40" s="299">
        <v>1301.4166666666667</v>
      </c>
      <c r="F40" s="299">
        <v>1277.9833333333333</v>
      </c>
      <c r="G40" s="299">
        <v>1260.9666666666667</v>
      </c>
      <c r="H40" s="299">
        <v>1341.8666666666668</v>
      </c>
      <c r="I40" s="299">
        <v>1358.8833333333332</v>
      </c>
      <c r="J40" s="299">
        <v>1382.3166666666668</v>
      </c>
      <c r="K40" s="298">
        <v>1335.45</v>
      </c>
      <c r="L40" s="298">
        <v>1295</v>
      </c>
      <c r="M40" s="298">
        <v>5.2232399999999997</v>
      </c>
      <c r="N40" s="1"/>
      <c r="O40" s="1"/>
    </row>
    <row r="41" spans="1:15" ht="12.75" customHeight="1">
      <c r="A41" s="30">
        <v>31</v>
      </c>
      <c r="B41" s="308" t="s">
        <v>780</v>
      </c>
      <c r="C41" s="298">
        <v>657.15</v>
      </c>
      <c r="D41" s="299">
        <v>664.38333333333333</v>
      </c>
      <c r="E41" s="299">
        <v>648.76666666666665</v>
      </c>
      <c r="F41" s="299">
        <v>640.38333333333333</v>
      </c>
      <c r="G41" s="299">
        <v>624.76666666666665</v>
      </c>
      <c r="H41" s="299">
        <v>672.76666666666665</v>
      </c>
      <c r="I41" s="299">
        <v>688.38333333333321</v>
      </c>
      <c r="J41" s="299">
        <v>696.76666666666665</v>
      </c>
      <c r="K41" s="298">
        <v>680</v>
      </c>
      <c r="L41" s="298">
        <v>656</v>
      </c>
      <c r="M41" s="298">
        <v>0.75736999999999999</v>
      </c>
      <c r="N41" s="1"/>
      <c r="O41" s="1"/>
    </row>
    <row r="42" spans="1:15" ht="12.75" customHeight="1">
      <c r="A42" s="30">
        <v>32</v>
      </c>
      <c r="B42" s="308" t="s">
        <v>53</v>
      </c>
      <c r="C42" s="298">
        <v>3929.7</v>
      </c>
      <c r="D42" s="299">
        <v>3976.1333333333332</v>
      </c>
      <c r="E42" s="299">
        <v>3853.5666666666666</v>
      </c>
      <c r="F42" s="299">
        <v>3777.4333333333334</v>
      </c>
      <c r="G42" s="299">
        <v>3654.8666666666668</v>
      </c>
      <c r="H42" s="299">
        <v>4052.2666666666664</v>
      </c>
      <c r="I42" s="299">
        <v>4174.833333333333</v>
      </c>
      <c r="J42" s="299">
        <v>4250.9666666666662</v>
      </c>
      <c r="K42" s="298">
        <v>4098.7</v>
      </c>
      <c r="L42" s="298">
        <v>3900</v>
      </c>
      <c r="M42" s="298">
        <v>11.25104</v>
      </c>
      <c r="N42" s="1"/>
      <c r="O42" s="1"/>
    </row>
    <row r="43" spans="1:15" ht="12.75" customHeight="1">
      <c r="A43" s="30">
        <v>33</v>
      </c>
      <c r="B43" s="308" t="s">
        <v>54</v>
      </c>
      <c r="C43" s="298">
        <v>206.45</v>
      </c>
      <c r="D43" s="299">
        <v>206.15</v>
      </c>
      <c r="E43" s="299">
        <v>204.85000000000002</v>
      </c>
      <c r="F43" s="299">
        <v>203.25000000000003</v>
      </c>
      <c r="G43" s="299">
        <v>201.95000000000005</v>
      </c>
      <c r="H43" s="299">
        <v>207.75</v>
      </c>
      <c r="I43" s="299">
        <v>209.05</v>
      </c>
      <c r="J43" s="299">
        <v>210.64999999999998</v>
      </c>
      <c r="K43" s="298">
        <v>207.45</v>
      </c>
      <c r="L43" s="298">
        <v>204.55</v>
      </c>
      <c r="M43" s="298">
        <v>14.471579999999999</v>
      </c>
      <c r="N43" s="1"/>
      <c r="O43" s="1"/>
    </row>
    <row r="44" spans="1:15" ht="12.75" customHeight="1">
      <c r="A44" s="30">
        <v>34</v>
      </c>
      <c r="B44" s="308" t="s">
        <v>859</v>
      </c>
      <c r="C44" s="298">
        <v>280.05</v>
      </c>
      <c r="D44" s="299">
        <v>278.68333333333334</v>
      </c>
      <c r="E44" s="299">
        <v>274.91666666666669</v>
      </c>
      <c r="F44" s="299">
        <v>269.78333333333336</v>
      </c>
      <c r="G44" s="299">
        <v>266.01666666666671</v>
      </c>
      <c r="H44" s="299">
        <v>283.81666666666666</v>
      </c>
      <c r="I44" s="299">
        <v>287.58333333333331</v>
      </c>
      <c r="J44" s="299">
        <v>292.71666666666664</v>
      </c>
      <c r="K44" s="298">
        <v>282.45</v>
      </c>
      <c r="L44" s="298">
        <v>273.55</v>
      </c>
      <c r="M44" s="298">
        <v>0.67013</v>
      </c>
      <c r="N44" s="1"/>
      <c r="O44" s="1"/>
    </row>
    <row r="45" spans="1:15" ht="12.75" customHeight="1">
      <c r="A45" s="30">
        <v>35</v>
      </c>
      <c r="B45" s="308" t="s">
        <v>300</v>
      </c>
      <c r="C45" s="298">
        <v>563.5</v>
      </c>
      <c r="D45" s="299">
        <v>566.08333333333337</v>
      </c>
      <c r="E45" s="299">
        <v>556.61666666666679</v>
      </c>
      <c r="F45" s="299">
        <v>549.73333333333346</v>
      </c>
      <c r="G45" s="299">
        <v>540.26666666666688</v>
      </c>
      <c r="H45" s="299">
        <v>572.9666666666667</v>
      </c>
      <c r="I45" s="299">
        <v>582.43333333333317</v>
      </c>
      <c r="J45" s="299">
        <v>589.31666666666661</v>
      </c>
      <c r="K45" s="298">
        <v>575.54999999999995</v>
      </c>
      <c r="L45" s="298">
        <v>559.20000000000005</v>
      </c>
      <c r="M45" s="298">
        <v>1.2227300000000001</v>
      </c>
      <c r="N45" s="1"/>
      <c r="O45" s="1"/>
    </row>
    <row r="46" spans="1:15" ht="12.75" customHeight="1">
      <c r="A46" s="30">
        <v>36</v>
      </c>
      <c r="B46" s="308" t="s">
        <v>55</v>
      </c>
      <c r="C46" s="298">
        <v>143.4</v>
      </c>
      <c r="D46" s="299">
        <v>143.76666666666668</v>
      </c>
      <c r="E46" s="299">
        <v>142.08333333333337</v>
      </c>
      <c r="F46" s="299">
        <v>140.76666666666668</v>
      </c>
      <c r="G46" s="299">
        <v>139.08333333333337</v>
      </c>
      <c r="H46" s="299">
        <v>145.08333333333337</v>
      </c>
      <c r="I46" s="299">
        <v>146.76666666666671</v>
      </c>
      <c r="J46" s="299">
        <v>148.08333333333337</v>
      </c>
      <c r="K46" s="298">
        <v>145.44999999999999</v>
      </c>
      <c r="L46" s="298">
        <v>142.44999999999999</v>
      </c>
      <c r="M46" s="298">
        <v>60.11271</v>
      </c>
      <c r="N46" s="1"/>
      <c r="O46" s="1"/>
    </row>
    <row r="47" spans="1:15" ht="12.75" customHeight="1">
      <c r="A47" s="30">
        <v>37</v>
      </c>
      <c r="B47" s="308" t="s">
        <v>57</v>
      </c>
      <c r="C47" s="298">
        <v>2893.2</v>
      </c>
      <c r="D47" s="299">
        <v>2900.6166666666668</v>
      </c>
      <c r="E47" s="299">
        <v>2877.9833333333336</v>
      </c>
      <c r="F47" s="299">
        <v>2862.7666666666669</v>
      </c>
      <c r="G47" s="299">
        <v>2840.1333333333337</v>
      </c>
      <c r="H47" s="299">
        <v>2915.8333333333335</v>
      </c>
      <c r="I47" s="299">
        <v>2938.4666666666667</v>
      </c>
      <c r="J47" s="299">
        <v>2953.6833333333334</v>
      </c>
      <c r="K47" s="298">
        <v>2923.25</v>
      </c>
      <c r="L47" s="298">
        <v>2885.4</v>
      </c>
      <c r="M47" s="298">
        <v>11.155239999999999</v>
      </c>
      <c r="N47" s="1"/>
      <c r="O47" s="1"/>
    </row>
    <row r="48" spans="1:15" ht="12.75" customHeight="1">
      <c r="A48" s="30">
        <v>38</v>
      </c>
      <c r="B48" s="308" t="s">
        <v>301</v>
      </c>
      <c r="C48" s="298">
        <v>193.5</v>
      </c>
      <c r="D48" s="299">
        <v>192.6</v>
      </c>
      <c r="E48" s="299">
        <v>190.2</v>
      </c>
      <c r="F48" s="299">
        <v>186.9</v>
      </c>
      <c r="G48" s="299">
        <v>184.5</v>
      </c>
      <c r="H48" s="299">
        <v>195.89999999999998</v>
      </c>
      <c r="I48" s="299">
        <v>198.3</v>
      </c>
      <c r="J48" s="299">
        <v>201.59999999999997</v>
      </c>
      <c r="K48" s="298">
        <v>195</v>
      </c>
      <c r="L48" s="298">
        <v>189.3</v>
      </c>
      <c r="M48" s="298">
        <v>2.4485800000000002</v>
      </c>
      <c r="N48" s="1"/>
      <c r="O48" s="1"/>
    </row>
    <row r="49" spans="1:15" ht="12.75" customHeight="1">
      <c r="A49" s="30">
        <v>39</v>
      </c>
      <c r="B49" s="308" t="s">
        <v>302</v>
      </c>
      <c r="C49" s="298">
        <v>3049.6</v>
      </c>
      <c r="D49" s="299">
        <v>3043.2000000000003</v>
      </c>
      <c r="E49" s="299">
        <v>2956.4000000000005</v>
      </c>
      <c r="F49" s="299">
        <v>2863.2000000000003</v>
      </c>
      <c r="G49" s="299">
        <v>2776.4000000000005</v>
      </c>
      <c r="H49" s="299">
        <v>3136.4000000000005</v>
      </c>
      <c r="I49" s="299">
        <v>3223.2000000000007</v>
      </c>
      <c r="J49" s="299">
        <v>3316.4000000000005</v>
      </c>
      <c r="K49" s="298">
        <v>3130</v>
      </c>
      <c r="L49" s="298">
        <v>2950</v>
      </c>
      <c r="M49" s="298">
        <v>0.47658</v>
      </c>
      <c r="N49" s="1"/>
      <c r="O49" s="1"/>
    </row>
    <row r="50" spans="1:15" ht="12.75" customHeight="1">
      <c r="A50" s="30">
        <v>40</v>
      </c>
      <c r="B50" s="308" t="s">
        <v>303</v>
      </c>
      <c r="C50" s="298">
        <v>1718.7</v>
      </c>
      <c r="D50" s="299">
        <v>1713.8999999999999</v>
      </c>
      <c r="E50" s="299">
        <v>1687.7999999999997</v>
      </c>
      <c r="F50" s="299">
        <v>1656.8999999999999</v>
      </c>
      <c r="G50" s="299">
        <v>1630.7999999999997</v>
      </c>
      <c r="H50" s="299">
        <v>1744.7999999999997</v>
      </c>
      <c r="I50" s="299">
        <v>1770.8999999999996</v>
      </c>
      <c r="J50" s="299">
        <v>1801.7999999999997</v>
      </c>
      <c r="K50" s="298">
        <v>1740</v>
      </c>
      <c r="L50" s="298">
        <v>1683</v>
      </c>
      <c r="M50" s="298">
        <v>2.0195599999999998</v>
      </c>
      <c r="N50" s="1"/>
      <c r="O50" s="1"/>
    </row>
    <row r="51" spans="1:15" ht="12.75" customHeight="1">
      <c r="A51" s="30">
        <v>41</v>
      </c>
      <c r="B51" s="308" t="s">
        <v>304</v>
      </c>
      <c r="C51" s="298">
        <v>8362.5</v>
      </c>
      <c r="D51" s="299">
        <v>8398.25</v>
      </c>
      <c r="E51" s="299">
        <v>8286.6</v>
      </c>
      <c r="F51" s="299">
        <v>8210.7000000000007</v>
      </c>
      <c r="G51" s="299">
        <v>8099.0500000000011</v>
      </c>
      <c r="H51" s="299">
        <v>8474.15</v>
      </c>
      <c r="I51" s="299">
        <v>8585.8000000000011</v>
      </c>
      <c r="J51" s="299">
        <v>8661.6999999999989</v>
      </c>
      <c r="K51" s="298">
        <v>8509.9</v>
      </c>
      <c r="L51" s="298">
        <v>8322.35</v>
      </c>
      <c r="M51" s="298">
        <v>0.21684</v>
      </c>
      <c r="N51" s="1"/>
      <c r="O51" s="1"/>
    </row>
    <row r="52" spans="1:15" ht="12.75" customHeight="1">
      <c r="A52" s="30">
        <v>42</v>
      </c>
      <c r="B52" s="308" t="s">
        <v>60</v>
      </c>
      <c r="C52" s="298">
        <v>535.25</v>
      </c>
      <c r="D52" s="299">
        <v>538.1</v>
      </c>
      <c r="E52" s="299">
        <v>531.25</v>
      </c>
      <c r="F52" s="299">
        <v>527.25</v>
      </c>
      <c r="G52" s="299">
        <v>520.4</v>
      </c>
      <c r="H52" s="299">
        <v>542.1</v>
      </c>
      <c r="I52" s="299">
        <v>548.95000000000016</v>
      </c>
      <c r="J52" s="299">
        <v>552.95000000000005</v>
      </c>
      <c r="K52" s="298">
        <v>544.95000000000005</v>
      </c>
      <c r="L52" s="298">
        <v>534.1</v>
      </c>
      <c r="M52" s="298">
        <v>7.90069</v>
      </c>
      <c r="N52" s="1"/>
      <c r="O52" s="1"/>
    </row>
    <row r="53" spans="1:15" ht="12.75" customHeight="1">
      <c r="A53" s="30">
        <v>43</v>
      </c>
      <c r="B53" s="308" t="s">
        <v>305</v>
      </c>
      <c r="C53" s="298">
        <v>451.5</v>
      </c>
      <c r="D53" s="299">
        <v>452.81666666666666</v>
      </c>
      <c r="E53" s="299">
        <v>445.73333333333335</v>
      </c>
      <c r="F53" s="299">
        <v>439.9666666666667</v>
      </c>
      <c r="G53" s="299">
        <v>432.88333333333338</v>
      </c>
      <c r="H53" s="299">
        <v>458.58333333333331</v>
      </c>
      <c r="I53" s="299">
        <v>465.66666666666669</v>
      </c>
      <c r="J53" s="299">
        <v>471.43333333333328</v>
      </c>
      <c r="K53" s="298">
        <v>459.9</v>
      </c>
      <c r="L53" s="298">
        <v>447.05</v>
      </c>
      <c r="M53" s="298">
        <v>2.2479300000000002</v>
      </c>
      <c r="N53" s="1"/>
      <c r="O53" s="1"/>
    </row>
    <row r="54" spans="1:15" ht="12.75" customHeight="1">
      <c r="A54" s="30">
        <v>44</v>
      </c>
      <c r="B54" s="308" t="s">
        <v>243</v>
      </c>
      <c r="C54" s="298">
        <v>3878.4</v>
      </c>
      <c r="D54" s="299">
        <v>3906.75</v>
      </c>
      <c r="E54" s="299">
        <v>3826.65</v>
      </c>
      <c r="F54" s="299">
        <v>3774.9</v>
      </c>
      <c r="G54" s="299">
        <v>3694.8</v>
      </c>
      <c r="H54" s="299">
        <v>3958.5</v>
      </c>
      <c r="I54" s="299">
        <v>4038.6000000000004</v>
      </c>
      <c r="J54" s="299">
        <v>4090.35</v>
      </c>
      <c r="K54" s="298">
        <v>3986.85</v>
      </c>
      <c r="L54" s="298">
        <v>3855</v>
      </c>
      <c r="M54" s="298">
        <v>5.6912799999999999</v>
      </c>
      <c r="N54" s="1"/>
      <c r="O54" s="1"/>
    </row>
    <row r="55" spans="1:15" ht="12.75" customHeight="1">
      <c r="A55" s="30">
        <v>45</v>
      </c>
      <c r="B55" s="308" t="s">
        <v>61</v>
      </c>
      <c r="C55" s="298">
        <v>676.2</v>
      </c>
      <c r="D55" s="299">
        <v>678.15</v>
      </c>
      <c r="E55" s="299">
        <v>671.05</v>
      </c>
      <c r="F55" s="299">
        <v>665.9</v>
      </c>
      <c r="G55" s="299">
        <v>658.8</v>
      </c>
      <c r="H55" s="299">
        <v>683.3</v>
      </c>
      <c r="I55" s="299">
        <v>690.40000000000009</v>
      </c>
      <c r="J55" s="299">
        <v>695.55</v>
      </c>
      <c r="K55" s="298">
        <v>685.25</v>
      </c>
      <c r="L55" s="298">
        <v>673</v>
      </c>
      <c r="M55" s="298">
        <v>64.468100000000007</v>
      </c>
      <c r="N55" s="1"/>
      <c r="O55" s="1"/>
    </row>
    <row r="56" spans="1:15" ht="12.75" customHeight="1">
      <c r="A56" s="30">
        <v>46</v>
      </c>
      <c r="B56" s="308" t="s">
        <v>306</v>
      </c>
      <c r="C56" s="298">
        <v>2654.1</v>
      </c>
      <c r="D56" s="299">
        <v>2666.0333333333333</v>
      </c>
      <c r="E56" s="299">
        <v>2633.0666666666666</v>
      </c>
      <c r="F56" s="299">
        <v>2612.0333333333333</v>
      </c>
      <c r="G56" s="299">
        <v>2579.0666666666666</v>
      </c>
      <c r="H56" s="299">
        <v>2687.0666666666666</v>
      </c>
      <c r="I56" s="299">
        <v>2720.0333333333328</v>
      </c>
      <c r="J56" s="299">
        <v>2741.0666666666666</v>
      </c>
      <c r="K56" s="298">
        <v>2699</v>
      </c>
      <c r="L56" s="298">
        <v>2645</v>
      </c>
      <c r="M56" s="298">
        <v>0.12188</v>
      </c>
      <c r="N56" s="1"/>
      <c r="O56" s="1"/>
    </row>
    <row r="57" spans="1:15" ht="12.75" customHeight="1">
      <c r="A57" s="30">
        <v>47</v>
      </c>
      <c r="B57" s="308" t="s">
        <v>307</v>
      </c>
      <c r="C57" s="298">
        <v>657.7</v>
      </c>
      <c r="D57" s="299">
        <v>648.88333333333333</v>
      </c>
      <c r="E57" s="299">
        <v>632.81666666666661</v>
      </c>
      <c r="F57" s="299">
        <v>607.93333333333328</v>
      </c>
      <c r="G57" s="299">
        <v>591.86666666666656</v>
      </c>
      <c r="H57" s="299">
        <v>673.76666666666665</v>
      </c>
      <c r="I57" s="299">
        <v>689.83333333333348</v>
      </c>
      <c r="J57" s="299">
        <v>714.7166666666667</v>
      </c>
      <c r="K57" s="298">
        <v>664.95</v>
      </c>
      <c r="L57" s="298">
        <v>624</v>
      </c>
      <c r="M57" s="298">
        <v>21.80397</v>
      </c>
      <c r="N57" s="1"/>
      <c r="O57" s="1"/>
    </row>
    <row r="58" spans="1:15" ht="12.75" customHeight="1">
      <c r="A58" s="30">
        <v>48</v>
      </c>
      <c r="B58" s="308" t="s">
        <v>62</v>
      </c>
      <c r="C58" s="298">
        <v>3847.85</v>
      </c>
      <c r="D58" s="299">
        <v>3847.6333333333337</v>
      </c>
      <c r="E58" s="299">
        <v>3832.2666666666673</v>
      </c>
      <c r="F58" s="299">
        <v>3816.6833333333338</v>
      </c>
      <c r="G58" s="299">
        <v>3801.3166666666675</v>
      </c>
      <c r="H58" s="299">
        <v>3863.2166666666672</v>
      </c>
      <c r="I58" s="299">
        <v>3878.583333333333</v>
      </c>
      <c r="J58" s="299">
        <v>3894.166666666667</v>
      </c>
      <c r="K58" s="298">
        <v>3863</v>
      </c>
      <c r="L58" s="298">
        <v>3832.05</v>
      </c>
      <c r="M58" s="298">
        <v>2.4463599999999999</v>
      </c>
      <c r="N58" s="1"/>
      <c r="O58" s="1"/>
    </row>
    <row r="59" spans="1:15" ht="12" customHeight="1">
      <c r="A59" s="30">
        <v>49</v>
      </c>
      <c r="B59" s="308" t="s">
        <v>308</v>
      </c>
      <c r="C59" s="298">
        <v>1083</v>
      </c>
      <c r="D59" s="299">
        <v>1090.3500000000001</v>
      </c>
      <c r="E59" s="299">
        <v>1062.7000000000003</v>
      </c>
      <c r="F59" s="299">
        <v>1042.4000000000001</v>
      </c>
      <c r="G59" s="299">
        <v>1014.7500000000002</v>
      </c>
      <c r="H59" s="299">
        <v>1110.6500000000003</v>
      </c>
      <c r="I59" s="299">
        <v>1138.3000000000004</v>
      </c>
      <c r="J59" s="299">
        <v>1158.6000000000004</v>
      </c>
      <c r="K59" s="298">
        <v>1118</v>
      </c>
      <c r="L59" s="298">
        <v>1070.05</v>
      </c>
      <c r="M59" s="298">
        <v>0.87622999999999995</v>
      </c>
      <c r="N59" s="1"/>
      <c r="O59" s="1"/>
    </row>
    <row r="60" spans="1:15" ht="12.75" customHeight="1">
      <c r="A60" s="30">
        <v>50</v>
      </c>
      <c r="B60" s="308" t="s">
        <v>65</v>
      </c>
      <c r="C60" s="298">
        <v>5873.55</v>
      </c>
      <c r="D60" s="299">
        <v>5872.3666666666659</v>
      </c>
      <c r="E60" s="299">
        <v>5785.1833333333316</v>
      </c>
      <c r="F60" s="299">
        <v>5696.8166666666657</v>
      </c>
      <c r="G60" s="299">
        <v>5609.6333333333314</v>
      </c>
      <c r="H60" s="299">
        <v>5960.7333333333318</v>
      </c>
      <c r="I60" s="299">
        <v>6047.9166666666661</v>
      </c>
      <c r="J60" s="299">
        <v>6136.2833333333319</v>
      </c>
      <c r="K60" s="298">
        <v>5959.55</v>
      </c>
      <c r="L60" s="298">
        <v>5784</v>
      </c>
      <c r="M60" s="298">
        <v>9.7544599999999999</v>
      </c>
      <c r="N60" s="1"/>
      <c r="O60" s="1"/>
    </row>
    <row r="61" spans="1:15" ht="12.75" customHeight="1">
      <c r="A61" s="30">
        <v>51</v>
      </c>
      <c r="B61" s="308" t="s">
        <v>64</v>
      </c>
      <c r="C61" s="298">
        <v>11864.75</v>
      </c>
      <c r="D61" s="299">
        <v>11865.25</v>
      </c>
      <c r="E61" s="299">
        <v>11740.5</v>
      </c>
      <c r="F61" s="299">
        <v>11616.25</v>
      </c>
      <c r="G61" s="299">
        <v>11491.5</v>
      </c>
      <c r="H61" s="299">
        <v>11989.5</v>
      </c>
      <c r="I61" s="299">
        <v>12114.25</v>
      </c>
      <c r="J61" s="299">
        <v>12238.5</v>
      </c>
      <c r="K61" s="298">
        <v>11990</v>
      </c>
      <c r="L61" s="298">
        <v>11741</v>
      </c>
      <c r="M61" s="298">
        <v>2.27244</v>
      </c>
      <c r="N61" s="1"/>
      <c r="O61" s="1"/>
    </row>
    <row r="62" spans="1:15" ht="12.75" customHeight="1">
      <c r="A62" s="30">
        <v>52</v>
      </c>
      <c r="B62" s="308" t="s">
        <v>244</v>
      </c>
      <c r="C62" s="298">
        <v>4942.55</v>
      </c>
      <c r="D62" s="299">
        <v>4907.2833333333328</v>
      </c>
      <c r="E62" s="299">
        <v>4816.5666666666657</v>
      </c>
      <c r="F62" s="299">
        <v>4690.583333333333</v>
      </c>
      <c r="G62" s="299">
        <v>4599.8666666666659</v>
      </c>
      <c r="H62" s="299">
        <v>5033.2666666666655</v>
      </c>
      <c r="I62" s="299">
        <v>5123.9833333333327</v>
      </c>
      <c r="J62" s="299">
        <v>5249.9666666666653</v>
      </c>
      <c r="K62" s="298">
        <v>4998</v>
      </c>
      <c r="L62" s="298">
        <v>4781.3</v>
      </c>
      <c r="M62" s="298">
        <v>0.25105</v>
      </c>
      <c r="N62" s="1"/>
      <c r="O62" s="1"/>
    </row>
    <row r="63" spans="1:15" ht="12.75" customHeight="1">
      <c r="A63" s="30">
        <v>53</v>
      </c>
      <c r="B63" s="308" t="s">
        <v>309</v>
      </c>
      <c r="C63" s="298">
        <v>3106.15</v>
      </c>
      <c r="D63" s="299">
        <v>3050.7166666666667</v>
      </c>
      <c r="E63" s="299">
        <v>2956.4333333333334</v>
      </c>
      <c r="F63" s="299">
        <v>2806.7166666666667</v>
      </c>
      <c r="G63" s="299">
        <v>2712.4333333333334</v>
      </c>
      <c r="H63" s="299">
        <v>3200.4333333333334</v>
      </c>
      <c r="I63" s="299">
        <v>3294.7166666666672</v>
      </c>
      <c r="J63" s="299">
        <v>3444.4333333333334</v>
      </c>
      <c r="K63" s="298">
        <v>3145</v>
      </c>
      <c r="L63" s="298">
        <v>2901</v>
      </c>
      <c r="M63" s="298">
        <v>1.2419500000000001</v>
      </c>
      <c r="N63" s="1"/>
      <c r="O63" s="1"/>
    </row>
    <row r="64" spans="1:15" ht="12.75" customHeight="1">
      <c r="A64" s="30">
        <v>54</v>
      </c>
      <c r="B64" s="308" t="s">
        <v>66</v>
      </c>
      <c r="C64" s="298">
        <v>2298.3000000000002</v>
      </c>
      <c r="D64" s="299">
        <v>2296.1166666666668</v>
      </c>
      <c r="E64" s="299">
        <v>2267.2333333333336</v>
      </c>
      <c r="F64" s="299">
        <v>2236.166666666667</v>
      </c>
      <c r="G64" s="299">
        <v>2207.2833333333338</v>
      </c>
      <c r="H64" s="299">
        <v>2327.1833333333334</v>
      </c>
      <c r="I64" s="299">
        <v>2356.0666666666666</v>
      </c>
      <c r="J64" s="299">
        <v>2387.1333333333332</v>
      </c>
      <c r="K64" s="298">
        <v>2325</v>
      </c>
      <c r="L64" s="298">
        <v>2265.0500000000002</v>
      </c>
      <c r="M64" s="298">
        <v>2.3538899999999998</v>
      </c>
      <c r="N64" s="1"/>
      <c r="O64" s="1"/>
    </row>
    <row r="65" spans="1:15" ht="12.75" customHeight="1">
      <c r="A65" s="30">
        <v>55</v>
      </c>
      <c r="B65" s="308" t="s">
        <v>310</v>
      </c>
      <c r="C65" s="298">
        <v>359.4</v>
      </c>
      <c r="D65" s="299">
        <v>360.34999999999997</v>
      </c>
      <c r="E65" s="299">
        <v>354.74999999999994</v>
      </c>
      <c r="F65" s="299">
        <v>350.09999999999997</v>
      </c>
      <c r="G65" s="299">
        <v>344.49999999999994</v>
      </c>
      <c r="H65" s="299">
        <v>364.99999999999994</v>
      </c>
      <c r="I65" s="299">
        <v>370.59999999999997</v>
      </c>
      <c r="J65" s="299">
        <v>375.24999999999994</v>
      </c>
      <c r="K65" s="298">
        <v>365.95</v>
      </c>
      <c r="L65" s="298">
        <v>355.7</v>
      </c>
      <c r="M65" s="298">
        <v>18.828779999999998</v>
      </c>
      <c r="N65" s="1"/>
      <c r="O65" s="1"/>
    </row>
    <row r="66" spans="1:15" ht="12.75" customHeight="1">
      <c r="A66" s="30">
        <v>56</v>
      </c>
      <c r="B66" s="308" t="s">
        <v>67</v>
      </c>
      <c r="C66" s="298">
        <v>282.39999999999998</v>
      </c>
      <c r="D66" s="299">
        <v>279.9666666666667</v>
      </c>
      <c r="E66" s="299">
        <v>275.63333333333338</v>
      </c>
      <c r="F66" s="299">
        <v>268.86666666666667</v>
      </c>
      <c r="G66" s="299">
        <v>264.53333333333336</v>
      </c>
      <c r="H66" s="299">
        <v>286.73333333333341</v>
      </c>
      <c r="I66" s="299">
        <v>291.06666666666666</v>
      </c>
      <c r="J66" s="299">
        <v>297.83333333333343</v>
      </c>
      <c r="K66" s="298">
        <v>284.3</v>
      </c>
      <c r="L66" s="298">
        <v>273.2</v>
      </c>
      <c r="M66" s="298">
        <v>89.831159999999997</v>
      </c>
      <c r="N66" s="1"/>
      <c r="O66" s="1"/>
    </row>
    <row r="67" spans="1:15" ht="12.75" customHeight="1">
      <c r="A67" s="30">
        <v>57</v>
      </c>
      <c r="B67" s="308" t="s">
        <v>68</v>
      </c>
      <c r="C67" s="298">
        <v>109.25</v>
      </c>
      <c r="D67" s="299">
        <v>109.28333333333335</v>
      </c>
      <c r="E67" s="299">
        <v>108.06666666666669</v>
      </c>
      <c r="F67" s="299">
        <v>106.88333333333334</v>
      </c>
      <c r="G67" s="299">
        <v>105.66666666666669</v>
      </c>
      <c r="H67" s="299">
        <v>110.4666666666667</v>
      </c>
      <c r="I67" s="299">
        <v>111.68333333333337</v>
      </c>
      <c r="J67" s="299">
        <v>112.8666666666667</v>
      </c>
      <c r="K67" s="298">
        <v>110.5</v>
      </c>
      <c r="L67" s="298">
        <v>108.1</v>
      </c>
      <c r="M67" s="298">
        <v>297.35635000000002</v>
      </c>
      <c r="N67" s="1"/>
      <c r="O67" s="1"/>
    </row>
    <row r="68" spans="1:15" ht="12.75" customHeight="1">
      <c r="A68" s="30">
        <v>58</v>
      </c>
      <c r="B68" s="308" t="s">
        <v>245</v>
      </c>
      <c r="C68" s="298">
        <v>46.5</v>
      </c>
      <c r="D68" s="299">
        <v>46.333333333333336</v>
      </c>
      <c r="E68" s="299">
        <v>45.966666666666669</v>
      </c>
      <c r="F68" s="299">
        <v>45.43333333333333</v>
      </c>
      <c r="G68" s="299">
        <v>45.066666666666663</v>
      </c>
      <c r="H68" s="299">
        <v>46.866666666666674</v>
      </c>
      <c r="I68" s="299">
        <v>47.233333333333334</v>
      </c>
      <c r="J68" s="299">
        <v>47.76666666666668</v>
      </c>
      <c r="K68" s="298">
        <v>46.7</v>
      </c>
      <c r="L68" s="298">
        <v>45.8</v>
      </c>
      <c r="M68" s="298">
        <v>21.24174</v>
      </c>
      <c r="N68" s="1"/>
      <c r="O68" s="1"/>
    </row>
    <row r="69" spans="1:15" ht="12.75" customHeight="1">
      <c r="A69" s="30">
        <v>59</v>
      </c>
      <c r="B69" s="308" t="s">
        <v>311</v>
      </c>
      <c r="C69" s="298">
        <v>16.25</v>
      </c>
      <c r="D69" s="299">
        <v>16.3</v>
      </c>
      <c r="E69" s="299">
        <v>16</v>
      </c>
      <c r="F69" s="299">
        <v>15.75</v>
      </c>
      <c r="G69" s="299">
        <v>15.45</v>
      </c>
      <c r="H69" s="299">
        <v>16.55</v>
      </c>
      <c r="I69" s="299">
        <v>16.850000000000005</v>
      </c>
      <c r="J69" s="299">
        <v>17.100000000000001</v>
      </c>
      <c r="K69" s="298">
        <v>16.600000000000001</v>
      </c>
      <c r="L69" s="298">
        <v>16.05</v>
      </c>
      <c r="M69" s="298">
        <v>22.48358</v>
      </c>
      <c r="N69" s="1"/>
      <c r="O69" s="1"/>
    </row>
    <row r="70" spans="1:15" ht="12.75" customHeight="1">
      <c r="A70" s="30">
        <v>60</v>
      </c>
      <c r="B70" s="308" t="s">
        <v>69</v>
      </c>
      <c r="C70" s="298">
        <v>1801.85</v>
      </c>
      <c r="D70" s="299">
        <v>1815.6833333333334</v>
      </c>
      <c r="E70" s="299">
        <v>1781.3666666666668</v>
      </c>
      <c r="F70" s="299">
        <v>1760.8833333333334</v>
      </c>
      <c r="G70" s="299">
        <v>1726.5666666666668</v>
      </c>
      <c r="H70" s="299">
        <v>1836.1666666666667</v>
      </c>
      <c r="I70" s="299">
        <v>1870.4833333333333</v>
      </c>
      <c r="J70" s="299">
        <v>1890.9666666666667</v>
      </c>
      <c r="K70" s="298">
        <v>1850</v>
      </c>
      <c r="L70" s="298">
        <v>1795.2</v>
      </c>
      <c r="M70" s="298">
        <v>3.4278900000000001</v>
      </c>
      <c r="N70" s="1"/>
      <c r="O70" s="1"/>
    </row>
    <row r="71" spans="1:15" ht="12.75" customHeight="1">
      <c r="A71" s="30">
        <v>61</v>
      </c>
      <c r="B71" s="308" t="s">
        <v>312</v>
      </c>
      <c r="C71" s="298">
        <v>5296.25</v>
      </c>
      <c r="D71" s="299">
        <v>5309.833333333333</v>
      </c>
      <c r="E71" s="299">
        <v>5238.7666666666664</v>
      </c>
      <c r="F71" s="299">
        <v>5181.2833333333338</v>
      </c>
      <c r="G71" s="299">
        <v>5110.2166666666672</v>
      </c>
      <c r="H71" s="299">
        <v>5367.3166666666657</v>
      </c>
      <c r="I71" s="299">
        <v>5438.3833333333332</v>
      </c>
      <c r="J71" s="299">
        <v>5495.866666666665</v>
      </c>
      <c r="K71" s="298">
        <v>5380.9</v>
      </c>
      <c r="L71" s="298">
        <v>5252.35</v>
      </c>
      <c r="M71" s="298">
        <v>3.7039999999999997E-2</v>
      </c>
      <c r="N71" s="1"/>
      <c r="O71" s="1"/>
    </row>
    <row r="72" spans="1:15" ht="12.75" customHeight="1">
      <c r="A72" s="30">
        <v>62</v>
      </c>
      <c r="B72" s="308" t="s">
        <v>72</v>
      </c>
      <c r="C72" s="298">
        <v>580.29999999999995</v>
      </c>
      <c r="D72" s="299">
        <v>583.31666666666661</v>
      </c>
      <c r="E72" s="299">
        <v>574.63333333333321</v>
      </c>
      <c r="F72" s="299">
        <v>568.96666666666658</v>
      </c>
      <c r="G72" s="299">
        <v>560.28333333333319</v>
      </c>
      <c r="H72" s="299">
        <v>588.98333333333323</v>
      </c>
      <c r="I72" s="299">
        <v>597.66666666666663</v>
      </c>
      <c r="J72" s="299">
        <v>603.33333333333326</v>
      </c>
      <c r="K72" s="298">
        <v>592</v>
      </c>
      <c r="L72" s="298">
        <v>577.65</v>
      </c>
      <c r="M72" s="298">
        <v>9.4696099999999994</v>
      </c>
      <c r="N72" s="1"/>
      <c r="O72" s="1"/>
    </row>
    <row r="73" spans="1:15" ht="12.75" customHeight="1">
      <c r="A73" s="30">
        <v>63</v>
      </c>
      <c r="B73" s="308" t="s">
        <v>313</v>
      </c>
      <c r="C73" s="298">
        <v>696.1</v>
      </c>
      <c r="D73" s="299">
        <v>699.58333333333337</v>
      </c>
      <c r="E73" s="299">
        <v>690.16666666666674</v>
      </c>
      <c r="F73" s="299">
        <v>684.23333333333335</v>
      </c>
      <c r="G73" s="299">
        <v>674.81666666666672</v>
      </c>
      <c r="H73" s="299">
        <v>705.51666666666677</v>
      </c>
      <c r="I73" s="299">
        <v>714.93333333333351</v>
      </c>
      <c r="J73" s="299">
        <v>720.86666666666679</v>
      </c>
      <c r="K73" s="298">
        <v>709</v>
      </c>
      <c r="L73" s="298">
        <v>693.65</v>
      </c>
      <c r="M73" s="298">
        <v>4.14574</v>
      </c>
      <c r="N73" s="1"/>
      <c r="O73" s="1"/>
    </row>
    <row r="74" spans="1:15" ht="12.75" customHeight="1">
      <c r="A74" s="30">
        <v>64</v>
      </c>
      <c r="B74" s="308" t="s">
        <v>71</v>
      </c>
      <c r="C74" s="298">
        <v>232.25</v>
      </c>
      <c r="D74" s="299">
        <v>233.08333333333334</v>
      </c>
      <c r="E74" s="299">
        <v>229.36666666666667</v>
      </c>
      <c r="F74" s="299">
        <v>226.48333333333332</v>
      </c>
      <c r="G74" s="299">
        <v>222.76666666666665</v>
      </c>
      <c r="H74" s="299">
        <v>235.9666666666667</v>
      </c>
      <c r="I74" s="299">
        <v>239.68333333333334</v>
      </c>
      <c r="J74" s="299">
        <v>242.56666666666672</v>
      </c>
      <c r="K74" s="298">
        <v>236.8</v>
      </c>
      <c r="L74" s="298">
        <v>230.2</v>
      </c>
      <c r="M74" s="298">
        <v>43.179580000000001</v>
      </c>
      <c r="N74" s="1"/>
      <c r="O74" s="1"/>
    </row>
    <row r="75" spans="1:15" ht="12.75" customHeight="1">
      <c r="A75" s="30">
        <v>65</v>
      </c>
      <c r="B75" s="308" t="s">
        <v>73</v>
      </c>
      <c r="C75" s="298">
        <v>633.1</v>
      </c>
      <c r="D75" s="299">
        <v>639.75</v>
      </c>
      <c r="E75" s="299">
        <v>623.35</v>
      </c>
      <c r="F75" s="299">
        <v>613.6</v>
      </c>
      <c r="G75" s="299">
        <v>597.20000000000005</v>
      </c>
      <c r="H75" s="299">
        <v>649.5</v>
      </c>
      <c r="I75" s="299">
        <v>665.90000000000009</v>
      </c>
      <c r="J75" s="299">
        <v>675.65</v>
      </c>
      <c r="K75" s="298">
        <v>656.15</v>
      </c>
      <c r="L75" s="298">
        <v>630</v>
      </c>
      <c r="M75" s="298">
        <v>12.067349999999999</v>
      </c>
      <c r="N75" s="1"/>
      <c r="O75" s="1"/>
    </row>
    <row r="76" spans="1:15" ht="12.75" customHeight="1">
      <c r="A76" s="30">
        <v>66</v>
      </c>
      <c r="B76" s="308" t="s">
        <v>76</v>
      </c>
      <c r="C76" s="298">
        <v>48.5</v>
      </c>
      <c r="D76" s="299">
        <v>48.566666666666663</v>
      </c>
      <c r="E76" s="299">
        <v>47.433333333333323</v>
      </c>
      <c r="F76" s="299">
        <v>46.36666666666666</v>
      </c>
      <c r="G76" s="299">
        <v>45.23333333333332</v>
      </c>
      <c r="H76" s="299">
        <v>49.633333333333326</v>
      </c>
      <c r="I76" s="299">
        <v>50.766666666666666</v>
      </c>
      <c r="J76" s="299">
        <v>51.833333333333329</v>
      </c>
      <c r="K76" s="298">
        <v>49.7</v>
      </c>
      <c r="L76" s="298">
        <v>47.5</v>
      </c>
      <c r="M76" s="298">
        <v>268.46740999999997</v>
      </c>
      <c r="N76" s="1"/>
      <c r="O76" s="1"/>
    </row>
    <row r="77" spans="1:15" ht="12.75" customHeight="1">
      <c r="A77" s="30">
        <v>67</v>
      </c>
      <c r="B77" s="308" t="s">
        <v>80</v>
      </c>
      <c r="C77" s="298">
        <v>308.64999999999998</v>
      </c>
      <c r="D77" s="299">
        <v>310.73333333333335</v>
      </c>
      <c r="E77" s="299">
        <v>305.9666666666667</v>
      </c>
      <c r="F77" s="299">
        <v>303.28333333333336</v>
      </c>
      <c r="G77" s="299">
        <v>298.51666666666671</v>
      </c>
      <c r="H77" s="299">
        <v>313.41666666666669</v>
      </c>
      <c r="I77" s="299">
        <v>318.18333333333334</v>
      </c>
      <c r="J77" s="299">
        <v>320.86666666666667</v>
      </c>
      <c r="K77" s="298">
        <v>315.5</v>
      </c>
      <c r="L77" s="298">
        <v>308.05</v>
      </c>
      <c r="M77" s="298">
        <v>53.453510000000001</v>
      </c>
      <c r="N77" s="1"/>
      <c r="O77" s="1"/>
    </row>
    <row r="78" spans="1:15" ht="12.75" customHeight="1">
      <c r="A78" s="30">
        <v>68</v>
      </c>
      <c r="B78" s="308" t="s">
        <v>75</v>
      </c>
      <c r="C78" s="298">
        <v>663</v>
      </c>
      <c r="D78" s="299">
        <v>663.30000000000007</v>
      </c>
      <c r="E78" s="299">
        <v>659.70000000000016</v>
      </c>
      <c r="F78" s="299">
        <v>656.40000000000009</v>
      </c>
      <c r="G78" s="299">
        <v>652.80000000000018</v>
      </c>
      <c r="H78" s="299">
        <v>666.60000000000014</v>
      </c>
      <c r="I78" s="299">
        <v>670.2</v>
      </c>
      <c r="J78" s="299">
        <v>673.50000000000011</v>
      </c>
      <c r="K78" s="298">
        <v>666.9</v>
      </c>
      <c r="L78" s="298">
        <v>660</v>
      </c>
      <c r="M78" s="298">
        <v>74.166449999999998</v>
      </c>
      <c r="N78" s="1"/>
      <c r="O78" s="1"/>
    </row>
    <row r="79" spans="1:15" ht="12.75" customHeight="1">
      <c r="A79" s="30">
        <v>69</v>
      </c>
      <c r="B79" s="308" t="s">
        <v>77</v>
      </c>
      <c r="C79" s="298">
        <v>324.45</v>
      </c>
      <c r="D79" s="299">
        <v>326.74999999999994</v>
      </c>
      <c r="E79" s="299">
        <v>321.59999999999991</v>
      </c>
      <c r="F79" s="299">
        <v>318.74999999999994</v>
      </c>
      <c r="G79" s="299">
        <v>313.59999999999991</v>
      </c>
      <c r="H79" s="299">
        <v>329.59999999999991</v>
      </c>
      <c r="I79" s="299">
        <v>334.74999999999989</v>
      </c>
      <c r="J79" s="299">
        <v>337.59999999999991</v>
      </c>
      <c r="K79" s="298">
        <v>331.9</v>
      </c>
      <c r="L79" s="298">
        <v>323.89999999999998</v>
      </c>
      <c r="M79" s="298">
        <v>12.445639999999999</v>
      </c>
      <c r="N79" s="1"/>
      <c r="O79" s="1"/>
    </row>
    <row r="80" spans="1:15" ht="12.75" customHeight="1">
      <c r="A80" s="30">
        <v>70</v>
      </c>
      <c r="B80" s="308" t="s">
        <v>314</v>
      </c>
      <c r="C80" s="298">
        <v>899.15</v>
      </c>
      <c r="D80" s="299">
        <v>903.78333333333342</v>
      </c>
      <c r="E80" s="299">
        <v>887.56666666666683</v>
      </c>
      <c r="F80" s="299">
        <v>875.98333333333346</v>
      </c>
      <c r="G80" s="299">
        <v>859.76666666666688</v>
      </c>
      <c r="H80" s="299">
        <v>915.36666666666679</v>
      </c>
      <c r="I80" s="299">
        <v>931.58333333333326</v>
      </c>
      <c r="J80" s="299">
        <v>943.16666666666674</v>
      </c>
      <c r="K80" s="298">
        <v>920</v>
      </c>
      <c r="L80" s="298">
        <v>892.2</v>
      </c>
      <c r="M80" s="298">
        <v>0.69928000000000001</v>
      </c>
      <c r="N80" s="1"/>
      <c r="O80" s="1"/>
    </row>
    <row r="81" spans="1:15" ht="12.75" customHeight="1">
      <c r="A81" s="30">
        <v>71</v>
      </c>
      <c r="B81" s="308" t="s">
        <v>315</v>
      </c>
      <c r="C81" s="298">
        <v>336.75</v>
      </c>
      <c r="D81" s="299">
        <v>337.93333333333334</v>
      </c>
      <c r="E81" s="299">
        <v>332.86666666666667</v>
      </c>
      <c r="F81" s="299">
        <v>328.98333333333335</v>
      </c>
      <c r="G81" s="299">
        <v>323.91666666666669</v>
      </c>
      <c r="H81" s="299">
        <v>341.81666666666666</v>
      </c>
      <c r="I81" s="299">
        <v>346.88333333333338</v>
      </c>
      <c r="J81" s="299">
        <v>350.76666666666665</v>
      </c>
      <c r="K81" s="298">
        <v>343</v>
      </c>
      <c r="L81" s="298">
        <v>334.05</v>
      </c>
      <c r="M81" s="298">
        <v>22.74166</v>
      </c>
      <c r="N81" s="1"/>
      <c r="O81" s="1"/>
    </row>
    <row r="82" spans="1:15" ht="12.75" customHeight="1">
      <c r="A82" s="30">
        <v>72</v>
      </c>
      <c r="B82" s="308" t="s">
        <v>316</v>
      </c>
      <c r="C82" s="298">
        <v>7881.65</v>
      </c>
      <c r="D82" s="299">
        <v>7973.8833333333341</v>
      </c>
      <c r="E82" s="299">
        <v>7762.7666666666682</v>
      </c>
      <c r="F82" s="299">
        <v>7643.8833333333341</v>
      </c>
      <c r="G82" s="299">
        <v>7432.7666666666682</v>
      </c>
      <c r="H82" s="299">
        <v>8092.7666666666682</v>
      </c>
      <c r="I82" s="299">
        <v>8303.883333333335</v>
      </c>
      <c r="J82" s="299">
        <v>8422.7666666666682</v>
      </c>
      <c r="K82" s="298">
        <v>8185</v>
      </c>
      <c r="L82" s="298">
        <v>7855</v>
      </c>
      <c r="M82" s="298">
        <v>0.25023000000000001</v>
      </c>
      <c r="N82" s="1"/>
      <c r="O82" s="1"/>
    </row>
    <row r="83" spans="1:15" ht="12.75" customHeight="1">
      <c r="A83" s="30">
        <v>73</v>
      </c>
      <c r="B83" s="308" t="s">
        <v>317</v>
      </c>
      <c r="C83" s="298">
        <v>941.25</v>
      </c>
      <c r="D83" s="299">
        <v>946.2166666666667</v>
      </c>
      <c r="E83" s="299">
        <v>929.03333333333342</v>
      </c>
      <c r="F83" s="299">
        <v>916.81666666666672</v>
      </c>
      <c r="G83" s="299">
        <v>899.63333333333344</v>
      </c>
      <c r="H83" s="299">
        <v>958.43333333333339</v>
      </c>
      <c r="I83" s="299">
        <v>975.61666666666679</v>
      </c>
      <c r="J83" s="299">
        <v>987.83333333333337</v>
      </c>
      <c r="K83" s="298">
        <v>963.4</v>
      </c>
      <c r="L83" s="298">
        <v>934</v>
      </c>
      <c r="M83" s="298">
        <v>0.67193000000000003</v>
      </c>
      <c r="N83" s="1"/>
      <c r="O83" s="1"/>
    </row>
    <row r="84" spans="1:15" ht="12.75" customHeight="1">
      <c r="A84" s="30">
        <v>74</v>
      </c>
      <c r="B84" s="308" t="s">
        <v>246</v>
      </c>
      <c r="C84" s="298">
        <v>933.8</v>
      </c>
      <c r="D84" s="299">
        <v>939.51666666666677</v>
      </c>
      <c r="E84" s="299">
        <v>924.28333333333353</v>
      </c>
      <c r="F84" s="299">
        <v>914.76666666666677</v>
      </c>
      <c r="G84" s="299">
        <v>899.53333333333353</v>
      </c>
      <c r="H84" s="299">
        <v>949.03333333333353</v>
      </c>
      <c r="I84" s="299">
        <v>964.26666666666688</v>
      </c>
      <c r="J84" s="299">
        <v>973.78333333333353</v>
      </c>
      <c r="K84" s="298">
        <v>954.75</v>
      </c>
      <c r="L84" s="298">
        <v>930</v>
      </c>
      <c r="M84" s="298">
        <v>0.22739999999999999</v>
      </c>
      <c r="N84" s="1"/>
      <c r="O84" s="1"/>
    </row>
    <row r="85" spans="1:15" ht="12.75" customHeight="1">
      <c r="A85" s="30">
        <v>75</v>
      </c>
      <c r="B85" s="308" t="s">
        <v>860</v>
      </c>
      <c r="C85" s="298">
        <v>637</v>
      </c>
      <c r="D85" s="299">
        <v>644.06666666666672</v>
      </c>
      <c r="E85" s="299">
        <v>628.43333333333339</v>
      </c>
      <c r="F85" s="299">
        <v>619.86666666666667</v>
      </c>
      <c r="G85" s="299">
        <v>604.23333333333335</v>
      </c>
      <c r="H85" s="299">
        <v>652.63333333333344</v>
      </c>
      <c r="I85" s="299">
        <v>668.26666666666688</v>
      </c>
      <c r="J85" s="299">
        <v>676.83333333333348</v>
      </c>
      <c r="K85" s="298">
        <v>659.7</v>
      </c>
      <c r="L85" s="298">
        <v>635.5</v>
      </c>
      <c r="M85" s="298">
        <v>4.0063500000000003</v>
      </c>
      <c r="N85" s="1"/>
      <c r="O85" s="1"/>
    </row>
    <row r="86" spans="1:15" ht="12.75" customHeight="1">
      <c r="A86" s="30">
        <v>76</v>
      </c>
      <c r="B86" s="308" t="s">
        <v>78</v>
      </c>
      <c r="C86" s="298">
        <v>16512.900000000001</v>
      </c>
      <c r="D86" s="299">
        <v>16499.966666666667</v>
      </c>
      <c r="E86" s="299">
        <v>16434.933333333334</v>
      </c>
      <c r="F86" s="299">
        <v>16356.966666666667</v>
      </c>
      <c r="G86" s="299">
        <v>16291.933333333334</v>
      </c>
      <c r="H86" s="299">
        <v>16577.933333333334</v>
      </c>
      <c r="I86" s="299">
        <v>16642.966666666667</v>
      </c>
      <c r="J86" s="299">
        <v>16720.933333333334</v>
      </c>
      <c r="K86" s="298">
        <v>16565</v>
      </c>
      <c r="L86" s="298">
        <v>16422</v>
      </c>
      <c r="M86" s="298">
        <v>0.11692</v>
      </c>
      <c r="N86" s="1"/>
      <c r="O86" s="1"/>
    </row>
    <row r="87" spans="1:15" ht="12.75" customHeight="1">
      <c r="A87" s="30">
        <v>77</v>
      </c>
      <c r="B87" s="308" t="s">
        <v>318</v>
      </c>
      <c r="C87" s="298">
        <v>466.3</v>
      </c>
      <c r="D87" s="299">
        <v>461.61666666666662</v>
      </c>
      <c r="E87" s="299">
        <v>453.68333333333322</v>
      </c>
      <c r="F87" s="299">
        <v>441.06666666666661</v>
      </c>
      <c r="G87" s="299">
        <v>433.13333333333321</v>
      </c>
      <c r="H87" s="299">
        <v>474.23333333333323</v>
      </c>
      <c r="I87" s="299">
        <v>482.16666666666663</v>
      </c>
      <c r="J87" s="299">
        <v>494.78333333333325</v>
      </c>
      <c r="K87" s="298">
        <v>469.55</v>
      </c>
      <c r="L87" s="298">
        <v>449</v>
      </c>
      <c r="M87" s="298">
        <v>2.5968499999999999</v>
      </c>
      <c r="N87" s="1"/>
      <c r="O87" s="1"/>
    </row>
    <row r="88" spans="1:15" ht="12.75" customHeight="1">
      <c r="A88" s="30">
        <v>78</v>
      </c>
      <c r="B88" s="308" t="s">
        <v>861</v>
      </c>
      <c r="C88" s="298">
        <v>46.05</v>
      </c>
      <c r="D88" s="299">
        <v>46.04999999999999</v>
      </c>
      <c r="E88" s="299">
        <v>46.049999999999983</v>
      </c>
      <c r="F88" s="299">
        <v>46.04999999999999</v>
      </c>
      <c r="G88" s="299">
        <v>46.049999999999983</v>
      </c>
      <c r="H88" s="299">
        <v>46.049999999999983</v>
      </c>
      <c r="I88" s="299">
        <v>46.05</v>
      </c>
      <c r="J88" s="299">
        <v>46.049999999999983</v>
      </c>
      <c r="K88" s="298">
        <v>46.05</v>
      </c>
      <c r="L88" s="298">
        <v>46.05</v>
      </c>
      <c r="M88" s="298">
        <v>2.4554</v>
      </c>
      <c r="N88" s="1"/>
      <c r="O88" s="1"/>
    </row>
    <row r="89" spans="1:15" ht="12.75" customHeight="1">
      <c r="A89" s="30">
        <v>79</v>
      </c>
      <c r="B89" s="308" t="s">
        <v>81</v>
      </c>
      <c r="C89" s="298">
        <v>3725.5</v>
      </c>
      <c r="D89" s="299">
        <v>3743.1666666666665</v>
      </c>
      <c r="E89" s="299">
        <v>3698.4833333333331</v>
      </c>
      <c r="F89" s="299">
        <v>3671.4666666666667</v>
      </c>
      <c r="G89" s="299">
        <v>3626.7833333333333</v>
      </c>
      <c r="H89" s="299">
        <v>3770.1833333333329</v>
      </c>
      <c r="I89" s="299">
        <v>3814.8666666666663</v>
      </c>
      <c r="J89" s="299">
        <v>3841.8833333333328</v>
      </c>
      <c r="K89" s="298">
        <v>3787.85</v>
      </c>
      <c r="L89" s="298">
        <v>3716.15</v>
      </c>
      <c r="M89" s="298">
        <v>2.8358699999999999</v>
      </c>
      <c r="N89" s="1"/>
      <c r="O89" s="1"/>
    </row>
    <row r="90" spans="1:15" ht="12.75" customHeight="1">
      <c r="A90" s="30">
        <v>80</v>
      </c>
      <c r="B90" s="308" t="s">
        <v>862</v>
      </c>
      <c r="C90" s="298">
        <v>1487.45</v>
      </c>
      <c r="D90" s="299">
        <v>1488.8166666666666</v>
      </c>
      <c r="E90" s="299">
        <v>1468.1333333333332</v>
      </c>
      <c r="F90" s="299">
        <v>1448.8166666666666</v>
      </c>
      <c r="G90" s="299">
        <v>1428.1333333333332</v>
      </c>
      <c r="H90" s="299">
        <v>1508.1333333333332</v>
      </c>
      <c r="I90" s="299">
        <v>1528.8166666666666</v>
      </c>
      <c r="J90" s="299">
        <v>1548.1333333333332</v>
      </c>
      <c r="K90" s="298">
        <v>1509.5</v>
      </c>
      <c r="L90" s="298">
        <v>1469.5</v>
      </c>
      <c r="M90" s="298">
        <v>0.71823000000000004</v>
      </c>
      <c r="N90" s="1"/>
      <c r="O90" s="1"/>
    </row>
    <row r="91" spans="1:15" ht="12.75" customHeight="1">
      <c r="A91" s="30">
        <v>81</v>
      </c>
      <c r="B91" s="308" t="s">
        <v>319</v>
      </c>
      <c r="C91" s="298">
        <v>403.9</v>
      </c>
      <c r="D91" s="299">
        <v>403.13333333333338</v>
      </c>
      <c r="E91" s="299">
        <v>399.21666666666675</v>
      </c>
      <c r="F91" s="299">
        <v>394.53333333333336</v>
      </c>
      <c r="G91" s="299">
        <v>390.61666666666673</v>
      </c>
      <c r="H91" s="299">
        <v>407.81666666666678</v>
      </c>
      <c r="I91" s="299">
        <v>411.73333333333341</v>
      </c>
      <c r="J91" s="299">
        <v>416.4166666666668</v>
      </c>
      <c r="K91" s="298">
        <v>407.05</v>
      </c>
      <c r="L91" s="298">
        <v>398.45</v>
      </c>
      <c r="M91" s="298">
        <v>1.0573399999999999</v>
      </c>
      <c r="N91" s="1"/>
      <c r="O91" s="1"/>
    </row>
    <row r="92" spans="1:15" ht="12.75" customHeight="1">
      <c r="A92" s="30">
        <v>82</v>
      </c>
      <c r="B92" s="308" t="s">
        <v>247</v>
      </c>
      <c r="C92" s="298">
        <v>72.7</v>
      </c>
      <c r="D92" s="299">
        <v>73.066666666666663</v>
      </c>
      <c r="E92" s="299">
        <v>72.133333333333326</v>
      </c>
      <c r="F92" s="299">
        <v>71.566666666666663</v>
      </c>
      <c r="G92" s="299">
        <v>70.633333333333326</v>
      </c>
      <c r="H92" s="299">
        <v>73.633333333333326</v>
      </c>
      <c r="I92" s="299">
        <v>74.566666666666663</v>
      </c>
      <c r="J92" s="299">
        <v>75.133333333333326</v>
      </c>
      <c r="K92" s="298">
        <v>74</v>
      </c>
      <c r="L92" s="298">
        <v>72.5</v>
      </c>
      <c r="M92" s="298">
        <v>7.6365999999999996</v>
      </c>
      <c r="N92" s="1"/>
      <c r="O92" s="1"/>
    </row>
    <row r="93" spans="1:15" ht="12.75" customHeight="1">
      <c r="A93" s="30">
        <v>83</v>
      </c>
      <c r="B93" s="308" t="s">
        <v>797</v>
      </c>
      <c r="C93" s="298">
        <v>200.45</v>
      </c>
      <c r="D93" s="299">
        <v>203.35</v>
      </c>
      <c r="E93" s="299">
        <v>195.2</v>
      </c>
      <c r="F93" s="299">
        <v>189.95</v>
      </c>
      <c r="G93" s="299">
        <v>181.79999999999998</v>
      </c>
      <c r="H93" s="299">
        <v>208.6</v>
      </c>
      <c r="I93" s="299">
        <v>216.75000000000003</v>
      </c>
      <c r="J93" s="299">
        <v>222</v>
      </c>
      <c r="K93" s="298">
        <v>211.5</v>
      </c>
      <c r="L93" s="298">
        <v>198.1</v>
      </c>
      <c r="M93" s="298">
        <v>21.946300000000001</v>
      </c>
      <c r="N93" s="1"/>
      <c r="O93" s="1"/>
    </row>
    <row r="94" spans="1:15" ht="12.75" customHeight="1">
      <c r="A94" s="30">
        <v>84</v>
      </c>
      <c r="B94" s="308" t="s">
        <v>320</v>
      </c>
      <c r="C94" s="298">
        <v>3263.15</v>
      </c>
      <c r="D94" s="299">
        <v>3269.4</v>
      </c>
      <c r="E94" s="299">
        <v>3226.9</v>
      </c>
      <c r="F94" s="299">
        <v>3190.65</v>
      </c>
      <c r="G94" s="299">
        <v>3148.15</v>
      </c>
      <c r="H94" s="299">
        <v>3305.65</v>
      </c>
      <c r="I94" s="299">
        <v>3348.15</v>
      </c>
      <c r="J94" s="299">
        <v>3384.4</v>
      </c>
      <c r="K94" s="298">
        <v>3311.9</v>
      </c>
      <c r="L94" s="298">
        <v>3233.15</v>
      </c>
      <c r="M94" s="298">
        <v>0.20032</v>
      </c>
      <c r="N94" s="1"/>
      <c r="O94" s="1"/>
    </row>
    <row r="95" spans="1:15" ht="12.75" customHeight="1">
      <c r="A95" s="30">
        <v>85</v>
      </c>
      <c r="B95" s="308" t="s">
        <v>321</v>
      </c>
      <c r="C95" s="298">
        <v>192.25</v>
      </c>
      <c r="D95" s="299">
        <v>192.41666666666666</v>
      </c>
      <c r="E95" s="299">
        <v>189.93333333333331</v>
      </c>
      <c r="F95" s="299">
        <v>187.61666666666665</v>
      </c>
      <c r="G95" s="299">
        <v>185.1333333333333</v>
      </c>
      <c r="H95" s="299">
        <v>194.73333333333332</v>
      </c>
      <c r="I95" s="299">
        <v>197.21666666666667</v>
      </c>
      <c r="J95" s="299">
        <v>199.53333333333333</v>
      </c>
      <c r="K95" s="298">
        <v>194.9</v>
      </c>
      <c r="L95" s="298">
        <v>190.1</v>
      </c>
      <c r="M95" s="298">
        <v>2.1846999999999999</v>
      </c>
      <c r="N95" s="1"/>
      <c r="O95" s="1"/>
    </row>
    <row r="96" spans="1:15" ht="12.75" customHeight="1">
      <c r="A96" s="30">
        <v>86</v>
      </c>
      <c r="B96" s="308" t="s">
        <v>322</v>
      </c>
      <c r="C96" s="298">
        <v>476.8</v>
      </c>
      <c r="D96" s="299">
        <v>475.8</v>
      </c>
      <c r="E96" s="299">
        <v>465.6</v>
      </c>
      <c r="F96" s="299">
        <v>454.40000000000003</v>
      </c>
      <c r="G96" s="299">
        <v>444.20000000000005</v>
      </c>
      <c r="H96" s="299">
        <v>487</v>
      </c>
      <c r="I96" s="299">
        <v>497.19999999999993</v>
      </c>
      <c r="J96" s="299">
        <v>508.4</v>
      </c>
      <c r="K96" s="298">
        <v>486</v>
      </c>
      <c r="L96" s="298">
        <v>464.6</v>
      </c>
      <c r="M96" s="298">
        <v>6.8881500000000004</v>
      </c>
      <c r="N96" s="1"/>
      <c r="O96" s="1"/>
    </row>
    <row r="97" spans="1:15" ht="12.75" customHeight="1">
      <c r="A97" s="30">
        <v>87</v>
      </c>
      <c r="B97" s="308" t="s">
        <v>82</v>
      </c>
      <c r="C97" s="298">
        <v>216.9</v>
      </c>
      <c r="D97" s="299">
        <v>217.6</v>
      </c>
      <c r="E97" s="299">
        <v>213.85</v>
      </c>
      <c r="F97" s="299">
        <v>210.8</v>
      </c>
      <c r="G97" s="299">
        <v>207.05</v>
      </c>
      <c r="H97" s="299">
        <v>220.64999999999998</v>
      </c>
      <c r="I97" s="299">
        <v>224.39999999999998</v>
      </c>
      <c r="J97" s="299">
        <v>227.44999999999996</v>
      </c>
      <c r="K97" s="298">
        <v>221.35</v>
      </c>
      <c r="L97" s="298">
        <v>214.55</v>
      </c>
      <c r="M97" s="298">
        <v>111.20862</v>
      </c>
      <c r="N97" s="1"/>
      <c r="O97" s="1"/>
    </row>
    <row r="98" spans="1:15" ht="12.75" customHeight="1">
      <c r="A98" s="30">
        <v>88</v>
      </c>
      <c r="B98" s="308" t="s">
        <v>323</v>
      </c>
      <c r="C98" s="298">
        <v>736.2</v>
      </c>
      <c r="D98" s="299">
        <v>734.48333333333323</v>
      </c>
      <c r="E98" s="299">
        <v>726.96666666666647</v>
      </c>
      <c r="F98" s="299">
        <v>717.73333333333323</v>
      </c>
      <c r="G98" s="299">
        <v>710.21666666666647</v>
      </c>
      <c r="H98" s="299">
        <v>743.71666666666647</v>
      </c>
      <c r="I98" s="299">
        <v>751.23333333333312</v>
      </c>
      <c r="J98" s="299">
        <v>760.46666666666647</v>
      </c>
      <c r="K98" s="298">
        <v>742</v>
      </c>
      <c r="L98" s="298">
        <v>725.25</v>
      </c>
      <c r="M98" s="298">
        <v>0.24160999999999999</v>
      </c>
      <c r="N98" s="1"/>
      <c r="O98" s="1"/>
    </row>
    <row r="99" spans="1:15" ht="12.75" customHeight="1">
      <c r="A99" s="30">
        <v>89</v>
      </c>
      <c r="B99" s="308" t="s">
        <v>324</v>
      </c>
      <c r="C99" s="298">
        <v>704.2</v>
      </c>
      <c r="D99" s="299">
        <v>703.35</v>
      </c>
      <c r="E99" s="299">
        <v>689.7</v>
      </c>
      <c r="F99" s="299">
        <v>675.2</v>
      </c>
      <c r="G99" s="299">
        <v>661.55000000000007</v>
      </c>
      <c r="H99" s="299">
        <v>717.85</v>
      </c>
      <c r="I99" s="299">
        <v>731.49999999999989</v>
      </c>
      <c r="J99" s="299">
        <v>746</v>
      </c>
      <c r="K99" s="298">
        <v>717</v>
      </c>
      <c r="L99" s="298">
        <v>688.85</v>
      </c>
      <c r="M99" s="298">
        <v>0.54596</v>
      </c>
      <c r="N99" s="1"/>
      <c r="O99" s="1"/>
    </row>
    <row r="100" spans="1:15" ht="12.75" customHeight="1">
      <c r="A100" s="30">
        <v>90</v>
      </c>
      <c r="B100" s="308" t="s">
        <v>325</v>
      </c>
      <c r="C100" s="298">
        <v>780.7</v>
      </c>
      <c r="D100" s="299">
        <v>785.23333333333323</v>
      </c>
      <c r="E100" s="299">
        <v>772.51666666666642</v>
      </c>
      <c r="F100" s="299">
        <v>764.33333333333314</v>
      </c>
      <c r="G100" s="299">
        <v>751.61666666666633</v>
      </c>
      <c r="H100" s="299">
        <v>793.41666666666652</v>
      </c>
      <c r="I100" s="299">
        <v>806.13333333333344</v>
      </c>
      <c r="J100" s="299">
        <v>814.31666666666661</v>
      </c>
      <c r="K100" s="298">
        <v>797.95</v>
      </c>
      <c r="L100" s="298">
        <v>777.05</v>
      </c>
      <c r="M100" s="298">
        <v>1.0768800000000001</v>
      </c>
      <c r="N100" s="1"/>
      <c r="O100" s="1"/>
    </row>
    <row r="101" spans="1:15" ht="12.75" customHeight="1">
      <c r="A101" s="30">
        <v>91</v>
      </c>
      <c r="B101" s="308" t="s">
        <v>248</v>
      </c>
      <c r="C101" s="298">
        <v>109.5</v>
      </c>
      <c r="D101" s="299">
        <v>109.18333333333334</v>
      </c>
      <c r="E101" s="299">
        <v>108.56666666666668</v>
      </c>
      <c r="F101" s="299">
        <v>107.63333333333334</v>
      </c>
      <c r="G101" s="299">
        <v>107.01666666666668</v>
      </c>
      <c r="H101" s="299">
        <v>110.11666666666667</v>
      </c>
      <c r="I101" s="299">
        <v>110.73333333333335</v>
      </c>
      <c r="J101" s="299">
        <v>111.66666666666667</v>
      </c>
      <c r="K101" s="298">
        <v>109.8</v>
      </c>
      <c r="L101" s="298">
        <v>108.25</v>
      </c>
      <c r="M101" s="298">
        <v>11.039540000000001</v>
      </c>
      <c r="N101" s="1"/>
      <c r="O101" s="1"/>
    </row>
    <row r="102" spans="1:15" ht="12.75" customHeight="1">
      <c r="A102" s="30">
        <v>92</v>
      </c>
      <c r="B102" s="308" t="s">
        <v>326</v>
      </c>
      <c r="C102" s="298">
        <v>1203.9000000000001</v>
      </c>
      <c r="D102" s="299">
        <v>1186</v>
      </c>
      <c r="E102" s="299">
        <v>1159.5</v>
      </c>
      <c r="F102" s="299">
        <v>1115.0999999999999</v>
      </c>
      <c r="G102" s="299">
        <v>1088.5999999999999</v>
      </c>
      <c r="H102" s="299">
        <v>1230.4000000000001</v>
      </c>
      <c r="I102" s="299">
        <v>1256.9000000000001</v>
      </c>
      <c r="J102" s="299">
        <v>1301.3000000000002</v>
      </c>
      <c r="K102" s="298">
        <v>1212.5</v>
      </c>
      <c r="L102" s="298">
        <v>1141.5999999999999</v>
      </c>
      <c r="M102" s="298">
        <v>3.0482999999999998</v>
      </c>
      <c r="N102" s="1"/>
      <c r="O102" s="1"/>
    </row>
    <row r="103" spans="1:15" ht="12.75" customHeight="1">
      <c r="A103" s="30">
        <v>93</v>
      </c>
      <c r="B103" s="308" t="s">
        <v>327</v>
      </c>
      <c r="C103" s="298">
        <v>18.3</v>
      </c>
      <c r="D103" s="299">
        <v>18.333333333333332</v>
      </c>
      <c r="E103" s="299">
        <v>18.166666666666664</v>
      </c>
      <c r="F103" s="299">
        <v>18.033333333333331</v>
      </c>
      <c r="G103" s="299">
        <v>17.866666666666664</v>
      </c>
      <c r="H103" s="299">
        <v>18.466666666666665</v>
      </c>
      <c r="I103" s="299">
        <v>18.633333333333329</v>
      </c>
      <c r="J103" s="299">
        <v>18.766666666666666</v>
      </c>
      <c r="K103" s="298">
        <v>18.5</v>
      </c>
      <c r="L103" s="298">
        <v>18.2</v>
      </c>
      <c r="M103" s="298">
        <v>15.8591</v>
      </c>
      <c r="N103" s="1"/>
      <c r="O103" s="1"/>
    </row>
    <row r="104" spans="1:15" ht="12.75" customHeight="1">
      <c r="A104" s="30">
        <v>94</v>
      </c>
      <c r="B104" s="308" t="s">
        <v>328</v>
      </c>
      <c r="C104" s="298">
        <v>1126.05</v>
      </c>
      <c r="D104" s="299">
        <v>1126.2166666666665</v>
      </c>
      <c r="E104" s="299">
        <v>1104.7833333333328</v>
      </c>
      <c r="F104" s="299">
        <v>1083.5166666666664</v>
      </c>
      <c r="G104" s="299">
        <v>1062.0833333333328</v>
      </c>
      <c r="H104" s="299">
        <v>1147.4833333333329</v>
      </c>
      <c r="I104" s="299">
        <v>1168.9166666666667</v>
      </c>
      <c r="J104" s="299">
        <v>1190.1833333333329</v>
      </c>
      <c r="K104" s="298">
        <v>1147.6500000000001</v>
      </c>
      <c r="L104" s="298">
        <v>1104.95</v>
      </c>
      <c r="M104" s="298">
        <v>5.6389100000000001</v>
      </c>
      <c r="N104" s="1"/>
      <c r="O104" s="1"/>
    </row>
    <row r="105" spans="1:15" ht="12.75" customHeight="1">
      <c r="A105" s="30">
        <v>95</v>
      </c>
      <c r="B105" s="308" t="s">
        <v>329</v>
      </c>
      <c r="C105" s="298">
        <v>535.45000000000005</v>
      </c>
      <c r="D105" s="299">
        <v>536.85</v>
      </c>
      <c r="E105" s="299">
        <v>529.70000000000005</v>
      </c>
      <c r="F105" s="299">
        <v>523.95000000000005</v>
      </c>
      <c r="G105" s="299">
        <v>516.80000000000007</v>
      </c>
      <c r="H105" s="299">
        <v>542.6</v>
      </c>
      <c r="I105" s="299">
        <v>549.74999999999989</v>
      </c>
      <c r="J105" s="299">
        <v>555.5</v>
      </c>
      <c r="K105" s="298">
        <v>544</v>
      </c>
      <c r="L105" s="298">
        <v>531.1</v>
      </c>
      <c r="M105" s="298">
        <v>0.71816999999999998</v>
      </c>
      <c r="N105" s="1"/>
      <c r="O105" s="1"/>
    </row>
    <row r="106" spans="1:15" ht="12.75" customHeight="1">
      <c r="A106" s="30">
        <v>96</v>
      </c>
      <c r="B106" s="308" t="s">
        <v>330</v>
      </c>
      <c r="C106" s="298">
        <v>811.65</v>
      </c>
      <c r="D106" s="299">
        <v>811.86666666666679</v>
      </c>
      <c r="E106" s="299">
        <v>799.98333333333358</v>
      </c>
      <c r="F106" s="299">
        <v>788.31666666666683</v>
      </c>
      <c r="G106" s="299">
        <v>776.43333333333362</v>
      </c>
      <c r="H106" s="299">
        <v>823.53333333333353</v>
      </c>
      <c r="I106" s="299">
        <v>835.41666666666674</v>
      </c>
      <c r="J106" s="299">
        <v>847.08333333333348</v>
      </c>
      <c r="K106" s="298">
        <v>823.75</v>
      </c>
      <c r="L106" s="298">
        <v>800.2</v>
      </c>
      <c r="M106" s="298">
        <v>1.09108</v>
      </c>
      <c r="N106" s="1"/>
      <c r="O106" s="1"/>
    </row>
    <row r="107" spans="1:15" ht="12.75" customHeight="1">
      <c r="A107" s="30">
        <v>97</v>
      </c>
      <c r="B107" s="308" t="s">
        <v>331</v>
      </c>
      <c r="C107" s="298">
        <v>4231.6000000000004</v>
      </c>
      <c r="D107" s="299">
        <v>4235.2</v>
      </c>
      <c r="E107" s="299">
        <v>4198.45</v>
      </c>
      <c r="F107" s="299">
        <v>4165.3</v>
      </c>
      <c r="G107" s="299">
        <v>4128.55</v>
      </c>
      <c r="H107" s="299">
        <v>4268.3499999999995</v>
      </c>
      <c r="I107" s="299">
        <v>4305.0999999999995</v>
      </c>
      <c r="J107" s="299">
        <v>4338.2499999999991</v>
      </c>
      <c r="K107" s="298">
        <v>4271.95</v>
      </c>
      <c r="L107" s="298">
        <v>4202.05</v>
      </c>
      <c r="M107" s="298">
        <v>4.147E-2</v>
      </c>
      <c r="N107" s="1"/>
      <c r="O107" s="1"/>
    </row>
    <row r="108" spans="1:15" ht="12.75" customHeight="1">
      <c r="A108" s="30">
        <v>98</v>
      </c>
      <c r="B108" s="308" t="s">
        <v>332</v>
      </c>
      <c r="C108" s="298">
        <v>314.45</v>
      </c>
      <c r="D108" s="299">
        <v>317.88333333333333</v>
      </c>
      <c r="E108" s="299">
        <v>309.56666666666666</v>
      </c>
      <c r="F108" s="299">
        <v>304.68333333333334</v>
      </c>
      <c r="G108" s="299">
        <v>296.36666666666667</v>
      </c>
      <c r="H108" s="299">
        <v>322.76666666666665</v>
      </c>
      <c r="I108" s="299">
        <v>331.08333333333326</v>
      </c>
      <c r="J108" s="299">
        <v>335.96666666666664</v>
      </c>
      <c r="K108" s="298">
        <v>326.2</v>
      </c>
      <c r="L108" s="298">
        <v>313</v>
      </c>
      <c r="M108" s="298">
        <v>2.08236</v>
      </c>
      <c r="N108" s="1"/>
      <c r="O108" s="1"/>
    </row>
    <row r="109" spans="1:15" ht="12.75" customHeight="1">
      <c r="A109" s="30">
        <v>99</v>
      </c>
      <c r="B109" s="308" t="s">
        <v>333</v>
      </c>
      <c r="C109" s="298">
        <v>301.05</v>
      </c>
      <c r="D109" s="299">
        <v>302.91666666666669</v>
      </c>
      <c r="E109" s="299">
        <v>297.38333333333338</v>
      </c>
      <c r="F109" s="299">
        <v>293.7166666666667</v>
      </c>
      <c r="G109" s="299">
        <v>288.18333333333339</v>
      </c>
      <c r="H109" s="299">
        <v>306.58333333333337</v>
      </c>
      <c r="I109" s="299">
        <v>312.11666666666667</v>
      </c>
      <c r="J109" s="299">
        <v>315.78333333333336</v>
      </c>
      <c r="K109" s="298">
        <v>308.45</v>
      </c>
      <c r="L109" s="298">
        <v>299.25</v>
      </c>
      <c r="M109" s="298">
        <v>24.41865</v>
      </c>
      <c r="N109" s="1"/>
      <c r="O109" s="1"/>
    </row>
    <row r="110" spans="1:15" ht="12.75" customHeight="1">
      <c r="A110" s="30">
        <v>100</v>
      </c>
      <c r="B110" s="308" t="s">
        <v>863</v>
      </c>
      <c r="C110" s="298">
        <v>467.85</v>
      </c>
      <c r="D110" s="299">
        <v>472.58333333333331</v>
      </c>
      <c r="E110" s="299">
        <v>460.26666666666665</v>
      </c>
      <c r="F110" s="299">
        <v>452.68333333333334</v>
      </c>
      <c r="G110" s="299">
        <v>440.36666666666667</v>
      </c>
      <c r="H110" s="299">
        <v>480.16666666666663</v>
      </c>
      <c r="I110" s="299">
        <v>492.48333333333335</v>
      </c>
      <c r="J110" s="299">
        <v>500.06666666666661</v>
      </c>
      <c r="K110" s="298">
        <v>484.9</v>
      </c>
      <c r="L110" s="298">
        <v>465</v>
      </c>
      <c r="M110" s="298">
        <v>1.0307900000000001</v>
      </c>
      <c r="N110" s="1"/>
      <c r="O110" s="1"/>
    </row>
    <row r="111" spans="1:15" ht="12.75" customHeight="1">
      <c r="A111" s="30">
        <v>101</v>
      </c>
      <c r="B111" s="308" t="s">
        <v>334</v>
      </c>
      <c r="C111" s="298">
        <v>636.65</v>
      </c>
      <c r="D111" s="299">
        <v>633.23333333333335</v>
      </c>
      <c r="E111" s="299">
        <v>625.61666666666667</v>
      </c>
      <c r="F111" s="299">
        <v>614.58333333333337</v>
      </c>
      <c r="G111" s="299">
        <v>606.9666666666667</v>
      </c>
      <c r="H111" s="299">
        <v>644.26666666666665</v>
      </c>
      <c r="I111" s="299">
        <v>651.88333333333344</v>
      </c>
      <c r="J111" s="299">
        <v>662.91666666666663</v>
      </c>
      <c r="K111" s="298">
        <v>640.85</v>
      </c>
      <c r="L111" s="298">
        <v>622.20000000000005</v>
      </c>
      <c r="M111" s="298">
        <v>0.24648999999999999</v>
      </c>
      <c r="N111" s="1"/>
      <c r="O111" s="1"/>
    </row>
    <row r="112" spans="1:15" ht="12.75" customHeight="1">
      <c r="A112" s="30">
        <v>102</v>
      </c>
      <c r="B112" s="308" t="s">
        <v>83</v>
      </c>
      <c r="C112" s="298">
        <v>620.20000000000005</v>
      </c>
      <c r="D112" s="299">
        <v>626.31666666666672</v>
      </c>
      <c r="E112" s="299">
        <v>612.03333333333342</v>
      </c>
      <c r="F112" s="299">
        <v>603.86666666666667</v>
      </c>
      <c r="G112" s="299">
        <v>589.58333333333337</v>
      </c>
      <c r="H112" s="299">
        <v>634.48333333333346</v>
      </c>
      <c r="I112" s="299">
        <v>648.76666666666677</v>
      </c>
      <c r="J112" s="299">
        <v>656.93333333333351</v>
      </c>
      <c r="K112" s="298">
        <v>640.6</v>
      </c>
      <c r="L112" s="298">
        <v>618.15</v>
      </c>
      <c r="M112" s="298">
        <v>17.549099999999999</v>
      </c>
      <c r="N112" s="1"/>
      <c r="O112" s="1"/>
    </row>
    <row r="113" spans="1:15" ht="12.75" customHeight="1">
      <c r="A113" s="30">
        <v>103</v>
      </c>
      <c r="B113" s="308" t="s">
        <v>84</v>
      </c>
      <c r="C113" s="298">
        <v>935.75</v>
      </c>
      <c r="D113" s="299">
        <v>939.0333333333333</v>
      </c>
      <c r="E113" s="299">
        <v>930.71666666666658</v>
      </c>
      <c r="F113" s="299">
        <v>925.68333333333328</v>
      </c>
      <c r="G113" s="299">
        <v>917.36666666666656</v>
      </c>
      <c r="H113" s="299">
        <v>944.06666666666661</v>
      </c>
      <c r="I113" s="299">
        <v>952.38333333333321</v>
      </c>
      <c r="J113" s="299">
        <v>957.41666666666663</v>
      </c>
      <c r="K113" s="298">
        <v>947.35</v>
      </c>
      <c r="L113" s="298">
        <v>934</v>
      </c>
      <c r="M113" s="298">
        <v>6.7240599999999997</v>
      </c>
      <c r="N113" s="1"/>
      <c r="O113" s="1"/>
    </row>
    <row r="114" spans="1:15" ht="12.75" customHeight="1">
      <c r="A114" s="30">
        <v>104</v>
      </c>
      <c r="B114" s="308" t="s">
        <v>91</v>
      </c>
      <c r="C114" s="298">
        <v>148.4</v>
      </c>
      <c r="D114" s="299">
        <v>149.03333333333333</v>
      </c>
      <c r="E114" s="299">
        <v>147.16666666666666</v>
      </c>
      <c r="F114" s="299">
        <v>145.93333333333334</v>
      </c>
      <c r="G114" s="299">
        <v>144.06666666666666</v>
      </c>
      <c r="H114" s="299">
        <v>150.26666666666665</v>
      </c>
      <c r="I114" s="299">
        <v>152.13333333333333</v>
      </c>
      <c r="J114" s="299">
        <v>153.36666666666665</v>
      </c>
      <c r="K114" s="298">
        <v>150.9</v>
      </c>
      <c r="L114" s="298">
        <v>147.80000000000001</v>
      </c>
      <c r="M114" s="298">
        <v>40.956760000000003</v>
      </c>
      <c r="N114" s="1"/>
      <c r="O114" s="1"/>
    </row>
    <row r="115" spans="1:15" ht="12.75" customHeight="1">
      <c r="A115" s="30">
        <v>105</v>
      </c>
      <c r="B115" s="308" t="s">
        <v>853</v>
      </c>
      <c r="C115" s="298">
        <v>1500.15</v>
      </c>
      <c r="D115" s="299">
        <v>1503.8333333333333</v>
      </c>
      <c r="E115" s="299">
        <v>1479.6666666666665</v>
      </c>
      <c r="F115" s="299">
        <v>1459.1833333333332</v>
      </c>
      <c r="G115" s="299">
        <v>1435.0166666666664</v>
      </c>
      <c r="H115" s="299">
        <v>1524.3166666666666</v>
      </c>
      <c r="I115" s="299">
        <v>1548.4833333333331</v>
      </c>
      <c r="J115" s="299">
        <v>1568.9666666666667</v>
      </c>
      <c r="K115" s="298">
        <v>1528</v>
      </c>
      <c r="L115" s="298">
        <v>1483.35</v>
      </c>
      <c r="M115" s="298">
        <v>1.49098</v>
      </c>
      <c r="N115" s="1"/>
      <c r="O115" s="1"/>
    </row>
    <row r="116" spans="1:15" ht="12.75" customHeight="1">
      <c r="A116" s="30">
        <v>106</v>
      </c>
      <c r="B116" s="308" t="s">
        <v>85</v>
      </c>
      <c r="C116" s="298">
        <v>193.9</v>
      </c>
      <c r="D116" s="299">
        <v>193.76666666666668</v>
      </c>
      <c r="E116" s="299">
        <v>192.23333333333335</v>
      </c>
      <c r="F116" s="299">
        <v>190.56666666666666</v>
      </c>
      <c r="G116" s="299">
        <v>189.03333333333333</v>
      </c>
      <c r="H116" s="299">
        <v>195.43333333333337</v>
      </c>
      <c r="I116" s="299">
        <v>196.96666666666673</v>
      </c>
      <c r="J116" s="299">
        <v>198.63333333333338</v>
      </c>
      <c r="K116" s="298">
        <v>195.3</v>
      </c>
      <c r="L116" s="298">
        <v>192.1</v>
      </c>
      <c r="M116" s="298">
        <v>69.427040000000005</v>
      </c>
      <c r="N116" s="1"/>
      <c r="O116" s="1"/>
    </row>
    <row r="117" spans="1:15" ht="12.75" customHeight="1">
      <c r="A117" s="30">
        <v>107</v>
      </c>
      <c r="B117" s="308" t="s">
        <v>335</v>
      </c>
      <c r="C117" s="298">
        <v>320.14999999999998</v>
      </c>
      <c r="D117" s="299">
        <v>319.40000000000003</v>
      </c>
      <c r="E117" s="299">
        <v>317.80000000000007</v>
      </c>
      <c r="F117" s="299">
        <v>315.45000000000005</v>
      </c>
      <c r="G117" s="299">
        <v>313.85000000000008</v>
      </c>
      <c r="H117" s="299">
        <v>321.75000000000006</v>
      </c>
      <c r="I117" s="299">
        <v>323.35000000000008</v>
      </c>
      <c r="J117" s="299">
        <v>325.70000000000005</v>
      </c>
      <c r="K117" s="298">
        <v>321</v>
      </c>
      <c r="L117" s="298">
        <v>317.05</v>
      </c>
      <c r="M117" s="298">
        <v>0.90024000000000004</v>
      </c>
      <c r="N117" s="1"/>
      <c r="O117" s="1"/>
    </row>
    <row r="118" spans="1:15" ht="12.75" customHeight="1">
      <c r="A118" s="30">
        <v>108</v>
      </c>
      <c r="B118" s="308" t="s">
        <v>87</v>
      </c>
      <c r="C118" s="298">
        <v>3518.2</v>
      </c>
      <c r="D118" s="299">
        <v>3508.7333333333336</v>
      </c>
      <c r="E118" s="299">
        <v>3463.4666666666672</v>
      </c>
      <c r="F118" s="299">
        <v>3408.7333333333336</v>
      </c>
      <c r="G118" s="299">
        <v>3363.4666666666672</v>
      </c>
      <c r="H118" s="299">
        <v>3563.4666666666672</v>
      </c>
      <c r="I118" s="299">
        <v>3608.7333333333336</v>
      </c>
      <c r="J118" s="299">
        <v>3663.4666666666672</v>
      </c>
      <c r="K118" s="298">
        <v>3554</v>
      </c>
      <c r="L118" s="298">
        <v>3454</v>
      </c>
      <c r="M118" s="298">
        <v>2.0448499999999998</v>
      </c>
      <c r="N118" s="1"/>
      <c r="O118" s="1"/>
    </row>
    <row r="119" spans="1:15" ht="12.75" customHeight="1">
      <c r="A119" s="30">
        <v>109</v>
      </c>
      <c r="B119" s="308" t="s">
        <v>88</v>
      </c>
      <c r="C119" s="298">
        <v>1537</v>
      </c>
      <c r="D119" s="299">
        <v>1544.8166666666666</v>
      </c>
      <c r="E119" s="299">
        <v>1521.6833333333332</v>
      </c>
      <c r="F119" s="299">
        <v>1506.3666666666666</v>
      </c>
      <c r="G119" s="299">
        <v>1483.2333333333331</v>
      </c>
      <c r="H119" s="299">
        <v>1560.1333333333332</v>
      </c>
      <c r="I119" s="299">
        <v>1583.2666666666664</v>
      </c>
      <c r="J119" s="299">
        <v>1598.5833333333333</v>
      </c>
      <c r="K119" s="298">
        <v>1567.95</v>
      </c>
      <c r="L119" s="298">
        <v>1529.5</v>
      </c>
      <c r="M119" s="298">
        <v>1.8835299999999999</v>
      </c>
      <c r="N119" s="1"/>
      <c r="O119" s="1"/>
    </row>
    <row r="120" spans="1:15" ht="12.75" customHeight="1">
      <c r="A120" s="30">
        <v>110</v>
      </c>
      <c r="B120" s="308" t="s">
        <v>336</v>
      </c>
      <c r="C120" s="298">
        <v>2311.5500000000002</v>
      </c>
      <c r="D120" s="299">
        <v>2306.0166666666669</v>
      </c>
      <c r="E120" s="299">
        <v>2266.2333333333336</v>
      </c>
      <c r="F120" s="299">
        <v>2220.9166666666665</v>
      </c>
      <c r="G120" s="299">
        <v>2181.1333333333332</v>
      </c>
      <c r="H120" s="299">
        <v>2351.3333333333339</v>
      </c>
      <c r="I120" s="299">
        <v>2391.1166666666677</v>
      </c>
      <c r="J120" s="299">
        <v>2436.4333333333343</v>
      </c>
      <c r="K120" s="298">
        <v>2345.8000000000002</v>
      </c>
      <c r="L120" s="298">
        <v>2260.6999999999998</v>
      </c>
      <c r="M120" s="298">
        <v>1.26125</v>
      </c>
      <c r="N120" s="1"/>
      <c r="O120" s="1"/>
    </row>
    <row r="121" spans="1:15" ht="12.75" customHeight="1">
      <c r="A121" s="30">
        <v>111</v>
      </c>
      <c r="B121" s="308" t="s">
        <v>89</v>
      </c>
      <c r="C121" s="298">
        <v>673.8</v>
      </c>
      <c r="D121" s="299">
        <v>669.4</v>
      </c>
      <c r="E121" s="299">
        <v>656.8</v>
      </c>
      <c r="F121" s="299">
        <v>639.79999999999995</v>
      </c>
      <c r="G121" s="299">
        <v>627.19999999999993</v>
      </c>
      <c r="H121" s="299">
        <v>686.4</v>
      </c>
      <c r="I121" s="299">
        <v>699.00000000000011</v>
      </c>
      <c r="J121" s="299">
        <v>716</v>
      </c>
      <c r="K121" s="298">
        <v>682</v>
      </c>
      <c r="L121" s="298">
        <v>652.4</v>
      </c>
      <c r="M121" s="298">
        <v>27.149149999999999</v>
      </c>
      <c r="N121" s="1"/>
      <c r="O121" s="1"/>
    </row>
    <row r="122" spans="1:15" ht="12.75" customHeight="1">
      <c r="A122" s="30">
        <v>112</v>
      </c>
      <c r="B122" s="308" t="s">
        <v>90</v>
      </c>
      <c r="C122" s="298">
        <v>981.65</v>
      </c>
      <c r="D122" s="299">
        <v>984.88333333333333</v>
      </c>
      <c r="E122" s="299">
        <v>971.76666666666665</v>
      </c>
      <c r="F122" s="299">
        <v>961.88333333333333</v>
      </c>
      <c r="G122" s="299">
        <v>948.76666666666665</v>
      </c>
      <c r="H122" s="299">
        <v>994.76666666666665</v>
      </c>
      <c r="I122" s="299">
        <v>1007.8833333333332</v>
      </c>
      <c r="J122" s="299">
        <v>1017.7666666666667</v>
      </c>
      <c r="K122" s="298">
        <v>998</v>
      </c>
      <c r="L122" s="298">
        <v>975</v>
      </c>
      <c r="M122" s="298">
        <v>2.9555500000000001</v>
      </c>
      <c r="N122" s="1"/>
      <c r="O122" s="1"/>
    </row>
    <row r="123" spans="1:15" ht="12.75" customHeight="1">
      <c r="A123" s="30">
        <v>113</v>
      </c>
      <c r="B123" s="308" t="s">
        <v>337</v>
      </c>
      <c r="C123" s="298">
        <v>991.85</v>
      </c>
      <c r="D123" s="299">
        <v>997.6</v>
      </c>
      <c r="E123" s="299">
        <v>975.25</v>
      </c>
      <c r="F123" s="299">
        <v>958.65</v>
      </c>
      <c r="G123" s="299">
        <v>936.3</v>
      </c>
      <c r="H123" s="299">
        <v>1014.2</v>
      </c>
      <c r="I123" s="299">
        <v>1036.5500000000002</v>
      </c>
      <c r="J123" s="299">
        <v>1053.1500000000001</v>
      </c>
      <c r="K123" s="298">
        <v>1019.95</v>
      </c>
      <c r="L123" s="298">
        <v>981</v>
      </c>
      <c r="M123" s="298">
        <v>0.51614000000000004</v>
      </c>
      <c r="N123" s="1"/>
      <c r="O123" s="1"/>
    </row>
    <row r="124" spans="1:15" ht="12.75" customHeight="1">
      <c r="A124" s="30">
        <v>114</v>
      </c>
      <c r="B124" s="308" t="s">
        <v>249</v>
      </c>
      <c r="C124" s="298">
        <v>368.1</v>
      </c>
      <c r="D124" s="299">
        <v>368.2833333333333</v>
      </c>
      <c r="E124" s="299">
        <v>365.11666666666662</v>
      </c>
      <c r="F124" s="299">
        <v>362.13333333333333</v>
      </c>
      <c r="G124" s="299">
        <v>358.96666666666664</v>
      </c>
      <c r="H124" s="299">
        <v>371.26666666666659</v>
      </c>
      <c r="I124" s="299">
        <v>374.43333333333334</v>
      </c>
      <c r="J124" s="299">
        <v>377.41666666666657</v>
      </c>
      <c r="K124" s="298">
        <v>371.45</v>
      </c>
      <c r="L124" s="298">
        <v>365.3</v>
      </c>
      <c r="M124" s="298">
        <v>2.7093799999999999</v>
      </c>
      <c r="N124" s="1"/>
      <c r="O124" s="1"/>
    </row>
    <row r="125" spans="1:15" ht="12.75" customHeight="1">
      <c r="A125" s="30">
        <v>115</v>
      </c>
      <c r="B125" s="308" t="s">
        <v>92</v>
      </c>
      <c r="C125" s="298">
        <v>1093.2</v>
      </c>
      <c r="D125" s="299">
        <v>1098.5333333333335</v>
      </c>
      <c r="E125" s="299">
        <v>1080.416666666667</v>
      </c>
      <c r="F125" s="299">
        <v>1067.6333333333334</v>
      </c>
      <c r="G125" s="299">
        <v>1049.5166666666669</v>
      </c>
      <c r="H125" s="299">
        <v>1111.3166666666671</v>
      </c>
      <c r="I125" s="299">
        <v>1129.4333333333334</v>
      </c>
      <c r="J125" s="299">
        <v>1142.2166666666672</v>
      </c>
      <c r="K125" s="298">
        <v>1116.6500000000001</v>
      </c>
      <c r="L125" s="298">
        <v>1085.75</v>
      </c>
      <c r="M125" s="298">
        <v>2.0834800000000002</v>
      </c>
      <c r="N125" s="1"/>
      <c r="O125" s="1"/>
    </row>
    <row r="126" spans="1:15" ht="12.75" customHeight="1">
      <c r="A126" s="30">
        <v>116</v>
      </c>
      <c r="B126" s="308" t="s">
        <v>338</v>
      </c>
      <c r="C126" s="298">
        <v>771.45</v>
      </c>
      <c r="D126" s="299">
        <v>776.0333333333333</v>
      </c>
      <c r="E126" s="299">
        <v>761.41666666666663</v>
      </c>
      <c r="F126" s="299">
        <v>751.38333333333333</v>
      </c>
      <c r="G126" s="299">
        <v>736.76666666666665</v>
      </c>
      <c r="H126" s="299">
        <v>786.06666666666661</v>
      </c>
      <c r="I126" s="299">
        <v>800.68333333333339</v>
      </c>
      <c r="J126" s="299">
        <v>810.71666666666658</v>
      </c>
      <c r="K126" s="298">
        <v>790.65</v>
      </c>
      <c r="L126" s="298">
        <v>766</v>
      </c>
      <c r="M126" s="298">
        <v>1.5119899999999999</v>
      </c>
      <c r="N126" s="1"/>
      <c r="O126" s="1"/>
    </row>
    <row r="127" spans="1:15" ht="12.75" customHeight="1">
      <c r="A127" s="30">
        <v>117</v>
      </c>
      <c r="B127" s="308" t="s">
        <v>340</v>
      </c>
      <c r="C127" s="298">
        <v>964.75</v>
      </c>
      <c r="D127" s="299">
        <v>973.43333333333339</v>
      </c>
      <c r="E127" s="299">
        <v>951.41666666666674</v>
      </c>
      <c r="F127" s="299">
        <v>938.08333333333337</v>
      </c>
      <c r="G127" s="299">
        <v>916.06666666666672</v>
      </c>
      <c r="H127" s="299">
        <v>986.76666666666677</v>
      </c>
      <c r="I127" s="299">
        <v>1008.7833333333334</v>
      </c>
      <c r="J127" s="299">
        <v>1022.1166666666668</v>
      </c>
      <c r="K127" s="298">
        <v>995.45</v>
      </c>
      <c r="L127" s="298">
        <v>960.1</v>
      </c>
      <c r="M127" s="298">
        <v>0.98216000000000003</v>
      </c>
      <c r="N127" s="1"/>
      <c r="O127" s="1"/>
    </row>
    <row r="128" spans="1:15" ht="12.75" customHeight="1">
      <c r="A128" s="30">
        <v>118</v>
      </c>
      <c r="B128" s="308" t="s">
        <v>97</v>
      </c>
      <c r="C128" s="298">
        <v>346.8</v>
      </c>
      <c r="D128" s="299">
        <v>346.56666666666666</v>
      </c>
      <c r="E128" s="299">
        <v>342.5333333333333</v>
      </c>
      <c r="F128" s="299">
        <v>338.26666666666665</v>
      </c>
      <c r="G128" s="299">
        <v>334.23333333333329</v>
      </c>
      <c r="H128" s="299">
        <v>350.83333333333331</v>
      </c>
      <c r="I128" s="299">
        <v>354.86666666666673</v>
      </c>
      <c r="J128" s="299">
        <v>359.13333333333333</v>
      </c>
      <c r="K128" s="298">
        <v>350.6</v>
      </c>
      <c r="L128" s="298">
        <v>342.3</v>
      </c>
      <c r="M128" s="298">
        <v>40.413429999999998</v>
      </c>
      <c r="N128" s="1"/>
      <c r="O128" s="1"/>
    </row>
    <row r="129" spans="1:15" ht="12.75" customHeight="1">
      <c r="A129" s="30">
        <v>119</v>
      </c>
      <c r="B129" s="308" t="s">
        <v>93</v>
      </c>
      <c r="C129" s="298">
        <v>543.45000000000005</v>
      </c>
      <c r="D129" s="299">
        <v>542.5</v>
      </c>
      <c r="E129" s="299">
        <v>540</v>
      </c>
      <c r="F129" s="299">
        <v>536.54999999999995</v>
      </c>
      <c r="G129" s="299">
        <v>534.04999999999995</v>
      </c>
      <c r="H129" s="299">
        <v>545.95000000000005</v>
      </c>
      <c r="I129" s="299">
        <v>548.45000000000005</v>
      </c>
      <c r="J129" s="299">
        <v>551.90000000000009</v>
      </c>
      <c r="K129" s="298">
        <v>545</v>
      </c>
      <c r="L129" s="298">
        <v>539.04999999999995</v>
      </c>
      <c r="M129" s="298">
        <v>3.8340700000000001</v>
      </c>
      <c r="N129" s="1"/>
      <c r="O129" s="1"/>
    </row>
    <row r="130" spans="1:15" ht="12.75" customHeight="1">
      <c r="A130" s="30">
        <v>120</v>
      </c>
      <c r="B130" s="308" t="s">
        <v>250</v>
      </c>
      <c r="C130" s="298">
        <v>1438.15</v>
      </c>
      <c r="D130" s="299">
        <v>1441.3</v>
      </c>
      <c r="E130" s="299">
        <v>1428.6999999999998</v>
      </c>
      <c r="F130" s="299">
        <v>1419.2499999999998</v>
      </c>
      <c r="G130" s="299">
        <v>1406.6499999999996</v>
      </c>
      <c r="H130" s="299">
        <v>1450.75</v>
      </c>
      <c r="I130" s="299">
        <v>1463.35</v>
      </c>
      <c r="J130" s="299">
        <v>1472.8000000000002</v>
      </c>
      <c r="K130" s="298">
        <v>1453.9</v>
      </c>
      <c r="L130" s="298">
        <v>1431.85</v>
      </c>
      <c r="M130" s="298">
        <v>1.93946</v>
      </c>
      <c r="N130" s="1"/>
      <c r="O130" s="1"/>
    </row>
    <row r="131" spans="1:15" ht="12.75" customHeight="1">
      <c r="A131" s="30">
        <v>121</v>
      </c>
      <c r="B131" s="308" t="s">
        <v>94</v>
      </c>
      <c r="C131" s="298">
        <v>1810.95</v>
      </c>
      <c r="D131" s="299">
        <v>1818.9833333333333</v>
      </c>
      <c r="E131" s="299">
        <v>1794.9666666666667</v>
      </c>
      <c r="F131" s="299">
        <v>1778.9833333333333</v>
      </c>
      <c r="G131" s="299">
        <v>1754.9666666666667</v>
      </c>
      <c r="H131" s="299">
        <v>1834.9666666666667</v>
      </c>
      <c r="I131" s="299">
        <v>1858.9833333333336</v>
      </c>
      <c r="J131" s="299">
        <v>1874.9666666666667</v>
      </c>
      <c r="K131" s="298">
        <v>1843</v>
      </c>
      <c r="L131" s="298">
        <v>1803</v>
      </c>
      <c r="M131" s="298">
        <v>6.3384</v>
      </c>
      <c r="N131" s="1"/>
      <c r="O131" s="1"/>
    </row>
    <row r="132" spans="1:15" ht="12.75" customHeight="1">
      <c r="A132" s="30">
        <v>122</v>
      </c>
      <c r="B132" s="308" t="s">
        <v>341</v>
      </c>
      <c r="C132" s="298">
        <v>179.7</v>
      </c>
      <c r="D132" s="299">
        <v>177.83333333333334</v>
      </c>
      <c r="E132" s="299">
        <v>174.16666666666669</v>
      </c>
      <c r="F132" s="299">
        <v>168.63333333333335</v>
      </c>
      <c r="G132" s="299">
        <v>164.9666666666667</v>
      </c>
      <c r="H132" s="299">
        <v>183.36666666666667</v>
      </c>
      <c r="I132" s="299">
        <v>187.03333333333336</v>
      </c>
      <c r="J132" s="299">
        <v>192.56666666666666</v>
      </c>
      <c r="K132" s="298">
        <v>181.5</v>
      </c>
      <c r="L132" s="298">
        <v>172.3</v>
      </c>
      <c r="M132" s="298">
        <v>126.21296</v>
      </c>
      <c r="N132" s="1"/>
      <c r="O132" s="1"/>
    </row>
    <row r="133" spans="1:15" ht="12.75" customHeight="1">
      <c r="A133" s="30">
        <v>123</v>
      </c>
      <c r="B133" s="308" t="s">
        <v>864</v>
      </c>
      <c r="C133" s="298">
        <v>163.1</v>
      </c>
      <c r="D133" s="299">
        <v>164.06666666666666</v>
      </c>
      <c r="E133" s="299">
        <v>161.23333333333332</v>
      </c>
      <c r="F133" s="299">
        <v>159.36666666666665</v>
      </c>
      <c r="G133" s="299">
        <v>156.5333333333333</v>
      </c>
      <c r="H133" s="299">
        <v>165.93333333333334</v>
      </c>
      <c r="I133" s="299">
        <v>168.76666666666671</v>
      </c>
      <c r="J133" s="299">
        <v>170.63333333333335</v>
      </c>
      <c r="K133" s="298">
        <v>166.9</v>
      </c>
      <c r="L133" s="298">
        <v>162.19999999999999</v>
      </c>
      <c r="M133" s="298">
        <v>6.6786300000000001</v>
      </c>
      <c r="N133" s="1"/>
      <c r="O133" s="1"/>
    </row>
    <row r="134" spans="1:15" ht="12.75" customHeight="1">
      <c r="A134" s="30">
        <v>124</v>
      </c>
      <c r="B134" s="308" t="s">
        <v>251</v>
      </c>
      <c r="C134" s="298">
        <v>32.85</v>
      </c>
      <c r="D134" s="299">
        <v>33.25</v>
      </c>
      <c r="E134" s="299">
        <v>32.200000000000003</v>
      </c>
      <c r="F134" s="299">
        <v>31.550000000000004</v>
      </c>
      <c r="G134" s="299">
        <v>30.500000000000007</v>
      </c>
      <c r="H134" s="299">
        <v>33.9</v>
      </c>
      <c r="I134" s="299">
        <v>34.949999999999996</v>
      </c>
      <c r="J134" s="299">
        <v>35.599999999999994</v>
      </c>
      <c r="K134" s="298">
        <v>34.299999999999997</v>
      </c>
      <c r="L134" s="298">
        <v>32.6</v>
      </c>
      <c r="M134" s="298">
        <v>21.720479999999998</v>
      </c>
      <c r="N134" s="1"/>
      <c r="O134" s="1"/>
    </row>
    <row r="135" spans="1:15" ht="12.75" customHeight="1">
      <c r="A135" s="30">
        <v>125</v>
      </c>
      <c r="B135" s="308" t="s">
        <v>342</v>
      </c>
      <c r="C135" s="298">
        <v>203.8</v>
      </c>
      <c r="D135" s="299">
        <v>205.26666666666665</v>
      </c>
      <c r="E135" s="299">
        <v>201.5333333333333</v>
      </c>
      <c r="F135" s="299">
        <v>199.26666666666665</v>
      </c>
      <c r="G135" s="299">
        <v>195.5333333333333</v>
      </c>
      <c r="H135" s="299">
        <v>207.5333333333333</v>
      </c>
      <c r="I135" s="299">
        <v>211.26666666666665</v>
      </c>
      <c r="J135" s="299">
        <v>213.5333333333333</v>
      </c>
      <c r="K135" s="298">
        <v>209</v>
      </c>
      <c r="L135" s="298">
        <v>203</v>
      </c>
      <c r="M135" s="298">
        <v>4.4647899999999998</v>
      </c>
      <c r="N135" s="1"/>
      <c r="O135" s="1"/>
    </row>
    <row r="136" spans="1:15" ht="12.75" customHeight="1">
      <c r="A136" s="30">
        <v>126</v>
      </c>
      <c r="B136" s="308" t="s">
        <v>95</v>
      </c>
      <c r="C136" s="298">
        <v>3687.45</v>
      </c>
      <c r="D136" s="299">
        <v>3702.4833333333336</v>
      </c>
      <c r="E136" s="299">
        <v>3664.9666666666672</v>
      </c>
      <c r="F136" s="299">
        <v>3642.4833333333336</v>
      </c>
      <c r="G136" s="299">
        <v>3604.9666666666672</v>
      </c>
      <c r="H136" s="299">
        <v>3724.9666666666672</v>
      </c>
      <c r="I136" s="299">
        <v>3762.4833333333336</v>
      </c>
      <c r="J136" s="299">
        <v>3784.9666666666672</v>
      </c>
      <c r="K136" s="298">
        <v>3740</v>
      </c>
      <c r="L136" s="298">
        <v>3680</v>
      </c>
      <c r="M136" s="298">
        <v>3.1154700000000002</v>
      </c>
      <c r="N136" s="1"/>
      <c r="O136" s="1"/>
    </row>
    <row r="137" spans="1:15" ht="12.75" customHeight="1">
      <c r="A137" s="30">
        <v>127</v>
      </c>
      <c r="B137" s="308" t="s">
        <v>252</v>
      </c>
      <c r="C137" s="298">
        <v>3872.4</v>
      </c>
      <c r="D137" s="299">
        <v>3839.4333333333329</v>
      </c>
      <c r="E137" s="299">
        <v>3757.1666666666661</v>
      </c>
      <c r="F137" s="299">
        <v>3641.9333333333329</v>
      </c>
      <c r="G137" s="299">
        <v>3559.6666666666661</v>
      </c>
      <c r="H137" s="299">
        <v>3954.6666666666661</v>
      </c>
      <c r="I137" s="299">
        <v>4036.9333333333334</v>
      </c>
      <c r="J137" s="299">
        <v>4152.1666666666661</v>
      </c>
      <c r="K137" s="298">
        <v>3921.7</v>
      </c>
      <c r="L137" s="298">
        <v>3724.2</v>
      </c>
      <c r="M137" s="298">
        <v>7.6806599999999996</v>
      </c>
      <c r="N137" s="1"/>
      <c r="O137" s="1"/>
    </row>
    <row r="138" spans="1:15" ht="12.75" customHeight="1">
      <c r="A138" s="30">
        <v>128</v>
      </c>
      <c r="B138" s="308" t="s">
        <v>143</v>
      </c>
      <c r="C138" s="298">
        <v>2078.15</v>
      </c>
      <c r="D138" s="299">
        <v>2095.25</v>
      </c>
      <c r="E138" s="299">
        <v>2052.9</v>
      </c>
      <c r="F138" s="299">
        <v>2027.65</v>
      </c>
      <c r="G138" s="299">
        <v>1985.3000000000002</v>
      </c>
      <c r="H138" s="299">
        <v>2120.5</v>
      </c>
      <c r="I138" s="299">
        <v>2162.8500000000004</v>
      </c>
      <c r="J138" s="299">
        <v>2188.1</v>
      </c>
      <c r="K138" s="298">
        <v>2137.6</v>
      </c>
      <c r="L138" s="298">
        <v>2070</v>
      </c>
      <c r="M138" s="298">
        <v>2.3710300000000002</v>
      </c>
      <c r="N138" s="1"/>
      <c r="O138" s="1"/>
    </row>
    <row r="139" spans="1:15" ht="12.75" customHeight="1">
      <c r="A139" s="30">
        <v>129</v>
      </c>
      <c r="B139" s="308" t="s">
        <v>98</v>
      </c>
      <c r="C139" s="298">
        <v>4483.7</v>
      </c>
      <c r="D139" s="299">
        <v>4482.9000000000005</v>
      </c>
      <c r="E139" s="299">
        <v>4426.8000000000011</v>
      </c>
      <c r="F139" s="299">
        <v>4369.9000000000005</v>
      </c>
      <c r="G139" s="299">
        <v>4313.8000000000011</v>
      </c>
      <c r="H139" s="299">
        <v>4539.8000000000011</v>
      </c>
      <c r="I139" s="299">
        <v>4595.9000000000015</v>
      </c>
      <c r="J139" s="299">
        <v>4652.8000000000011</v>
      </c>
      <c r="K139" s="298">
        <v>4539</v>
      </c>
      <c r="L139" s="298">
        <v>4426</v>
      </c>
      <c r="M139" s="298">
        <v>4.1587399999999999</v>
      </c>
      <c r="N139" s="1"/>
      <c r="O139" s="1"/>
    </row>
    <row r="140" spans="1:15" ht="12.75" customHeight="1">
      <c r="A140" s="30">
        <v>130</v>
      </c>
      <c r="B140" s="308" t="s">
        <v>343</v>
      </c>
      <c r="C140" s="298">
        <v>563.1</v>
      </c>
      <c r="D140" s="299">
        <v>557.16666666666663</v>
      </c>
      <c r="E140" s="299">
        <v>547.33333333333326</v>
      </c>
      <c r="F140" s="299">
        <v>531.56666666666661</v>
      </c>
      <c r="G140" s="299">
        <v>521.73333333333323</v>
      </c>
      <c r="H140" s="299">
        <v>572.93333333333328</v>
      </c>
      <c r="I140" s="299">
        <v>582.76666666666654</v>
      </c>
      <c r="J140" s="299">
        <v>598.5333333333333</v>
      </c>
      <c r="K140" s="298">
        <v>567</v>
      </c>
      <c r="L140" s="298">
        <v>541.4</v>
      </c>
      <c r="M140" s="298">
        <v>10.571440000000001</v>
      </c>
      <c r="N140" s="1"/>
      <c r="O140" s="1"/>
    </row>
    <row r="141" spans="1:15" ht="12.75" customHeight="1">
      <c r="A141" s="30">
        <v>131</v>
      </c>
      <c r="B141" s="308" t="s">
        <v>344</v>
      </c>
      <c r="C141" s="298">
        <v>133.30000000000001</v>
      </c>
      <c r="D141" s="299">
        <v>133.81666666666669</v>
      </c>
      <c r="E141" s="299">
        <v>132.13333333333338</v>
      </c>
      <c r="F141" s="299">
        <v>130.9666666666667</v>
      </c>
      <c r="G141" s="299">
        <v>129.28333333333339</v>
      </c>
      <c r="H141" s="299">
        <v>134.98333333333338</v>
      </c>
      <c r="I141" s="299">
        <v>136.66666666666671</v>
      </c>
      <c r="J141" s="299">
        <v>137.83333333333337</v>
      </c>
      <c r="K141" s="298">
        <v>135.5</v>
      </c>
      <c r="L141" s="298">
        <v>132.65</v>
      </c>
      <c r="M141" s="298">
        <v>1.1099300000000001</v>
      </c>
      <c r="N141" s="1"/>
      <c r="O141" s="1"/>
    </row>
    <row r="142" spans="1:15" ht="12.75" customHeight="1">
      <c r="A142" s="30">
        <v>132</v>
      </c>
      <c r="B142" s="308" t="s">
        <v>345</v>
      </c>
      <c r="C142" s="298">
        <v>167.8</v>
      </c>
      <c r="D142" s="299">
        <v>168.58333333333334</v>
      </c>
      <c r="E142" s="299">
        <v>165.2166666666667</v>
      </c>
      <c r="F142" s="299">
        <v>162.63333333333335</v>
      </c>
      <c r="G142" s="299">
        <v>159.26666666666671</v>
      </c>
      <c r="H142" s="299">
        <v>171.16666666666669</v>
      </c>
      <c r="I142" s="299">
        <v>174.5333333333333</v>
      </c>
      <c r="J142" s="299">
        <v>177.11666666666667</v>
      </c>
      <c r="K142" s="298">
        <v>171.95</v>
      </c>
      <c r="L142" s="298">
        <v>166</v>
      </c>
      <c r="M142" s="298">
        <v>0.97728999999999999</v>
      </c>
      <c r="N142" s="1"/>
      <c r="O142" s="1"/>
    </row>
    <row r="143" spans="1:15" ht="12.75" customHeight="1">
      <c r="A143" s="30">
        <v>133</v>
      </c>
      <c r="B143" s="308" t="s">
        <v>865</v>
      </c>
      <c r="C143" s="298">
        <v>384.7</v>
      </c>
      <c r="D143" s="299">
        <v>387.51666666666665</v>
      </c>
      <c r="E143" s="299">
        <v>380.23333333333329</v>
      </c>
      <c r="F143" s="299">
        <v>375.76666666666665</v>
      </c>
      <c r="G143" s="299">
        <v>368.48333333333329</v>
      </c>
      <c r="H143" s="299">
        <v>391.98333333333329</v>
      </c>
      <c r="I143" s="299">
        <v>399.26666666666659</v>
      </c>
      <c r="J143" s="299">
        <v>403.73333333333329</v>
      </c>
      <c r="K143" s="298">
        <v>394.8</v>
      </c>
      <c r="L143" s="298">
        <v>383.05</v>
      </c>
      <c r="M143" s="298">
        <v>4.3697100000000004</v>
      </c>
      <c r="N143" s="1"/>
      <c r="O143" s="1"/>
    </row>
    <row r="144" spans="1:15" ht="12.75" customHeight="1">
      <c r="A144" s="30">
        <v>134</v>
      </c>
      <c r="B144" s="308" t="s">
        <v>346</v>
      </c>
      <c r="C144" s="298">
        <v>54.7</v>
      </c>
      <c r="D144" s="299">
        <v>54.75</v>
      </c>
      <c r="E144" s="299">
        <v>53.3</v>
      </c>
      <c r="F144" s="299">
        <v>51.9</v>
      </c>
      <c r="G144" s="299">
        <v>50.449999999999996</v>
      </c>
      <c r="H144" s="299">
        <v>56.15</v>
      </c>
      <c r="I144" s="299">
        <v>57.6</v>
      </c>
      <c r="J144" s="299">
        <v>59</v>
      </c>
      <c r="K144" s="298">
        <v>56.2</v>
      </c>
      <c r="L144" s="298">
        <v>53.35</v>
      </c>
      <c r="M144" s="298">
        <v>10.77406</v>
      </c>
      <c r="N144" s="1"/>
      <c r="O144" s="1"/>
    </row>
    <row r="145" spans="1:15" ht="12.75" customHeight="1">
      <c r="A145" s="30">
        <v>135</v>
      </c>
      <c r="B145" s="308" t="s">
        <v>99</v>
      </c>
      <c r="C145" s="298">
        <v>2954.05</v>
      </c>
      <c r="D145" s="299">
        <v>2978.0166666666664</v>
      </c>
      <c r="E145" s="299">
        <v>2917.5333333333328</v>
      </c>
      <c r="F145" s="299">
        <v>2881.0166666666664</v>
      </c>
      <c r="G145" s="299">
        <v>2820.5333333333328</v>
      </c>
      <c r="H145" s="299">
        <v>3014.5333333333328</v>
      </c>
      <c r="I145" s="299">
        <v>3075.0166666666664</v>
      </c>
      <c r="J145" s="299">
        <v>3111.5333333333328</v>
      </c>
      <c r="K145" s="298">
        <v>3038.5</v>
      </c>
      <c r="L145" s="298">
        <v>2941.5</v>
      </c>
      <c r="M145" s="298">
        <v>10.69397</v>
      </c>
      <c r="N145" s="1"/>
      <c r="O145" s="1"/>
    </row>
    <row r="146" spans="1:15" ht="12.75" customHeight="1">
      <c r="A146" s="30">
        <v>136</v>
      </c>
      <c r="B146" s="308" t="s">
        <v>347</v>
      </c>
      <c r="C146" s="298">
        <v>372.55</v>
      </c>
      <c r="D146" s="299">
        <v>371.64999999999992</v>
      </c>
      <c r="E146" s="299">
        <v>367.29999999999984</v>
      </c>
      <c r="F146" s="299">
        <v>362.0499999999999</v>
      </c>
      <c r="G146" s="299">
        <v>357.69999999999982</v>
      </c>
      <c r="H146" s="299">
        <v>376.89999999999986</v>
      </c>
      <c r="I146" s="299">
        <v>381.24999999999989</v>
      </c>
      <c r="J146" s="299">
        <v>386.49999999999989</v>
      </c>
      <c r="K146" s="298">
        <v>376</v>
      </c>
      <c r="L146" s="298">
        <v>366.4</v>
      </c>
      <c r="M146" s="298">
        <v>3.2313299999999998</v>
      </c>
      <c r="N146" s="1"/>
      <c r="O146" s="1"/>
    </row>
    <row r="147" spans="1:15" ht="12.75" customHeight="1">
      <c r="A147" s="30">
        <v>137</v>
      </c>
      <c r="B147" s="308" t="s">
        <v>253</v>
      </c>
      <c r="C147" s="298">
        <v>470.6</v>
      </c>
      <c r="D147" s="299">
        <v>468.7166666666667</v>
      </c>
      <c r="E147" s="299">
        <v>465.43333333333339</v>
      </c>
      <c r="F147" s="299">
        <v>460.26666666666671</v>
      </c>
      <c r="G147" s="299">
        <v>456.98333333333341</v>
      </c>
      <c r="H147" s="299">
        <v>473.88333333333338</v>
      </c>
      <c r="I147" s="299">
        <v>477.16666666666669</v>
      </c>
      <c r="J147" s="299">
        <v>482.33333333333337</v>
      </c>
      <c r="K147" s="298">
        <v>472</v>
      </c>
      <c r="L147" s="298">
        <v>463.55</v>
      </c>
      <c r="M147" s="298">
        <v>2.94048</v>
      </c>
      <c r="N147" s="1"/>
      <c r="O147" s="1"/>
    </row>
    <row r="148" spans="1:15" ht="12.75" customHeight="1">
      <c r="A148" s="30">
        <v>138</v>
      </c>
      <c r="B148" s="308" t="s">
        <v>254</v>
      </c>
      <c r="C148" s="298">
        <v>1509.9</v>
      </c>
      <c r="D148" s="299">
        <v>1507.6166666666668</v>
      </c>
      <c r="E148" s="299">
        <v>1494.3833333333337</v>
      </c>
      <c r="F148" s="299">
        <v>1478.8666666666668</v>
      </c>
      <c r="G148" s="299">
        <v>1465.6333333333337</v>
      </c>
      <c r="H148" s="299">
        <v>1523.1333333333337</v>
      </c>
      <c r="I148" s="299">
        <v>1536.3666666666668</v>
      </c>
      <c r="J148" s="299">
        <v>1551.8833333333337</v>
      </c>
      <c r="K148" s="298">
        <v>1520.85</v>
      </c>
      <c r="L148" s="298">
        <v>1492.1</v>
      </c>
      <c r="M148" s="298">
        <v>0.24129</v>
      </c>
      <c r="N148" s="1"/>
      <c r="O148" s="1"/>
    </row>
    <row r="149" spans="1:15" ht="12.75" customHeight="1">
      <c r="A149" s="30">
        <v>139</v>
      </c>
      <c r="B149" s="308" t="s">
        <v>348</v>
      </c>
      <c r="C149" s="298">
        <v>60.9</v>
      </c>
      <c r="D149" s="299">
        <v>60.966666666666669</v>
      </c>
      <c r="E149" s="299">
        <v>60.533333333333339</v>
      </c>
      <c r="F149" s="299">
        <v>60.166666666666671</v>
      </c>
      <c r="G149" s="299">
        <v>59.733333333333341</v>
      </c>
      <c r="H149" s="299">
        <v>61.333333333333336</v>
      </c>
      <c r="I149" s="299">
        <v>61.766666666666673</v>
      </c>
      <c r="J149" s="299">
        <v>62.133333333333333</v>
      </c>
      <c r="K149" s="298">
        <v>61.4</v>
      </c>
      <c r="L149" s="298">
        <v>60.6</v>
      </c>
      <c r="M149" s="298">
        <v>3.4533299999999998</v>
      </c>
      <c r="N149" s="1"/>
      <c r="O149" s="1"/>
    </row>
    <row r="150" spans="1:15" ht="12.75" customHeight="1">
      <c r="A150" s="30">
        <v>140</v>
      </c>
      <c r="B150" s="308" t="s">
        <v>349</v>
      </c>
      <c r="C150" s="298">
        <v>90.2</v>
      </c>
      <c r="D150" s="299">
        <v>90.683333333333323</v>
      </c>
      <c r="E150" s="299">
        <v>89.116666666666646</v>
      </c>
      <c r="F150" s="299">
        <v>88.033333333333317</v>
      </c>
      <c r="G150" s="299">
        <v>86.46666666666664</v>
      </c>
      <c r="H150" s="299">
        <v>91.766666666666652</v>
      </c>
      <c r="I150" s="299">
        <v>93.333333333333343</v>
      </c>
      <c r="J150" s="299">
        <v>94.416666666666657</v>
      </c>
      <c r="K150" s="298">
        <v>92.25</v>
      </c>
      <c r="L150" s="298">
        <v>89.6</v>
      </c>
      <c r="M150" s="298">
        <v>4.5076299999999998</v>
      </c>
      <c r="N150" s="1"/>
      <c r="O150" s="1"/>
    </row>
    <row r="151" spans="1:15" ht="12.75" customHeight="1">
      <c r="A151" s="30">
        <v>141</v>
      </c>
      <c r="B151" s="308" t="s">
        <v>798</v>
      </c>
      <c r="C151" s="298">
        <v>41.1</v>
      </c>
      <c r="D151" s="299">
        <v>41.1</v>
      </c>
      <c r="E151" s="299">
        <v>40.6</v>
      </c>
      <c r="F151" s="299">
        <v>40.1</v>
      </c>
      <c r="G151" s="299">
        <v>39.6</v>
      </c>
      <c r="H151" s="299">
        <v>41.6</v>
      </c>
      <c r="I151" s="299">
        <v>42.1</v>
      </c>
      <c r="J151" s="299">
        <v>42.6</v>
      </c>
      <c r="K151" s="298">
        <v>41.6</v>
      </c>
      <c r="L151" s="298">
        <v>40.6</v>
      </c>
      <c r="M151" s="298">
        <v>5.4761800000000003</v>
      </c>
      <c r="N151" s="1"/>
      <c r="O151" s="1"/>
    </row>
    <row r="152" spans="1:15" ht="12.75" customHeight="1">
      <c r="A152" s="30">
        <v>142</v>
      </c>
      <c r="B152" s="308" t="s">
        <v>350</v>
      </c>
      <c r="C152" s="298">
        <v>652.75</v>
      </c>
      <c r="D152" s="299">
        <v>654.5333333333333</v>
      </c>
      <c r="E152" s="299">
        <v>649.01666666666665</v>
      </c>
      <c r="F152" s="299">
        <v>645.2833333333333</v>
      </c>
      <c r="G152" s="299">
        <v>639.76666666666665</v>
      </c>
      <c r="H152" s="299">
        <v>658.26666666666665</v>
      </c>
      <c r="I152" s="299">
        <v>663.7833333333333</v>
      </c>
      <c r="J152" s="299">
        <v>667.51666666666665</v>
      </c>
      <c r="K152" s="298">
        <v>660.05</v>
      </c>
      <c r="L152" s="298">
        <v>650.79999999999995</v>
      </c>
      <c r="M152" s="298">
        <v>5.7180000000000002E-2</v>
      </c>
      <c r="N152" s="1"/>
      <c r="O152" s="1"/>
    </row>
    <row r="153" spans="1:15" ht="12.75" customHeight="1">
      <c r="A153" s="30">
        <v>143</v>
      </c>
      <c r="B153" s="308" t="s">
        <v>100</v>
      </c>
      <c r="C153" s="298">
        <v>1580.45</v>
      </c>
      <c r="D153" s="299">
        <v>1580.8999999999999</v>
      </c>
      <c r="E153" s="299">
        <v>1566.5999999999997</v>
      </c>
      <c r="F153" s="299">
        <v>1552.7499999999998</v>
      </c>
      <c r="G153" s="299">
        <v>1538.4499999999996</v>
      </c>
      <c r="H153" s="299">
        <v>1594.7499999999998</v>
      </c>
      <c r="I153" s="299">
        <v>1609.05</v>
      </c>
      <c r="J153" s="299">
        <v>1622.8999999999999</v>
      </c>
      <c r="K153" s="298">
        <v>1595.2</v>
      </c>
      <c r="L153" s="298">
        <v>1567.05</v>
      </c>
      <c r="M153" s="298">
        <v>2.63198</v>
      </c>
      <c r="N153" s="1"/>
      <c r="O153" s="1"/>
    </row>
    <row r="154" spans="1:15" ht="12.75" customHeight="1">
      <c r="A154" s="30">
        <v>144</v>
      </c>
      <c r="B154" s="308" t="s">
        <v>101</v>
      </c>
      <c r="C154" s="298">
        <v>151.30000000000001</v>
      </c>
      <c r="D154" s="299">
        <v>151.36666666666667</v>
      </c>
      <c r="E154" s="299">
        <v>149.98333333333335</v>
      </c>
      <c r="F154" s="299">
        <v>148.66666666666669</v>
      </c>
      <c r="G154" s="299">
        <v>147.28333333333336</v>
      </c>
      <c r="H154" s="299">
        <v>152.68333333333334</v>
      </c>
      <c r="I154" s="299">
        <v>154.06666666666666</v>
      </c>
      <c r="J154" s="299">
        <v>155.38333333333333</v>
      </c>
      <c r="K154" s="298">
        <v>152.75</v>
      </c>
      <c r="L154" s="298">
        <v>150.05000000000001</v>
      </c>
      <c r="M154" s="298">
        <v>20.358979999999999</v>
      </c>
      <c r="N154" s="1"/>
      <c r="O154" s="1"/>
    </row>
    <row r="155" spans="1:15" ht="12.75" customHeight="1">
      <c r="A155" s="30">
        <v>145</v>
      </c>
      <c r="B155" s="308" t="s">
        <v>351</v>
      </c>
      <c r="C155" s="298">
        <v>245.85</v>
      </c>
      <c r="D155" s="299">
        <v>246.48333333333335</v>
      </c>
      <c r="E155" s="299">
        <v>244.3666666666667</v>
      </c>
      <c r="F155" s="299">
        <v>242.88333333333335</v>
      </c>
      <c r="G155" s="299">
        <v>240.76666666666671</v>
      </c>
      <c r="H155" s="299">
        <v>247.9666666666667</v>
      </c>
      <c r="I155" s="299">
        <v>250.08333333333337</v>
      </c>
      <c r="J155" s="299">
        <v>251.56666666666669</v>
      </c>
      <c r="K155" s="298">
        <v>248.6</v>
      </c>
      <c r="L155" s="298">
        <v>245</v>
      </c>
      <c r="M155" s="298">
        <v>0.21642</v>
      </c>
      <c r="N155" s="1"/>
      <c r="O155" s="1"/>
    </row>
    <row r="156" spans="1:15" ht="12.75" customHeight="1">
      <c r="A156" s="30">
        <v>146</v>
      </c>
      <c r="B156" s="308" t="s">
        <v>854</v>
      </c>
      <c r="C156" s="298">
        <v>1401.15</v>
      </c>
      <c r="D156" s="299">
        <v>1400.95</v>
      </c>
      <c r="E156" s="299">
        <v>1393.1000000000001</v>
      </c>
      <c r="F156" s="299">
        <v>1385.0500000000002</v>
      </c>
      <c r="G156" s="299">
        <v>1377.2000000000003</v>
      </c>
      <c r="H156" s="299">
        <v>1409</v>
      </c>
      <c r="I156" s="299">
        <v>1416.85</v>
      </c>
      <c r="J156" s="299">
        <v>1424.8999999999999</v>
      </c>
      <c r="K156" s="298">
        <v>1408.8</v>
      </c>
      <c r="L156" s="298">
        <v>1392.9</v>
      </c>
      <c r="M156" s="298">
        <v>0.91190000000000004</v>
      </c>
      <c r="N156" s="1"/>
      <c r="O156" s="1"/>
    </row>
    <row r="157" spans="1:15" ht="12.75" customHeight="1">
      <c r="A157" s="30">
        <v>147</v>
      </c>
      <c r="B157" s="308" t="s">
        <v>102</v>
      </c>
      <c r="C157" s="298">
        <v>98.45</v>
      </c>
      <c r="D157" s="299">
        <v>99.116666666666674</v>
      </c>
      <c r="E157" s="299">
        <v>97.533333333333346</v>
      </c>
      <c r="F157" s="299">
        <v>96.616666666666674</v>
      </c>
      <c r="G157" s="299">
        <v>95.033333333333346</v>
      </c>
      <c r="H157" s="299">
        <v>100.03333333333335</v>
      </c>
      <c r="I157" s="299">
        <v>101.61666666666666</v>
      </c>
      <c r="J157" s="299">
        <v>102.53333333333335</v>
      </c>
      <c r="K157" s="298">
        <v>100.7</v>
      </c>
      <c r="L157" s="298">
        <v>98.2</v>
      </c>
      <c r="M157" s="298">
        <v>113.79873000000001</v>
      </c>
      <c r="N157" s="1"/>
      <c r="O157" s="1"/>
    </row>
    <row r="158" spans="1:15" ht="12.75" customHeight="1">
      <c r="A158" s="30">
        <v>148</v>
      </c>
      <c r="B158" s="308" t="s">
        <v>799</v>
      </c>
      <c r="C158" s="298">
        <v>99.8</v>
      </c>
      <c r="D158" s="299">
        <v>100.09999999999998</v>
      </c>
      <c r="E158" s="299">
        <v>98.799999999999955</v>
      </c>
      <c r="F158" s="299">
        <v>97.799999999999969</v>
      </c>
      <c r="G158" s="299">
        <v>96.499999999999943</v>
      </c>
      <c r="H158" s="299">
        <v>101.09999999999997</v>
      </c>
      <c r="I158" s="299">
        <v>102.4</v>
      </c>
      <c r="J158" s="299">
        <v>103.39999999999998</v>
      </c>
      <c r="K158" s="298">
        <v>101.4</v>
      </c>
      <c r="L158" s="298">
        <v>99.1</v>
      </c>
      <c r="M158" s="298">
        <v>1.6867300000000001</v>
      </c>
      <c r="N158" s="1"/>
      <c r="O158" s="1"/>
    </row>
    <row r="159" spans="1:15" ht="12.75" customHeight="1">
      <c r="A159" s="30">
        <v>149</v>
      </c>
      <c r="B159" s="308" t="s">
        <v>352</v>
      </c>
      <c r="C159" s="298">
        <v>5090.3999999999996</v>
      </c>
      <c r="D159" s="299">
        <v>5152.3499999999995</v>
      </c>
      <c r="E159" s="299">
        <v>5004.6999999999989</v>
      </c>
      <c r="F159" s="299">
        <v>4918.9999999999991</v>
      </c>
      <c r="G159" s="299">
        <v>4771.3499999999985</v>
      </c>
      <c r="H159" s="299">
        <v>5238.0499999999993</v>
      </c>
      <c r="I159" s="299">
        <v>5385.6999999999989</v>
      </c>
      <c r="J159" s="299">
        <v>5471.4</v>
      </c>
      <c r="K159" s="298">
        <v>5300</v>
      </c>
      <c r="L159" s="298">
        <v>5066.6499999999996</v>
      </c>
      <c r="M159" s="298">
        <v>0.67825000000000002</v>
      </c>
      <c r="N159" s="1"/>
      <c r="O159" s="1"/>
    </row>
    <row r="160" spans="1:15" ht="12.75" customHeight="1">
      <c r="A160" s="30">
        <v>150</v>
      </c>
      <c r="B160" s="308" t="s">
        <v>353</v>
      </c>
      <c r="C160" s="298">
        <v>412.4</v>
      </c>
      <c r="D160" s="299">
        <v>412.63333333333338</v>
      </c>
      <c r="E160" s="299">
        <v>408.96666666666675</v>
      </c>
      <c r="F160" s="299">
        <v>405.53333333333336</v>
      </c>
      <c r="G160" s="299">
        <v>401.86666666666673</v>
      </c>
      <c r="H160" s="299">
        <v>416.06666666666678</v>
      </c>
      <c r="I160" s="299">
        <v>419.73333333333341</v>
      </c>
      <c r="J160" s="299">
        <v>423.1666666666668</v>
      </c>
      <c r="K160" s="298">
        <v>416.3</v>
      </c>
      <c r="L160" s="298">
        <v>409.2</v>
      </c>
      <c r="M160" s="298">
        <v>1.47201</v>
      </c>
      <c r="N160" s="1"/>
      <c r="O160" s="1"/>
    </row>
    <row r="161" spans="1:15" ht="12.75" customHeight="1">
      <c r="A161" s="30">
        <v>151</v>
      </c>
      <c r="B161" s="308" t="s">
        <v>354</v>
      </c>
      <c r="C161" s="298">
        <v>135.44999999999999</v>
      </c>
      <c r="D161" s="299">
        <v>135.81666666666666</v>
      </c>
      <c r="E161" s="299">
        <v>134.33333333333331</v>
      </c>
      <c r="F161" s="299">
        <v>133.21666666666664</v>
      </c>
      <c r="G161" s="299">
        <v>131.73333333333329</v>
      </c>
      <c r="H161" s="299">
        <v>136.93333333333334</v>
      </c>
      <c r="I161" s="299">
        <v>138.41666666666669</v>
      </c>
      <c r="J161" s="299">
        <v>139.53333333333336</v>
      </c>
      <c r="K161" s="298">
        <v>137.30000000000001</v>
      </c>
      <c r="L161" s="298">
        <v>134.69999999999999</v>
      </c>
      <c r="M161" s="298">
        <v>3.24132</v>
      </c>
      <c r="N161" s="1"/>
      <c r="O161" s="1"/>
    </row>
    <row r="162" spans="1:15" ht="12.75" customHeight="1">
      <c r="A162" s="30">
        <v>152</v>
      </c>
      <c r="B162" s="308" t="s">
        <v>355</v>
      </c>
      <c r="C162" s="298">
        <v>101.85</v>
      </c>
      <c r="D162" s="299">
        <v>102.64999999999999</v>
      </c>
      <c r="E162" s="299">
        <v>99.799999999999983</v>
      </c>
      <c r="F162" s="299">
        <v>97.749999999999986</v>
      </c>
      <c r="G162" s="299">
        <v>94.899999999999977</v>
      </c>
      <c r="H162" s="299">
        <v>104.69999999999999</v>
      </c>
      <c r="I162" s="299">
        <v>107.54999999999998</v>
      </c>
      <c r="J162" s="299">
        <v>109.6</v>
      </c>
      <c r="K162" s="298">
        <v>105.5</v>
      </c>
      <c r="L162" s="298">
        <v>100.6</v>
      </c>
      <c r="M162" s="298">
        <v>22.180350000000001</v>
      </c>
      <c r="N162" s="1"/>
      <c r="O162" s="1"/>
    </row>
    <row r="163" spans="1:15" ht="12.75" customHeight="1">
      <c r="A163" s="30">
        <v>153</v>
      </c>
      <c r="B163" s="308" t="s">
        <v>255</v>
      </c>
      <c r="C163" s="298">
        <v>252.7</v>
      </c>
      <c r="D163" s="299">
        <v>252.83333333333334</v>
      </c>
      <c r="E163" s="299">
        <v>247.41666666666669</v>
      </c>
      <c r="F163" s="299">
        <v>242.13333333333335</v>
      </c>
      <c r="G163" s="299">
        <v>236.7166666666667</v>
      </c>
      <c r="H163" s="299">
        <v>258.11666666666667</v>
      </c>
      <c r="I163" s="299">
        <v>263.53333333333336</v>
      </c>
      <c r="J163" s="299">
        <v>268.81666666666666</v>
      </c>
      <c r="K163" s="298">
        <v>258.25</v>
      </c>
      <c r="L163" s="298">
        <v>247.55</v>
      </c>
      <c r="M163" s="298">
        <v>15.850009999999999</v>
      </c>
      <c r="N163" s="1"/>
      <c r="O163" s="1"/>
    </row>
    <row r="164" spans="1:15" ht="12.75" customHeight="1">
      <c r="A164" s="30">
        <v>154</v>
      </c>
      <c r="B164" s="308" t="s">
        <v>866</v>
      </c>
      <c r="C164" s="298">
        <v>1220.4000000000001</v>
      </c>
      <c r="D164" s="299">
        <v>1217.1666666666667</v>
      </c>
      <c r="E164" s="299">
        <v>1180.3333333333335</v>
      </c>
      <c r="F164" s="299">
        <v>1140.2666666666667</v>
      </c>
      <c r="G164" s="299">
        <v>1103.4333333333334</v>
      </c>
      <c r="H164" s="299">
        <v>1257.2333333333336</v>
      </c>
      <c r="I164" s="299">
        <v>1294.0666666666671</v>
      </c>
      <c r="J164" s="299">
        <v>1334.1333333333337</v>
      </c>
      <c r="K164" s="298">
        <v>1254</v>
      </c>
      <c r="L164" s="298">
        <v>1177.0999999999999</v>
      </c>
      <c r="M164" s="298">
        <v>0.23150999999999999</v>
      </c>
      <c r="N164" s="1"/>
      <c r="O164" s="1"/>
    </row>
    <row r="165" spans="1:15" ht="12.75" customHeight="1">
      <c r="A165" s="30">
        <v>155</v>
      </c>
      <c r="B165" s="308" t="s">
        <v>103</v>
      </c>
      <c r="C165" s="298">
        <v>139</v>
      </c>
      <c r="D165" s="299">
        <v>138.6</v>
      </c>
      <c r="E165" s="299">
        <v>137</v>
      </c>
      <c r="F165" s="299">
        <v>135</v>
      </c>
      <c r="G165" s="299">
        <v>133.4</v>
      </c>
      <c r="H165" s="299">
        <v>140.6</v>
      </c>
      <c r="I165" s="299">
        <v>142.19999999999996</v>
      </c>
      <c r="J165" s="299">
        <v>144.19999999999999</v>
      </c>
      <c r="K165" s="298">
        <v>140.19999999999999</v>
      </c>
      <c r="L165" s="298">
        <v>136.6</v>
      </c>
      <c r="M165" s="298">
        <v>64.471980000000002</v>
      </c>
      <c r="N165" s="1"/>
      <c r="O165" s="1"/>
    </row>
    <row r="166" spans="1:15" ht="12.75" customHeight="1">
      <c r="A166" s="30">
        <v>156</v>
      </c>
      <c r="B166" s="308" t="s">
        <v>357</v>
      </c>
      <c r="C166" s="298">
        <v>1467.9</v>
      </c>
      <c r="D166" s="299">
        <v>1469.25</v>
      </c>
      <c r="E166" s="299">
        <v>1449.15</v>
      </c>
      <c r="F166" s="299">
        <v>1430.4</v>
      </c>
      <c r="G166" s="299">
        <v>1410.3000000000002</v>
      </c>
      <c r="H166" s="299">
        <v>1488</v>
      </c>
      <c r="I166" s="299">
        <v>1508.1</v>
      </c>
      <c r="J166" s="299">
        <v>1526.85</v>
      </c>
      <c r="K166" s="298">
        <v>1489.35</v>
      </c>
      <c r="L166" s="298">
        <v>1450.5</v>
      </c>
      <c r="M166" s="298">
        <v>0.37969999999999998</v>
      </c>
      <c r="N166" s="1"/>
      <c r="O166" s="1"/>
    </row>
    <row r="167" spans="1:15" ht="12.75" customHeight="1">
      <c r="A167" s="30">
        <v>157</v>
      </c>
      <c r="B167" s="308" t="s">
        <v>106</v>
      </c>
      <c r="C167" s="298">
        <v>34.9</v>
      </c>
      <c r="D167" s="299">
        <v>34.999999999999993</v>
      </c>
      <c r="E167" s="299">
        <v>34.699999999999989</v>
      </c>
      <c r="F167" s="299">
        <v>34.499999999999993</v>
      </c>
      <c r="G167" s="299">
        <v>34.199999999999989</v>
      </c>
      <c r="H167" s="299">
        <v>35.199999999999989</v>
      </c>
      <c r="I167" s="299">
        <v>35.499999999999986</v>
      </c>
      <c r="J167" s="299">
        <v>35.699999999999989</v>
      </c>
      <c r="K167" s="298">
        <v>35.299999999999997</v>
      </c>
      <c r="L167" s="298">
        <v>34.799999999999997</v>
      </c>
      <c r="M167" s="298">
        <v>27.1936</v>
      </c>
      <c r="N167" s="1"/>
      <c r="O167" s="1"/>
    </row>
    <row r="168" spans="1:15" ht="12.75" customHeight="1">
      <c r="A168" s="30">
        <v>158</v>
      </c>
      <c r="B168" s="308" t="s">
        <v>358</v>
      </c>
      <c r="C168" s="298">
        <v>3004.25</v>
      </c>
      <c r="D168" s="299">
        <v>2984.6833333333329</v>
      </c>
      <c r="E168" s="299">
        <v>2912.6666666666661</v>
      </c>
      <c r="F168" s="299">
        <v>2821.083333333333</v>
      </c>
      <c r="G168" s="299">
        <v>2749.0666666666662</v>
      </c>
      <c r="H168" s="299">
        <v>3076.266666666666</v>
      </c>
      <c r="I168" s="299">
        <v>3148.2833333333333</v>
      </c>
      <c r="J168" s="299">
        <v>3239.8666666666659</v>
      </c>
      <c r="K168" s="298">
        <v>3056.7</v>
      </c>
      <c r="L168" s="298">
        <v>2893.1</v>
      </c>
      <c r="M168" s="298">
        <v>1.04979</v>
      </c>
      <c r="N168" s="1"/>
      <c r="O168" s="1"/>
    </row>
    <row r="169" spans="1:15" ht="12.75" customHeight="1">
      <c r="A169" s="30">
        <v>159</v>
      </c>
      <c r="B169" s="308" t="s">
        <v>359</v>
      </c>
      <c r="C169" s="298">
        <v>3189.4</v>
      </c>
      <c r="D169" s="299">
        <v>3189.5833333333335</v>
      </c>
      <c r="E169" s="299">
        <v>3158.2666666666669</v>
      </c>
      <c r="F169" s="299">
        <v>3127.1333333333332</v>
      </c>
      <c r="G169" s="299">
        <v>3095.8166666666666</v>
      </c>
      <c r="H169" s="299">
        <v>3220.7166666666672</v>
      </c>
      <c r="I169" s="299">
        <v>3252.0333333333338</v>
      </c>
      <c r="J169" s="299">
        <v>3283.1666666666674</v>
      </c>
      <c r="K169" s="298">
        <v>3220.9</v>
      </c>
      <c r="L169" s="298">
        <v>3158.45</v>
      </c>
      <c r="M169" s="298">
        <v>0.13919999999999999</v>
      </c>
      <c r="N169" s="1"/>
      <c r="O169" s="1"/>
    </row>
    <row r="170" spans="1:15" ht="12.75" customHeight="1">
      <c r="A170" s="30">
        <v>160</v>
      </c>
      <c r="B170" s="308" t="s">
        <v>360</v>
      </c>
      <c r="C170" s="298">
        <v>116.1</v>
      </c>
      <c r="D170" s="299">
        <v>116.91666666666667</v>
      </c>
      <c r="E170" s="299">
        <v>113.83333333333334</v>
      </c>
      <c r="F170" s="299">
        <v>111.56666666666668</v>
      </c>
      <c r="G170" s="299">
        <v>108.48333333333335</v>
      </c>
      <c r="H170" s="299">
        <v>119.18333333333334</v>
      </c>
      <c r="I170" s="299">
        <v>122.26666666666668</v>
      </c>
      <c r="J170" s="299">
        <v>124.53333333333333</v>
      </c>
      <c r="K170" s="298">
        <v>120</v>
      </c>
      <c r="L170" s="298">
        <v>114.65</v>
      </c>
      <c r="M170" s="298">
        <v>3.2629999999999999</v>
      </c>
      <c r="N170" s="1"/>
      <c r="O170" s="1"/>
    </row>
    <row r="171" spans="1:15" ht="12.75" customHeight="1">
      <c r="A171" s="30">
        <v>161</v>
      </c>
      <c r="B171" s="308" t="s">
        <v>256</v>
      </c>
      <c r="C171" s="298">
        <v>2486.3000000000002</v>
      </c>
      <c r="D171" s="299">
        <v>2496.4333333333334</v>
      </c>
      <c r="E171" s="299">
        <v>2469.8666666666668</v>
      </c>
      <c r="F171" s="299">
        <v>2453.4333333333334</v>
      </c>
      <c r="G171" s="299">
        <v>2426.8666666666668</v>
      </c>
      <c r="H171" s="299">
        <v>2512.8666666666668</v>
      </c>
      <c r="I171" s="299">
        <v>2539.4333333333334</v>
      </c>
      <c r="J171" s="299">
        <v>2555.8666666666668</v>
      </c>
      <c r="K171" s="298">
        <v>2523</v>
      </c>
      <c r="L171" s="298">
        <v>2480</v>
      </c>
      <c r="M171" s="298">
        <v>2.8880400000000002</v>
      </c>
      <c r="N171" s="1"/>
      <c r="O171" s="1"/>
    </row>
    <row r="172" spans="1:15" ht="12.75" customHeight="1">
      <c r="A172" s="30">
        <v>162</v>
      </c>
      <c r="B172" s="308" t="s">
        <v>361</v>
      </c>
      <c r="C172" s="298">
        <v>1500.1</v>
      </c>
      <c r="D172" s="299">
        <v>1498.3833333333332</v>
      </c>
      <c r="E172" s="299">
        <v>1492.3166666666664</v>
      </c>
      <c r="F172" s="299">
        <v>1484.5333333333331</v>
      </c>
      <c r="G172" s="299">
        <v>1478.4666666666662</v>
      </c>
      <c r="H172" s="299">
        <v>1506.1666666666665</v>
      </c>
      <c r="I172" s="299">
        <v>1512.2333333333331</v>
      </c>
      <c r="J172" s="299">
        <v>1520.0166666666667</v>
      </c>
      <c r="K172" s="298">
        <v>1504.45</v>
      </c>
      <c r="L172" s="298">
        <v>1490.6</v>
      </c>
      <c r="M172" s="298">
        <v>0.21876999999999999</v>
      </c>
      <c r="N172" s="1"/>
      <c r="O172" s="1"/>
    </row>
    <row r="173" spans="1:15" ht="12.75" customHeight="1">
      <c r="A173" s="30">
        <v>163</v>
      </c>
      <c r="B173" s="308" t="s">
        <v>867</v>
      </c>
      <c r="C173" s="298">
        <v>465.85</v>
      </c>
      <c r="D173" s="299">
        <v>467.66666666666669</v>
      </c>
      <c r="E173" s="299">
        <v>461.33333333333337</v>
      </c>
      <c r="F173" s="299">
        <v>456.81666666666666</v>
      </c>
      <c r="G173" s="299">
        <v>450.48333333333335</v>
      </c>
      <c r="H173" s="299">
        <v>472.18333333333339</v>
      </c>
      <c r="I173" s="299">
        <v>478.51666666666677</v>
      </c>
      <c r="J173" s="299">
        <v>483.03333333333342</v>
      </c>
      <c r="K173" s="298">
        <v>474</v>
      </c>
      <c r="L173" s="298">
        <v>463.15</v>
      </c>
      <c r="M173" s="298">
        <v>0.26706000000000002</v>
      </c>
      <c r="N173" s="1"/>
      <c r="O173" s="1"/>
    </row>
    <row r="174" spans="1:15" ht="12.75" customHeight="1">
      <c r="A174" s="30">
        <v>164</v>
      </c>
      <c r="B174" s="308" t="s">
        <v>104</v>
      </c>
      <c r="C174" s="298">
        <v>379.8</v>
      </c>
      <c r="D174" s="299">
        <v>382.7833333333333</v>
      </c>
      <c r="E174" s="299">
        <v>376.06666666666661</v>
      </c>
      <c r="F174" s="299">
        <v>372.33333333333331</v>
      </c>
      <c r="G174" s="299">
        <v>365.61666666666662</v>
      </c>
      <c r="H174" s="299">
        <v>386.51666666666659</v>
      </c>
      <c r="I174" s="299">
        <v>393.23333333333329</v>
      </c>
      <c r="J174" s="299">
        <v>396.96666666666658</v>
      </c>
      <c r="K174" s="298">
        <v>389.5</v>
      </c>
      <c r="L174" s="298">
        <v>379.05</v>
      </c>
      <c r="M174" s="298">
        <v>7.9512600000000004</v>
      </c>
      <c r="N174" s="1"/>
      <c r="O174" s="1"/>
    </row>
    <row r="175" spans="1:15" ht="12.75" customHeight="1">
      <c r="A175" s="30">
        <v>165</v>
      </c>
      <c r="B175" s="308" t="s">
        <v>868</v>
      </c>
      <c r="C175" s="298">
        <v>993.95</v>
      </c>
      <c r="D175" s="299">
        <v>996</v>
      </c>
      <c r="E175" s="299">
        <v>987</v>
      </c>
      <c r="F175" s="299">
        <v>980.05</v>
      </c>
      <c r="G175" s="299">
        <v>971.05</v>
      </c>
      <c r="H175" s="299">
        <v>1002.95</v>
      </c>
      <c r="I175" s="299">
        <v>1011.95</v>
      </c>
      <c r="J175" s="299">
        <v>1018.9000000000001</v>
      </c>
      <c r="K175" s="298">
        <v>1005</v>
      </c>
      <c r="L175" s="298">
        <v>989.05</v>
      </c>
      <c r="M175" s="298">
        <v>0.46266000000000002</v>
      </c>
      <c r="N175" s="1"/>
      <c r="O175" s="1"/>
    </row>
    <row r="176" spans="1:15" ht="12.75" customHeight="1">
      <c r="A176" s="30">
        <v>166</v>
      </c>
      <c r="B176" s="308" t="s">
        <v>362</v>
      </c>
      <c r="C176" s="298">
        <v>1070.0999999999999</v>
      </c>
      <c r="D176" s="299">
        <v>1073.1166666666666</v>
      </c>
      <c r="E176" s="299">
        <v>1061.9833333333331</v>
      </c>
      <c r="F176" s="299">
        <v>1053.8666666666666</v>
      </c>
      <c r="G176" s="299">
        <v>1042.7333333333331</v>
      </c>
      <c r="H176" s="299">
        <v>1081.2333333333331</v>
      </c>
      <c r="I176" s="299">
        <v>1092.3666666666668</v>
      </c>
      <c r="J176" s="299">
        <v>1100.4833333333331</v>
      </c>
      <c r="K176" s="298">
        <v>1084.25</v>
      </c>
      <c r="L176" s="298">
        <v>1065</v>
      </c>
      <c r="M176" s="298">
        <v>0.12396</v>
      </c>
      <c r="N176" s="1"/>
      <c r="O176" s="1"/>
    </row>
    <row r="177" spans="1:15" ht="12.75" customHeight="1">
      <c r="A177" s="30">
        <v>167</v>
      </c>
      <c r="B177" s="308" t="s">
        <v>257</v>
      </c>
      <c r="C177" s="298">
        <v>518.4</v>
      </c>
      <c r="D177" s="299">
        <v>519.7166666666667</v>
      </c>
      <c r="E177" s="299">
        <v>513.28333333333342</v>
      </c>
      <c r="F177" s="299">
        <v>508.16666666666674</v>
      </c>
      <c r="G177" s="299">
        <v>501.73333333333346</v>
      </c>
      <c r="H177" s="299">
        <v>524.83333333333337</v>
      </c>
      <c r="I177" s="299">
        <v>531.26666666666677</v>
      </c>
      <c r="J177" s="299">
        <v>536.38333333333333</v>
      </c>
      <c r="K177" s="298">
        <v>526.15</v>
      </c>
      <c r="L177" s="298">
        <v>514.6</v>
      </c>
      <c r="M177" s="298">
        <v>0.36817</v>
      </c>
      <c r="N177" s="1"/>
      <c r="O177" s="1"/>
    </row>
    <row r="178" spans="1:15" ht="12.75" customHeight="1">
      <c r="A178" s="30">
        <v>168</v>
      </c>
      <c r="B178" s="308" t="s">
        <v>107</v>
      </c>
      <c r="C178" s="298">
        <v>856.45</v>
      </c>
      <c r="D178" s="299">
        <v>853.43333333333339</v>
      </c>
      <c r="E178" s="299">
        <v>844.36666666666679</v>
      </c>
      <c r="F178" s="299">
        <v>832.28333333333342</v>
      </c>
      <c r="G178" s="299">
        <v>823.21666666666681</v>
      </c>
      <c r="H178" s="299">
        <v>865.51666666666677</v>
      </c>
      <c r="I178" s="299">
        <v>874.58333333333337</v>
      </c>
      <c r="J178" s="299">
        <v>886.66666666666674</v>
      </c>
      <c r="K178" s="298">
        <v>862.5</v>
      </c>
      <c r="L178" s="298">
        <v>841.35</v>
      </c>
      <c r="M178" s="298">
        <v>9.0433199999999996</v>
      </c>
      <c r="N178" s="1"/>
      <c r="O178" s="1"/>
    </row>
    <row r="179" spans="1:15" ht="12.75" customHeight="1">
      <c r="A179" s="30">
        <v>169</v>
      </c>
      <c r="B179" s="308" t="s">
        <v>258</v>
      </c>
      <c r="C179" s="298">
        <v>444.15</v>
      </c>
      <c r="D179" s="299">
        <v>442.48333333333335</v>
      </c>
      <c r="E179" s="299">
        <v>435.16666666666669</v>
      </c>
      <c r="F179" s="299">
        <v>426.18333333333334</v>
      </c>
      <c r="G179" s="299">
        <v>418.86666666666667</v>
      </c>
      <c r="H179" s="299">
        <v>451.4666666666667</v>
      </c>
      <c r="I179" s="299">
        <v>458.7833333333333</v>
      </c>
      <c r="J179" s="299">
        <v>467.76666666666671</v>
      </c>
      <c r="K179" s="298">
        <v>449.8</v>
      </c>
      <c r="L179" s="298">
        <v>433.5</v>
      </c>
      <c r="M179" s="298">
        <v>1.47905</v>
      </c>
      <c r="N179" s="1"/>
      <c r="O179" s="1"/>
    </row>
    <row r="180" spans="1:15" ht="12.75" customHeight="1">
      <c r="A180" s="30">
        <v>170</v>
      </c>
      <c r="B180" s="308" t="s">
        <v>108</v>
      </c>
      <c r="C180" s="298">
        <v>1301</v>
      </c>
      <c r="D180" s="299">
        <v>1305.3333333333333</v>
      </c>
      <c r="E180" s="299">
        <v>1285.6666666666665</v>
      </c>
      <c r="F180" s="299">
        <v>1270.3333333333333</v>
      </c>
      <c r="G180" s="299">
        <v>1250.6666666666665</v>
      </c>
      <c r="H180" s="299">
        <v>1320.6666666666665</v>
      </c>
      <c r="I180" s="299">
        <v>1340.333333333333</v>
      </c>
      <c r="J180" s="299">
        <v>1355.6666666666665</v>
      </c>
      <c r="K180" s="298">
        <v>1325</v>
      </c>
      <c r="L180" s="298">
        <v>1290</v>
      </c>
      <c r="M180" s="298">
        <v>5.3167200000000001</v>
      </c>
      <c r="N180" s="1"/>
      <c r="O180" s="1"/>
    </row>
    <row r="181" spans="1:15" ht="12.75" customHeight="1">
      <c r="A181" s="30">
        <v>171</v>
      </c>
      <c r="B181" s="308" t="s">
        <v>109</v>
      </c>
      <c r="C181" s="298">
        <v>294.75</v>
      </c>
      <c r="D181" s="299">
        <v>295.38333333333333</v>
      </c>
      <c r="E181" s="299">
        <v>292.11666666666667</v>
      </c>
      <c r="F181" s="299">
        <v>289.48333333333335</v>
      </c>
      <c r="G181" s="299">
        <v>286.2166666666667</v>
      </c>
      <c r="H181" s="299">
        <v>298.01666666666665</v>
      </c>
      <c r="I181" s="299">
        <v>301.2833333333333</v>
      </c>
      <c r="J181" s="299">
        <v>303.91666666666663</v>
      </c>
      <c r="K181" s="298">
        <v>298.64999999999998</v>
      </c>
      <c r="L181" s="298">
        <v>292.75</v>
      </c>
      <c r="M181" s="298">
        <v>12.342650000000001</v>
      </c>
      <c r="N181" s="1"/>
      <c r="O181" s="1"/>
    </row>
    <row r="182" spans="1:15" ht="12.75" customHeight="1">
      <c r="A182" s="30">
        <v>172</v>
      </c>
      <c r="B182" s="308" t="s">
        <v>363</v>
      </c>
      <c r="C182" s="298">
        <v>409.8</v>
      </c>
      <c r="D182" s="299">
        <v>411.98333333333329</v>
      </c>
      <c r="E182" s="299">
        <v>403.96666666666658</v>
      </c>
      <c r="F182" s="299">
        <v>398.13333333333327</v>
      </c>
      <c r="G182" s="299">
        <v>390.11666666666656</v>
      </c>
      <c r="H182" s="299">
        <v>417.81666666666661</v>
      </c>
      <c r="I182" s="299">
        <v>425.83333333333337</v>
      </c>
      <c r="J182" s="299">
        <v>431.66666666666663</v>
      </c>
      <c r="K182" s="298">
        <v>420</v>
      </c>
      <c r="L182" s="298">
        <v>406.15</v>
      </c>
      <c r="M182" s="298">
        <v>4.3312499999999998</v>
      </c>
      <c r="N182" s="1"/>
      <c r="O182" s="1"/>
    </row>
    <row r="183" spans="1:15" ht="12.75" customHeight="1">
      <c r="A183" s="30">
        <v>173</v>
      </c>
      <c r="B183" s="308" t="s">
        <v>110</v>
      </c>
      <c r="C183" s="298">
        <v>1380.05</v>
      </c>
      <c r="D183" s="299">
        <v>1385.8666666666668</v>
      </c>
      <c r="E183" s="299">
        <v>1370.4833333333336</v>
      </c>
      <c r="F183" s="299">
        <v>1360.9166666666667</v>
      </c>
      <c r="G183" s="299">
        <v>1345.5333333333335</v>
      </c>
      <c r="H183" s="299">
        <v>1395.4333333333336</v>
      </c>
      <c r="I183" s="299">
        <v>1410.8166666666668</v>
      </c>
      <c r="J183" s="299">
        <v>1420.3833333333337</v>
      </c>
      <c r="K183" s="298">
        <v>1401.25</v>
      </c>
      <c r="L183" s="298">
        <v>1376.3</v>
      </c>
      <c r="M183" s="298">
        <v>3.17577</v>
      </c>
      <c r="N183" s="1"/>
      <c r="O183" s="1"/>
    </row>
    <row r="184" spans="1:15" ht="12.75" customHeight="1">
      <c r="A184" s="30">
        <v>174</v>
      </c>
      <c r="B184" s="308" t="s">
        <v>364</v>
      </c>
      <c r="C184" s="298">
        <v>404.85</v>
      </c>
      <c r="D184" s="299">
        <v>406.61666666666662</v>
      </c>
      <c r="E184" s="299">
        <v>400.23333333333323</v>
      </c>
      <c r="F184" s="299">
        <v>395.61666666666662</v>
      </c>
      <c r="G184" s="299">
        <v>389.23333333333323</v>
      </c>
      <c r="H184" s="299">
        <v>411.23333333333323</v>
      </c>
      <c r="I184" s="299">
        <v>417.61666666666656</v>
      </c>
      <c r="J184" s="299">
        <v>422.23333333333323</v>
      </c>
      <c r="K184" s="298">
        <v>413</v>
      </c>
      <c r="L184" s="298">
        <v>402</v>
      </c>
      <c r="M184" s="298">
        <v>1.43483</v>
      </c>
      <c r="N184" s="1"/>
      <c r="O184" s="1"/>
    </row>
    <row r="185" spans="1:15" ht="12.75" customHeight="1">
      <c r="A185" s="30">
        <v>175</v>
      </c>
      <c r="B185" s="308" t="s">
        <v>366</v>
      </c>
      <c r="C185" s="298">
        <v>1693.4</v>
      </c>
      <c r="D185" s="299">
        <v>1701.8000000000002</v>
      </c>
      <c r="E185" s="299">
        <v>1673.6500000000003</v>
      </c>
      <c r="F185" s="299">
        <v>1653.9</v>
      </c>
      <c r="G185" s="299">
        <v>1625.7500000000002</v>
      </c>
      <c r="H185" s="299">
        <v>1721.5500000000004</v>
      </c>
      <c r="I185" s="299">
        <v>1749.7</v>
      </c>
      <c r="J185" s="299">
        <v>1769.4500000000005</v>
      </c>
      <c r="K185" s="298">
        <v>1729.95</v>
      </c>
      <c r="L185" s="298">
        <v>1682.05</v>
      </c>
      <c r="M185" s="298">
        <v>0.11704000000000001</v>
      </c>
      <c r="N185" s="1"/>
      <c r="O185" s="1"/>
    </row>
    <row r="186" spans="1:15" ht="12.75" customHeight="1">
      <c r="A186" s="30">
        <v>176</v>
      </c>
      <c r="B186" s="308" t="s">
        <v>367</v>
      </c>
      <c r="C186" s="298">
        <v>715.75</v>
      </c>
      <c r="D186" s="299">
        <v>718.23333333333323</v>
      </c>
      <c r="E186" s="299">
        <v>706.46666666666647</v>
      </c>
      <c r="F186" s="299">
        <v>697.18333333333328</v>
      </c>
      <c r="G186" s="299">
        <v>685.41666666666652</v>
      </c>
      <c r="H186" s="299">
        <v>727.51666666666642</v>
      </c>
      <c r="I186" s="299">
        <v>739.28333333333308</v>
      </c>
      <c r="J186" s="299">
        <v>748.56666666666638</v>
      </c>
      <c r="K186" s="298">
        <v>730</v>
      </c>
      <c r="L186" s="298">
        <v>708.95</v>
      </c>
      <c r="M186" s="298">
        <v>3.11191</v>
      </c>
      <c r="N186" s="1"/>
      <c r="O186" s="1"/>
    </row>
    <row r="187" spans="1:15" ht="12.75" customHeight="1">
      <c r="A187" s="30">
        <v>177</v>
      </c>
      <c r="B187" s="308" t="s">
        <v>368</v>
      </c>
      <c r="C187" s="298">
        <v>311.8</v>
      </c>
      <c r="D187" s="299">
        <v>312.88333333333333</v>
      </c>
      <c r="E187" s="299">
        <v>307.26666666666665</v>
      </c>
      <c r="F187" s="299">
        <v>302.73333333333335</v>
      </c>
      <c r="G187" s="299">
        <v>297.11666666666667</v>
      </c>
      <c r="H187" s="299">
        <v>317.41666666666663</v>
      </c>
      <c r="I187" s="299">
        <v>323.0333333333333</v>
      </c>
      <c r="J187" s="299">
        <v>327.56666666666661</v>
      </c>
      <c r="K187" s="298">
        <v>318.5</v>
      </c>
      <c r="L187" s="298">
        <v>308.35000000000002</v>
      </c>
      <c r="M187" s="298">
        <v>3.0326300000000002</v>
      </c>
      <c r="N187" s="1"/>
      <c r="O187" s="1"/>
    </row>
    <row r="188" spans="1:15" ht="12.75" customHeight="1">
      <c r="A188" s="30">
        <v>178</v>
      </c>
      <c r="B188" s="308" t="s">
        <v>369</v>
      </c>
      <c r="C188" s="298">
        <v>3082.45</v>
      </c>
      <c r="D188" s="299">
        <v>3097.5666666666671</v>
      </c>
      <c r="E188" s="299">
        <v>3048.1333333333341</v>
      </c>
      <c r="F188" s="299">
        <v>3013.8166666666671</v>
      </c>
      <c r="G188" s="299">
        <v>2964.3833333333341</v>
      </c>
      <c r="H188" s="299">
        <v>3131.8833333333341</v>
      </c>
      <c r="I188" s="299">
        <v>3181.3166666666675</v>
      </c>
      <c r="J188" s="299">
        <v>3215.6333333333341</v>
      </c>
      <c r="K188" s="298">
        <v>3147</v>
      </c>
      <c r="L188" s="298">
        <v>3063.25</v>
      </c>
      <c r="M188" s="298">
        <v>1.17011</v>
      </c>
      <c r="N188" s="1"/>
      <c r="O188" s="1"/>
    </row>
    <row r="189" spans="1:15" ht="12.75" customHeight="1">
      <c r="A189" s="30">
        <v>179</v>
      </c>
      <c r="B189" s="308" t="s">
        <v>111</v>
      </c>
      <c r="C189" s="298">
        <v>446.25</v>
      </c>
      <c r="D189" s="299">
        <v>447.08333333333331</v>
      </c>
      <c r="E189" s="299">
        <v>440.16666666666663</v>
      </c>
      <c r="F189" s="299">
        <v>434.08333333333331</v>
      </c>
      <c r="G189" s="299">
        <v>427.16666666666663</v>
      </c>
      <c r="H189" s="299">
        <v>453.16666666666663</v>
      </c>
      <c r="I189" s="299">
        <v>460.08333333333326</v>
      </c>
      <c r="J189" s="299">
        <v>466.16666666666663</v>
      </c>
      <c r="K189" s="298">
        <v>454</v>
      </c>
      <c r="L189" s="298">
        <v>441</v>
      </c>
      <c r="M189" s="298">
        <v>11.4245</v>
      </c>
      <c r="N189" s="1"/>
      <c r="O189" s="1"/>
    </row>
    <row r="190" spans="1:15" ht="12.75" customHeight="1">
      <c r="A190" s="30">
        <v>180</v>
      </c>
      <c r="B190" s="308" t="s">
        <v>370</v>
      </c>
      <c r="C190" s="298">
        <v>619.1</v>
      </c>
      <c r="D190" s="299">
        <v>625.18333333333339</v>
      </c>
      <c r="E190" s="299">
        <v>611.91666666666674</v>
      </c>
      <c r="F190" s="299">
        <v>604.73333333333335</v>
      </c>
      <c r="G190" s="299">
        <v>591.4666666666667</v>
      </c>
      <c r="H190" s="299">
        <v>632.36666666666679</v>
      </c>
      <c r="I190" s="299">
        <v>645.63333333333344</v>
      </c>
      <c r="J190" s="299">
        <v>652.81666666666683</v>
      </c>
      <c r="K190" s="298">
        <v>638.45000000000005</v>
      </c>
      <c r="L190" s="298">
        <v>618</v>
      </c>
      <c r="M190" s="298">
        <v>13.026300000000001</v>
      </c>
      <c r="N190" s="1"/>
      <c r="O190" s="1"/>
    </row>
    <row r="191" spans="1:15" ht="12.75" customHeight="1">
      <c r="A191" s="30">
        <v>181</v>
      </c>
      <c r="B191" s="308" t="s">
        <v>371</v>
      </c>
      <c r="C191" s="298">
        <v>78.05</v>
      </c>
      <c r="D191" s="299">
        <v>78.283333333333331</v>
      </c>
      <c r="E191" s="299">
        <v>77.36666666666666</v>
      </c>
      <c r="F191" s="299">
        <v>76.683333333333323</v>
      </c>
      <c r="G191" s="299">
        <v>75.766666666666652</v>
      </c>
      <c r="H191" s="299">
        <v>78.966666666666669</v>
      </c>
      <c r="I191" s="299">
        <v>79.883333333333354</v>
      </c>
      <c r="J191" s="299">
        <v>80.566666666666677</v>
      </c>
      <c r="K191" s="298">
        <v>79.2</v>
      </c>
      <c r="L191" s="298">
        <v>77.599999999999994</v>
      </c>
      <c r="M191" s="298">
        <v>2.2736000000000001</v>
      </c>
      <c r="N191" s="1"/>
      <c r="O191" s="1"/>
    </row>
    <row r="192" spans="1:15" ht="12.75" customHeight="1">
      <c r="A192" s="30">
        <v>182</v>
      </c>
      <c r="B192" s="308" t="s">
        <v>372</v>
      </c>
      <c r="C192" s="298">
        <v>135.6</v>
      </c>
      <c r="D192" s="299">
        <v>136.08333333333334</v>
      </c>
      <c r="E192" s="299">
        <v>133.76666666666668</v>
      </c>
      <c r="F192" s="299">
        <v>131.93333333333334</v>
      </c>
      <c r="G192" s="299">
        <v>129.61666666666667</v>
      </c>
      <c r="H192" s="299">
        <v>137.91666666666669</v>
      </c>
      <c r="I192" s="299">
        <v>140.23333333333335</v>
      </c>
      <c r="J192" s="299">
        <v>142.06666666666669</v>
      </c>
      <c r="K192" s="298">
        <v>138.4</v>
      </c>
      <c r="L192" s="298">
        <v>134.25</v>
      </c>
      <c r="M192" s="298">
        <v>12.34243</v>
      </c>
      <c r="N192" s="1"/>
      <c r="O192" s="1"/>
    </row>
    <row r="193" spans="1:15" ht="12.75" customHeight="1">
      <c r="A193" s="30">
        <v>183</v>
      </c>
      <c r="B193" s="308" t="s">
        <v>259</v>
      </c>
      <c r="C193" s="298">
        <v>226.35</v>
      </c>
      <c r="D193" s="299">
        <v>227.13333333333333</v>
      </c>
      <c r="E193" s="299">
        <v>223.31666666666666</v>
      </c>
      <c r="F193" s="299">
        <v>220.28333333333333</v>
      </c>
      <c r="G193" s="299">
        <v>216.46666666666667</v>
      </c>
      <c r="H193" s="299">
        <v>230.16666666666666</v>
      </c>
      <c r="I193" s="299">
        <v>233.98333333333332</v>
      </c>
      <c r="J193" s="299">
        <v>237.01666666666665</v>
      </c>
      <c r="K193" s="298">
        <v>230.95</v>
      </c>
      <c r="L193" s="298">
        <v>224.1</v>
      </c>
      <c r="M193" s="298">
        <v>3.4631599999999998</v>
      </c>
      <c r="N193" s="1"/>
      <c r="O193" s="1"/>
    </row>
    <row r="194" spans="1:15" ht="12.75" customHeight="1">
      <c r="A194" s="30">
        <v>184</v>
      </c>
      <c r="B194" s="308" t="s">
        <v>374</v>
      </c>
      <c r="C194" s="298">
        <v>1068.5999999999999</v>
      </c>
      <c r="D194" s="299">
        <v>1078.8333333333333</v>
      </c>
      <c r="E194" s="299">
        <v>1048.7666666666664</v>
      </c>
      <c r="F194" s="299">
        <v>1028.9333333333332</v>
      </c>
      <c r="G194" s="299">
        <v>998.86666666666633</v>
      </c>
      <c r="H194" s="299">
        <v>1098.6666666666665</v>
      </c>
      <c r="I194" s="299">
        <v>1128.7333333333336</v>
      </c>
      <c r="J194" s="299">
        <v>1148.5666666666666</v>
      </c>
      <c r="K194" s="298">
        <v>1108.9000000000001</v>
      </c>
      <c r="L194" s="298">
        <v>1059</v>
      </c>
      <c r="M194" s="298">
        <v>3.2660499999999999</v>
      </c>
      <c r="N194" s="1"/>
      <c r="O194" s="1"/>
    </row>
    <row r="195" spans="1:15" ht="12.75" customHeight="1">
      <c r="A195" s="30">
        <v>185</v>
      </c>
      <c r="B195" s="308" t="s">
        <v>113</v>
      </c>
      <c r="C195" s="298">
        <v>927.8</v>
      </c>
      <c r="D195" s="299">
        <v>933.58333333333337</v>
      </c>
      <c r="E195" s="299">
        <v>918.61666666666679</v>
      </c>
      <c r="F195" s="299">
        <v>909.43333333333339</v>
      </c>
      <c r="G195" s="299">
        <v>894.46666666666681</v>
      </c>
      <c r="H195" s="299">
        <v>942.76666666666677</v>
      </c>
      <c r="I195" s="299">
        <v>957.73333333333323</v>
      </c>
      <c r="J195" s="299">
        <v>966.91666666666674</v>
      </c>
      <c r="K195" s="298">
        <v>948.55</v>
      </c>
      <c r="L195" s="298">
        <v>924.4</v>
      </c>
      <c r="M195" s="298">
        <v>53.053539999999998</v>
      </c>
      <c r="N195" s="1"/>
      <c r="O195" s="1"/>
    </row>
    <row r="196" spans="1:15" ht="12.75" customHeight="1">
      <c r="A196" s="30">
        <v>186</v>
      </c>
      <c r="B196" s="308" t="s">
        <v>115</v>
      </c>
      <c r="C196" s="298">
        <v>1917.1</v>
      </c>
      <c r="D196" s="299">
        <v>1926.9333333333334</v>
      </c>
      <c r="E196" s="299">
        <v>1898.9666666666667</v>
      </c>
      <c r="F196" s="299">
        <v>1880.8333333333333</v>
      </c>
      <c r="G196" s="299">
        <v>1852.8666666666666</v>
      </c>
      <c r="H196" s="299">
        <v>1945.0666666666668</v>
      </c>
      <c r="I196" s="299">
        <v>1973.0333333333335</v>
      </c>
      <c r="J196" s="299">
        <v>1991.166666666667</v>
      </c>
      <c r="K196" s="298">
        <v>1954.9</v>
      </c>
      <c r="L196" s="298">
        <v>1908.8</v>
      </c>
      <c r="M196" s="298">
        <v>1.9136200000000001</v>
      </c>
      <c r="N196" s="1"/>
      <c r="O196" s="1"/>
    </row>
    <row r="197" spans="1:15" ht="12.75" customHeight="1">
      <c r="A197" s="30">
        <v>187</v>
      </c>
      <c r="B197" s="308" t="s">
        <v>116</v>
      </c>
      <c r="C197" s="298">
        <v>1391.8</v>
      </c>
      <c r="D197" s="299">
        <v>1395.4833333333336</v>
      </c>
      <c r="E197" s="299">
        <v>1385.7166666666672</v>
      </c>
      <c r="F197" s="299">
        <v>1379.6333333333337</v>
      </c>
      <c r="G197" s="299">
        <v>1369.8666666666672</v>
      </c>
      <c r="H197" s="299">
        <v>1401.5666666666671</v>
      </c>
      <c r="I197" s="299">
        <v>1411.3333333333335</v>
      </c>
      <c r="J197" s="299">
        <v>1417.416666666667</v>
      </c>
      <c r="K197" s="298">
        <v>1405.25</v>
      </c>
      <c r="L197" s="298">
        <v>1389.4</v>
      </c>
      <c r="M197" s="298">
        <v>49.384869999999999</v>
      </c>
      <c r="N197" s="1"/>
      <c r="O197" s="1"/>
    </row>
    <row r="198" spans="1:15" ht="12.75" customHeight="1">
      <c r="A198" s="30">
        <v>188</v>
      </c>
      <c r="B198" s="308" t="s">
        <v>117</v>
      </c>
      <c r="C198" s="298">
        <v>539.75</v>
      </c>
      <c r="D198" s="299">
        <v>541.28333333333342</v>
      </c>
      <c r="E198" s="299">
        <v>535.91666666666686</v>
      </c>
      <c r="F198" s="299">
        <v>532.08333333333348</v>
      </c>
      <c r="G198" s="299">
        <v>526.71666666666692</v>
      </c>
      <c r="H198" s="299">
        <v>545.11666666666679</v>
      </c>
      <c r="I198" s="299">
        <v>550.48333333333335</v>
      </c>
      <c r="J198" s="299">
        <v>554.31666666666672</v>
      </c>
      <c r="K198" s="298">
        <v>546.65</v>
      </c>
      <c r="L198" s="298">
        <v>537.45000000000005</v>
      </c>
      <c r="M198" s="298">
        <v>20.88278</v>
      </c>
      <c r="N198" s="1"/>
      <c r="O198" s="1"/>
    </row>
    <row r="199" spans="1:15" ht="12.75" customHeight="1">
      <c r="A199" s="30">
        <v>189</v>
      </c>
      <c r="B199" s="308" t="s">
        <v>375</v>
      </c>
      <c r="C199" s="298">
        <v>65.849999999999994</v>
      </c>
      <c r="D199" s="299">
        <v>65.916666666666671</v>
      </c>
      <c r="E199" s="299">
        <v>63.833333333333343</v>
      </c>
      <c r="F199" s="299">
        <v>61.81666666666667</v>
      </c>
      <c r="G199" s="299">
        <v>59.733333333333341</v>
      </c>
      <c r="H199" s="299">
        <v>67.933333333333337</v>
      </c>
      <c r="I199" s="299">
        <v>70.01666666666668</v>
      </c>
      <c r="J199" s="299">
        <v>72.033333333333346</v>
      </c>
      <c r="K199" s="298">
        <v>68</v>
      </c>
      <c r="L199" s="298">
        <v>63.9</v>
      </c>
      <c r="M199" s="298">
        <v>305.87623000000002</v>
      </c>
      <c r="N199" s="1"/>
      <c r="O199" s="1"/>
    </row>
    <row r="200" spans="1:15" ht="12.75" customHeight="1">
      <c r="A200" s="30">
        <v>190</v>
      </c>
      <c r="B200" s="308" t="s">
        <v>869</v>
      </c>
      <c r="C200" s="298">
        <v>3293.85</v>
      </c>
      <c r="D200" s="299">
        <v>3298.3666666666663</v>
      </c>
      <c r="E200" s="299">
        <v>3269.1833333333325</v>
      </c>
      <c r="F200" s="299">
        <v>3244.516666666666</v>
      </c>
      <c r="G200" s="299">
        <v>3215.3333333333321</v>
      </c>
      <c r="H200" s="299">
        <v>3323.0333333333328</v>
      </c>
      <c r="I200" s="299">
        <v>3352.2166666666662</v>
      </c>
      <c r="J200" s="299">
        <v>3376.8833333333332</v>
      </c>
      <c r="K200" s="298">
        <v>3327.55</v>
      </c>
      <c r="L200" s="298">
        <v>3273.7</v>
      </c>
      <c r="M200" s="298">
        <v>4.4850000000000001E-2</v>
      </c>
      <c r="N200" s="1"/>
      <c r="O200" s="1"/>
    </row>
    <row r="201" spans="1:15" ht="12.75" customHeight="1">
      <c r="A201" s="30">
        <v>191</v>
      </c>
      <c r="B201" s="308" t="s">
        <v>376</v>
      </c>
      <c r="C201" s="298">
        <v>836.4</v>
      </c>
      <c r="D201" s="299">
        <v>836.75</v>
      </c>
      <c r="E201" s="299">
        <v>823.5</v>
      </c>
      <c r="F201" s="299">
        <v>810.6</v>
      </c>
      <c r="G201" s="299">
        <v>797.35</v>
      </c>
      <c r="H201" s="299">
        <v>849.65</v>
      </c>
      <c r="I201" s="299">
        <v>862.9</v>
      </c>
      <c r="J201" s="299">
        <v>875.8</v>
      </c>
      <c r="K201" s="298">
        <v>850</v>
      </c>
      <c r="L201" s="298">
        <v>823.85</v>
      </c>
      <c r="M201" s="298">
        <v>2.5208400000000002</v>
      </c>
      <c r="N201" s="1"/>
      <c r="O201" s="1"/>
    </row>
    <row r="202" spans="1:15" ht="12.75" customHeight="1">
      <c r="A202" s="30">
        <v>192</v>
      </c>
      <c r="B202" s="308" t="s">
        <v>800</v>
      </c>
      <c r="C202" s="298">
        <v>16.7</v>
      </c>
      <c r="D202" s="299">
        <v>16.683333333333334</v>
      </c>
      <c r="E202" s="299">
        <v>16.516666666666666</v>
      </c>
      <c r="F202" s="299">
        <v>16.333333333333332</v>
      </c>
      <c r="G202" s="299">
        <v>16.166666666666664</v>
      </c>
      <c r="H202" s="299">
        <v>16.866666666666667</v>
      </c>
      <c r="I202" s="299">
        <v>17.033333333333331</v>
      </c>
      <c r="J202" s="299">
        <v>17.216666666666669</v>
      </c>
      <c r="K202" s="298">
        <v>16.850000000000001</v>
      </c>
      <c r="L202" s="298">
        <v>16.5</v>
      </c>
      <c r="M202" s="298">
        <v>20.686599999999999</v>
      </c>
      <c r="N202" s="1"/>
      <c r="O202" s="1"/>
    </row>
    <row r="203" spans="1:15" ht="12.75" customHeight="1">
      <c r="A203" s="30">
        <v>193</v>
      </c>
      <c r="B203" s="308" t="s">
        <v>377</v>
      </c>
      <c r="C203" s="298">
        <v>908.65</v>
      </c>
      <c r="D203" s="299">
        <v>920.55000000000007</v>
      </c>
      <c r="E203" s="299">
        <v>891.10000000000014</v>
      </c>
      <c r="F203" s="299">
        <v>873.55000000000007</v>
      </c>
      <c r="G203" s="299">
        <v>844.10000000000014</v>
      </c>
      <c r="H203" s="299">
        <v>938.10000000000014</v>
      </c>
      <c r="I203" s="299">
        <v>967.55000000000018</v>
      </c>
      <c r="J203" s="299">
        <v>985.10000000000014</v>
      </c>
      <c r="K203" s="298">
        <v>950</v>
      </c>
      <c r="L203" s="298">
        <v>903</v>
      </c>
      <c r="M203" s="298">
        <v>0.18498000000000001</v>
      </c>
      <c r="N203" s="1"/>
      <c r="O203" s="1"/>
    </row>
    <row r="204" spans="1:15" ht="12.75" customHeight="1">
      <c r="A204" s="30">
        <v>194</v>
      </c>
      <c r="B204" s="308" t="s">
        <v>112</v>
      </c>
      <c r="C204" s="298">
        <v>1220.9000000000001</v>
      </c>
      <c r="D204" s="299">
        <v>1218.8666666666666</v>
      </c>
      <c r="E204" s="299">
        <v>1214.1833333333332</v>
      </c>
      <c r="F204" s="299">
        <v>1207.4666666666667</v>
      </c>
      <c r="G204" s="299">
        <v>1202.7833333333333</v>
      </c>
      <c r="H204" s="299">
        <v>1225.583333333333</v>
      </c>
      <c r="I204" s="299">
        <v>1230.2666666666664</v>
      </c>
      <c r="J204" s="299">
        <v>1236.9833333333329</v>
      </c>
      <c r="K204" s="298">
        <v>1223.55</v>
      </c>
      <c r="L204" s="298">
        <v>1212.1500000000001</v>
      </c>
      <c r="M204" s="298">
        <v>3.5673900000000001</v>
      </c>
      <c r="N204" s="1"/>
      <c r="O204" s="1"/>
    </row>
    <row r="205" spans="1:15" ht="12.75" customHeight="1">
      <c r="A205" s="30">
        <v>195</v>
      </c>
      <c r="B205" s="308" t="s">
        <v>379</v>
      </c>
      <c r="C205" s="298">
        <v>104.75</v>
      </c>
      <c r="D205" s="299">
        <v>104.85000000000001</v>
      </c>
      <c r="E205" s="299">
        <v>103.70000000000002</v>
      </c>
      <c r="F205" s="299">
        <v>102.65</v>
      </c>
      <c r="G205" s="299">
        <v>101.50000000000001</v>
      </c>
      <c r="H205" s="299">
        <v>105.90000000000002</v>
      </c>
      <c r="I205" s="299">
        <v>107.05000000000003</v>
      </c>
      <c r="J205" s="299">
        <v>108.10000000000002</v>
      </c>
      <c r="K205" s="298">
        <v>106</v>
      </c>
      <c r="L205" s="298">
        <v>103.8</v>
      </c>
      <c r="M205" s="298">
        <v>5.9102100000000002</v>
      </c>
      <c r="N205" s="1"/>
      <c r="O205" s="1"/>
    </row>
    <row r="206" spans="1:15" ht="12.75" customHeight="1">
      <c r="A206" s="30">
        <v>196</v>
      </c>
      <c r="B206" s="308" t="s">
        <v>118</v>
      </c>
      <c r="C206" s="298">
        <v>2875.5</v>
      </c>
      <c r="D206" s="299">
        <v>2864.6833333333329</v>
      </c>
      <c r="E206" s="299">
        <v>2844.8166666666657</v>
      </c>
      <c r="F206" s="299">
        <v>2814.1333333333328</v>
      </c>
      <c r="G206" s="299">
        <v>2794.2666666666655</v>
      </c>
      <c r="H206" s="299">
        <v>2895.3666666666659</v>
      </c>
      <c r="I206" s="299">
        <v>2915.2333333333336</v>
      </c>
      <c r="J206" s="299">
        <v>2945.9166666666661</v>
      </c>
      <c r="K206" s="298">
        <v>2884.55</v>
      </c>
      <c r="L206" s="298">
        <v>2834</v>
      </c>
      <c r="M206" s="298">
        <v>4.2288699999999997</v>
      </c>
      <c r="N206" s="1"/>
      <c r="O206" s="1"/>
    </row>
    <row r="207" spans="1:15" ht="12.75" customHeight="1">
      <c r="A207" s="30">
        <v>197</v>
      </c>
      <c r="B207" s="308" t="s">
        <v>790</v>
      </c>
      <c r="C207" s="298">
        <v>247.3</v>
      </c>
      <c r="D207" s="299">
        <v>244.76666666666665</v>
      </c>
      <c r="E207" s="299">
        <v>237.5333333333333</v>
      </c>
      <c r="F207" s="299">
        <v>227.76666666666665</v>
      </c>
      <c r="G207" s="299">
        <v>220.5333333333333</v>
      </c>
      <c r="H207" s="299">
        <v>254.5333333333333</v>
      </c>
      <c r="I207" s="299">
        <v>261.76666666666665</v>
      </c>
      <c r="J207" s="299">
        <v>271.5333333333333</v>
      </c>
      <c r="K207" s="298">
        <v>252</v>
      </c>
      <c r="L207" s="298">
        <v>235</v>
      </c>
      <c r="M207" s="298">
        <v>11.708489999999999</v>
      </c>
      <c r="N207" s="1"/>
      <c r="O207" s="1"/>
    </row>
    <row r="208" spans="1:15" ht="12.75" customHeight="1">
      <c r="A208" s="30">
        <v>198</v>
      </c>
      <c r="B208" s="308" t="s">
        <v>120</v>
      </c>
      <c r="C208" s="298">
        <v>346.9</v>
      </c>
      <c r="D208" s="299">
        <v>348.16666666666669</v>
      </c>
      <c r="E208" s="299">
        <v>340.33333333333337</v>
      </c>
      <c r="F208" s="299">
        <v>333.76666666666671</v>
      </c>
      <c r="G208" s="299">
        <v>325.93333333333339</v>
      </c>
      <c r="H208" s="299">
        <v>354.73333333333335</v>
      </c>
      <c r="I208" s="299">
        <v>362.56666666666672</v>
      </c>
      <c r="J208" s="299">
        <v>369.13333333333333</v>
      </c>
      <c r="K208" s="298">
        <v>356</v>
      </c>
      <c r="L208" s="298">
        <v>341.6</v>
      </c>
      <c r="M208" s="298">
        <v>168.96696</v>
      </c>
      <c r="N208" s="1"/>
      <c r="O208" s="1"/>
    </row>
    <row r="209" spans="1:15" ht="12.75" customHeight="1">
      <c r="A209" s="30">
        <v>199</v>
      </c>
      <c r="B209" s="308" t="s">
        <v>801</v>
      </c>
      <c r="C209" s="298">
        <v>1238.25</v>
      </c>
      <c r="D209" s="299">
        <v>1248.3499999999999</v>
      </c>
      <c r="E209" s="299">
        <v>1212.2499999999998</v>
      </c>
      <c r="F209" s="299">
        <v>1186.2499999999998</v>
      </c>
      <c r="G209" s="299">
        <v>1150.1499999999996</v>
      </c>
      <c r="H209" s="299">
        <v>1274.3499999999999</v>
      </c>
      <c r="I209" s="299">
        <v>1310.4500000000003</v>
      </c>
      <c r="J209" s="299">
        <v>1336.45</v>
      </c>
      <c r="K209" s="298">
        <v>1284.45</v>
      </c>
      <c r="L209" s="298">
        <v>1222.3499999999999</v>
      </c>
      <c r="M209" s="298">
        <v>3.1444100000000001</v>
      </c>
      <c r="N209" s="1"/>
      <c r="O209" s="1"/>
    </row>
    <row r="210" spans="1:15" ht="12.75" customHeight="1">
      <c r="A210" s="30">
        <v>200</v>
      </c>
      <c r="B210" s="308" t="s">
        <v>260</v>
      </c>
      <c r="C210" s="298">
        <v>1741.65</v>
      </c>
      <c r="D210" s="299">
        <v>1744.8999999999999</v>
      </c>
      <c r="E210" s="299">
        <v>1726.7499999999998</v>
      </c>
      <c r="F210" s="299">
        <v>1711.85</v>
      </c>
      <c r="G210" s="299">
        <v>1693.6999999999998</v>
      </c>
      <c r="H210" s="299">
        <v>1759.7999999999997</v>
      </c>
      <c r="I210" s="299">
        <v>1777.9499999999998</v>
      </c>
      <c r="J210" s="299">
        <v>1792.8499999999997</v>
      </c>
      <c r="K210" s="298">
        <v>1763.05</v>
      </c>
      <c r="L210" s="298">
        <v>1730</v>
      </c>
      <c r="M210" s="298">
        <v>5.4716399999999998</v>
      </c>
      <c r="N210" s="1"/>
      <c r="O210" s="1"/>
    </row>
    <row r="211" spans="1:15" ht="12.75" customHeight="1">
      <c r="A211" s="30">
        <v>201</v>
      </c>
      <c r="B211" s="308" t="s">
        <v>380</v>
      </c>
      <c r="C211" s="298">
        <v>90.05</v>
      </c>
      <c r="D211" s="299">
        <v>90.183333333333323</v>
      </c>
      <c r="E211" s="299">
        <v>88.96666666666664</v>
      </c>
      <c r="F211" s="299">
        <v>87.883333333333312</v>
      </c>
      <c r="G211" s="299">
        <v>86.666666666666629</v>
      </c>
      <c r="H211" s="299">
        <v>91.266666666666652</v>
      </c>
      <c r="I211" s="299">
        <v>92.48333333333332</v>
      </c>
      <c r="J211" s="299">
        <v>93.566666666666663</v>
      </c>
      <c r="K211" s="298">
        <v>91.4</v>
      </c>
      <c r="L211" s="298">
        <v>89.1</v>
      </c>
      <c r="M211" s="298">
        <v>43.797089999999997</v>
      </c>
      <c r="N211" s="1"/>
      <c r="O211" s="1"/>
    </row>
    <row r="212" spans="1:15" ht="12.75" customHeight="1">
      <c r="A212" s="30">
        <v>202</v>
      </c>
      <c r="B212" s="308" t="s">
        <v>121</v>
      </c>
      <c r="C212" s="298">
        <v>234</v>
      </c>
      <c r="D212" s="299">
        <v>236.93333333333331</v>
      </c>
      <c r="E212" s="299">
        <v>230.06666666666661</v>
      </c>
      <c r="F212" s="299">
        <v>226.1333333333333</v>
      </c>
      <c r="G212" s="299">
        <v>219.26666666666659</v>
      </c>
      <c r="H212" s="299">
        <v>240.86666666666662</v>
      </c>
      <c r="I212" s="299">
        <v>247.73333333333335</v>
      </c>
      <c r="J212" s="299">
        <v>251.66666666666663</v>
      </c>
      <c r="K212" s="298">
        <v>243.8</v>
      </c>
      <c r="L212" s="298">
        <v>233</v>
      </c>
      <c r="M212" s="298">
        <v>55.923279999999998</v>
      </c>
      <c r="N212" s="1"/>
      <c r="O212" s="1"/>
    </row>
    <row r="213" spans="1:15" ht="12.75" customHeight="1">
      <c r="A213" s="30">
        <v>203</v>
      </c>
      <c r="B213" s="308" t="s">
        <v>122</v>
      </c>
      <c r="C213" s="298">
        <v>2449.5500000000002</v>
      </c>
      <c r="D213" s="299">
        <v>2461.5333333333333</v>
      </c>
      <c r="E213" s="299">
        <v>2432.4666666666667</v>
      </c>
      <c r="F213" s="299">
        <v>2415.3833333333332</v>
      </c>
      <c r="G213" s="299">
        <v>2386.3166666666666</v>
      </c>
      <c r="H213" s="299">
        <v>2478.6166666666668</v>
      </c>
      <c r="I213" s="299">
        <v>2507.6833333333334</v>
      </c>
      <c r="J213" s="299">
        <v>2524.7666666666669</v>
      </c>
      <c r="K213" s="298">
        <v>2490.6</v>
      </c>
      <c r="L213" s="298">
        <v>2444.4499999999998</v>
      </c>
      <c r="M213" s="298">
        <v>11.164759999999999</v>
      </c>
      <c r="N213" s="1"/>
      <c r="O213" s="1"/>
    </row>
    <row r="214" spans="1:15" ht="12.75" customHeight="1">
      <c r="A214" s="30">
        <v>204</v>
      </c>
      <c r="B214" s="308" t="s">
        <v>261</v>
      </c>
      <c r="C214" s="298">
        <v>267.75</v>
      </c>
      <c r="D214" s="299">
        <v>269.15000000000003</v>
      </c>
      <c r="E214" s="299">
        <v>264.85000000000008</v>
      </c>
      <c r="F214" s="299">
        <v>261.95000000000005</v>
      </c>
      <c r="G214" s="299">
        <v>257.65000000000009</v>
      </c>
      <c r="H214" s="299">
        <v>272.05000000000007</v>
      </c>
      <c r="I214" s="299">
        <v>276.35000000000002</v>
      </c>
      <c r="J214" s="299">
        <v>279.25000000000006</v>
      </c>
      <c r="K214" s="298">
        <v>273.45</v>
      </c>
      <c r="L214" s="298">
        <v>266.25</v>
      </c>
      <c r="M214" s="298">
        <v>7.7919299999999998</v>
      </c>
      <c r="N214" s="1"/>
      <c r="O214" s="1"/>
    </row>
    <row r="215" spans="1:15" ht="12.75" customHeight="1">
      <c r="A215" s="30">
        <v>205</v>
      </c>
      <c r="B215" s="308" t="s">
        <v>289</v>
      </c>
      <c r="C215" s="298">
        <v>3424.55</v>
      </c>
      <c r="D215" s="299">
        <v>3441.6333333333332</v>
      </c>
      <c r="E215" s="299">
        <v>3375.2666666666664</v>
      </c>
      <c r="F215" s="299">
        <v>3325.9833333333331</v>
      </c>
      <c r="G215" s="299">
        <v>3259.6166666666663</v>
      </c>
      <c r="H215" s="299">
        <v>3490.9166666666665</v>
      </c>
      <c r="I215" s="299">
        <v>3557.2833333333333</v>
      </c>
      <c r="J215" s="299">
        <v>3606.5666666666666</v>
      </c>
      <c r="K215" s="298">
        <v>3508</v>
      </c>
      <c r="L215" s="298">
        <v>3392.35</v>
      </c>
      <c r="M215" s="298">
        <v>0.28179999999999999</v>
      </c>
      <c r="N215" s="1"/>
      <c r="O215" s="1"/>
    </row>
    <row r="216" spans="1:15" ht="12.75" customHeight="1">
      <c r="A216" s="30">
        <v>206</v>
      </c>
      <c r="B216" s="308" t="s">
        <v>802</v>
      </c>
      <c r="C216" s="298">
        <v>760.65</v>
      </c>
      <c r="D216" s="299">
        <v>758.79999999999984</v>
      </c>
      <c r="E216" s="299">
        <v>753.39999999999964</v>
      </c>
      <c r="F216" s="299">
        <v>746.14999999999975</v>
      </c>
      <c r="G216" s="299">
        <v>740.74999999999955</v>
      </c>
      <c r="H216" s="299">
        <v>766.04999999999973</v>
      </c>
      <c r="I216" s="299">
        <v>771.45</v>
      </c>
      <c r="J216" s="299">
        <v>778.69999999999982</v>
      </c>
      <c r="K216" s="298">
        <v>764.2</v>
      </c>
      <c r="L216" s="298">
        <v>751.55</v>
      </c>
      <c r="M216" s="298">
        <v>0.26900000000000002</v>
      </c>
      <c r="N216" s="1"/>
      <c r="O216" s="1"/>
    </row>
    <row r="217" spans="1:15" ht="12.75" customHeight="1">
      <c r="A217" s="30">
        <v>207</v>
      </c>
      <c r="B217" s="308" t="s">
        <v>381</v>
      </c>
      <c r="C217" s="298">
        <v>35469.599999999999</v>
      </c>
      <c r="D217" s="299">
        <v>35586.216666666667</v>
      </c>
      <c r="E217" s="299">
        <v>35277.383333333331</v>
      </c>
      <c r="F217" s="299">
        <v>35085.166666666664</v>
      </c>
      <c r="G217" s="299">
        <v>34776.333333333328</v>
      </c>
      <c r="H217" s="299">
        <v>35778.433333333334</v>
      </c>
      <c r="I217" s="299">
        <v>36087.266666666663</v>
      </c>
      <c r="J217" s="299">
        <v>36279.483333333337</v>
      </c>
      <c r="K217" s="298">
        <v>35895.050000000003</v>
      </c>
      <c r="L217" s="298">
        <v>35394</v>
      </c>
      <c r="M217" s="298">
        <v>2.068E-2</v>
      </c>
      <c r="N217" s="1"/>
      <c r="O217" s="1"/>
    </row>
    <row r="218" spans="1:15" ht="12.75" customHeight="1">
      <c r="A218" s="30">
        <v>208</v>
      </c>
      <c r="B218" s="308" t="s">
        <v>382</v>
      </c>
      <c r="C218" s="298">
        <v>36</v>
      </c>
      <c r="D218" s="299">
        <v>36.066666666666663</v>
      </c>
      <c r="E218" s="299">
        <v>35.783333333333324</v>
      </c>
      <c r="F218" s="299">
        <v>35.566666666666663</v>
      </c>
      <c r="G218" s="299">
        <v>35.283333333333324</v>
      </c>
      <c r="H218" s="299">
        <v>36.283333333333324</v>
      </c>
      <c r="I218" s="299">
        <v>36.566666666666656</v>
      </c>
      <c r="J218" s="299">
        <v>36.783333333333324</v>
      </c>
      <c r="K218" s="298">
        <v>36.35</v>
      </c>
      <c r="L218" s="298">
        <v>35.85</v>
      </c>
      <c r="M218" s="298">
        <v>5.9257200000000001</v>
      </c>
      <c r="N218" s="1"/>
      <c r="O218" s="1"/>
    </row>
    <row r="219" spans="1:15" ht="12.75" customHeight="1">
      <c r="A219" s="30">
        <v>209</v>
      </c>
      <c r="B219" s="308" t="s">
        <v>114</v>
      </c>
      <c r="C219" s="298">
        <v>2226.9</v>
      </c>
      <c r="D219" s="299">
        <v>2229.2999999999997</v>
      </c>
      <c r="E219" s="299">
        <v>2215.5999999999995</v>
      </c>
      <c r="F219" s="299">
        <v>2204.2999999999997</v>
      </c>
      <c r="G219" s="299">
        <v>2190.5999999999995</v>
      </c>
      <c r="H219" s="299">
        <v>2240.5999999999995</v>
      </c>
      <c r="I219" s="299">
        <v>2254.2999999999993</v>
      </c>
      <c r="J219" s="299">
        <v>2265.5999999999995</v>
      </c>
      <c r="K219" s="298">
        <v>2243</v>
      </c>
      <c r="L219" s="298">
        <v>2218</v>
      </c>
      <c r="M219" s="298">
        <v>16.99784</v>
      </c>
      <c r="N219" s="1"/>
      <c r="O219" s="1"/>
    </row>
    <row r="220" spans="1:15" ht="12.75" customHeight="1">
      <c r="A220" s="30">
        <v>210</v>
      </c>
      <c r="B220" s="308" t="s">
        <v>124</v>
      </c>
      <c r="C220" s="298">
        <v>759.9</v>
      </c>
      <c r="D220" s="299">
        <v>761.68333333333339</v>
      </c>
      <c r="E220" s="299">
        <v>755.91666666666674</v>
      </c>
      <c r="F220" s="299">
        <v>751.93333333333339</v>
      </c>
      <c r="G220" s="299">
        <v>746.16666666666674</v>
      </c>
      <c r="H220" s="299">
        <v>765.66666666666674</v>
      </c>
      <c r="I220" s="299">
        <v>771.43333333333339</v>
      </c>
      <c r="J220" s="299">
        <v>775.41666666666674</v>
      </c>
      <c r="K220" s="298">
        <v>767.45</v>
      </c>
      <c r="L220" s="298">
        <v>757.7</v>
      </c>
      <c r="M220" s="298">
        <v>102.19829</v>
      </c>
      <c r="N220" s="1"/>
      <c r="O220" s="1"/>
    </row>
    <row r="221" spans="1:15" ht="12.75" customHeight="1">
      <c r="A221" s="30">
        <v>211</v>
      </c>
      <c r="B221" s="308" t="s">
        <v>125</v>
      </c>
      <c r="C221" s="298">
        <v>1230.6500000000001</v>
      </c>
      <c r="D221" s="299">
        <v>1240.8999999999999</v>
      </c>
      <c r="E221" s="299">
        <v>1217.7999999999997</v>
      </c>
      <c r="F221" s="299">
        <v>1204.9499999999998</v>
      </c>
      <c r="G221" s="299">
        <v>1181.8499999999997</v>
      </c>
      <c r="H221" s="299">
        <v>1253.7499999999998</v>
      </c>
      <c r="I221" s="299">
        <v>1276.8499999999997</v>
      </c>
      <c r="J221" s="299">
        <v>1289.6999999999998</v>
      </c>
      <c r="K221" s="298">
        <v>1264</v>
      </c>
      <c r="L221" s="298">
        <v>1228.05</v>
      </c>
      <c r="M221" s="298">
        <v>2.8160799999999999</v>
      </c>
      <c r="N221" s="1"/>
      <c r="O221" s="1"/>
    </row>
    <row r="222" spans="1:15" ht="12.75" customHeight="1">
      <c r="A222" s="30">
        <v>212</v>
      </c>
      <c r="B222" s="308" t="s">
        <v>126</v>
      </c>
      <c r="C222" s="298">
        <v>525.85</v>
      </c>
      <c r="D222" s="299">
        <v>524.31666666666661</v>
      </c>
      <c r="E222" s="299">
        <v>519.88333333333321</v>
      </c>
      <c r="F222" s="299">
        <v>513.91666666666663</v>
      </c>
      <c r="G222" s="299">
        <v>509.48333333333323</v>
      </c>
      <c r="H222" s="299">
        <v>530.28333333333319</v>
      </c>
      <c r="I222" s="299">
        <v>534.71666666666658</v>
      </c>
      <c r="J222" s="299">
        <v>540.68333333333317</v>
      </c>
      <c r="K222" s="298">
        <v>528.75</v>
      </c>
      <c r="L222" s="298">
        <v>518.35</v>
      </c>
      <c r="M222" s="298">
        <v>7.7514099999999999</v>
      </c>
      <c r="N222" s="1"/>
      <c r="O222" s="1"/>
    </row>
    <row r="223" spans="1:15" ht="12.75" customHeight="1">
      <c r="A223" s="30">
        <v>213</v>
      </c>
      <c r="B223" s="308" t="s">
        <v>262</v>
      </c>
      <c r="C223" s="298">
        <v>441.35</v>
      </c>
      <c r="D223" s="299">
        <v>438.2833333333333</v>
      </c>
      <c r="E223" s="299">
        <v>432.16666666666663</v>
      </c>
      <c r="F223" s="299">
        <v>422.98333333333335</v>
      </c>
      <c r="G223" s="299">
        <v>416.86666666666667</v>
      </c>
      <c r="H223" s="299">
        <v>447.46666666666658</v>
      </c>
      <c r="I223" s="299">
        <v>453.58333333333326</v>
      </c>
      <c r="J223" s="299">
        <v>462.76666666666654</v>
      </c>
      <c r="K223" s="298">
        <v>444.4</v>
      </c>
      <c r="L223" s="298">
        <v>429.1</v>
      </c>
      <c r="M223" s="298">
        <v>3.8958699999999999</v>
      </c>
      <c r="N223" s="1"/>
      <c r="O223" s="1"/>
    </row>
    <row r="224" spans="1:15" ht="12.75" customHeight="1">
      <c r="A224" s="30">
        <v>214</v>
      </c>
      <c r="B224" s="308" t="s">
        <v>384</v>
      </c>
      <c r="C224" s="298">
        <v>32.35</v>
      </c>
      <c r="D224" s="299">
        <v>32.56666666666667</v>
      </c>
      <c r="E224" s="299">
        <v>31.933333333333337</v>
      </c>
      <c r="F224" s="299">
        <v>31.516666666666666</v>
      </c>
      <c r="G224" s="299">
        <v>30.883333333333333</v>
      </c>
      <c r="H224" s="299">
        <v>32.983333333333341</v>
      </c>
      <c r="I224" s="299">
        <v>33.616666666666681</v>
      </c>
      <c r="J224" s="299">
        <v>34.033333333333346</v>
      </c>
      <c r="K224" s="298">
        <v>33.200000000000003</v>
      </c>
      <c r="L224" s="298">
        <v>32.15</v>
      </c>
      <c r="M224" s="298">
        <v>44.009129999999999</v>
      </c>
      <c r="N224" s="1"/>
      <c r="O224" s="1"/>
    </row>
    <row r="225" spans="1:15" ht="12.75" customHeight="1">
      <c r="A225" s="30">
        <v>215</v>
      </c>
      <c r="B225" s="308" t="s">
        <v>128</v>
      </c>
      <c r="C225" s="298">
        <v>34</v>
      </c>
      <c r="D225" s="299">
        <v>34.083333333333336</v>
      </c>
      <c r="E225" s="299">
        <v>33.81666666666667</v>
      </c>
      <c r="F225" s="299">
        <v>33.633333333333333</v>
      </c>
      <c r="G225" s="299">
        <v>33.366666666666667</v>
      </c>
      <c r="H225" s="299">
        <v>34.266666666666673</v>
      </c>
      <c r="I225" s="299">
        <v>34.533333333333339</v>
      </c>
      <c r="J225" s="299">
        <v>34.716666666666676</v>
      </c>
      <c r="K225" s="298">
        <v>34.35</v>
      </c>
      <c r="L225" s="298">
        <v>33.9</v>
      </c>
      <c r="M225" s="298">
        <v>144.52426</v>
      </c>
      <c r="N225" s="1"/>
      <c r="O225" s="1"/>
    </row>
    <row r="226" spans="1:15" ht="12.75" customHeight="1">
      <c r="A226" s="30">
        <v>216</v>
      </c>
      <c r="B226" s="308" t="s">
        <v>385</v>
      </c>
      <c r="C226" s="298">
        <v>53.05</v>
      </c>
      <c r="D226" s="299">
        <v>53.233333333333327</v>
      </c>
      <c r="E226" s="299">
        <v>52.516666666666652</v>
      </c>
      <c r="F226" s="299">
        <v>51.983333333333327</v>
      </c>
      <c r="G226" s="299">
        <v>51.266666666666652</v>
      </c>
      <c r="H226" s="299">
        <v>53.766666666666652</v>
      </c>
      <c r="I226" s="299">
        <v>54.483333333333334</v>
      </c>
      <c r="J226" s="299">
        <v>55.016666666666652</v>
      </c>
      <c r="K226" s="298">
        <v>53.95</v>
      </c>
      <c r="L226" s="298">
        <v>52.7</v>
      </c>
      <c r="M226" s="298">
        <v>24.687159999999999</v>
      </c>
      <c r="N226" s="1"/>
      <c r="O226" s="1"/>
    </row>
    <row r="227" spans="1:15" ht="12.75" customHeight="1">
      <c r="A227" s="30">
        <v>217</v>
      </c>
      <c r="B227" s="308" t="s">
        <v>386</v>
      </c>
      <c r="C227" s="298">
        <v>960.35</v>
      </c>
      <c r="D227" s="299">
        <v>969.38333333333333</v>
      </c>
      <c r="E227" s="299">
        <v>943.81666666666661</v>
      </c>
      <c r="F227" s="299">
        <v>927.2833333333333</v>
      </c>
      <c r="G227" s="299">
        <v>901.71666666666658</v>
      </c>
      <c r="H227" s="299">
        <v>985.91666666666663</v>
      </c>
      <c r="I227" s="299">
        <v>1011.4833333333335</v>
      </c>
      <c r="J227" s="299">
        <v>1028.0166666666667</v>
      </c>
      <c r="K227" s="298">
        <v>994.95</v>
      </c>
      <c r="L227" s="298">
        <v>952.85</v>
      </c>
      <c r="M227" s="298">
        <v>0.14868999999999999</v>
      </c>
      <c r="N227" s="1"/>
      <c r="O227" s="1"/>
    </row>
    <row r="228" spans="1:15" ht="12.75" customHeight="1">
      <c r="A228" s="30">
        <v>218</v>
      </c>
      <c r="B228" s="308" t="s">
        <v>387</v>
      </c>
      <c r="C228" s="298">
        <v>340.9</v>
      </c>
      <c r="D228" s="299">
        <v>342.26666666666665</v>
      </c>
      <c r="E228" s="299">
        <v>337.63333333333333</v>
      </c>
      <c r="F228" s="299">
        <v>334.36666666666667</v>
      </c>
      <c r="G228" s="299">
        <v>329.73333333333335</v>
      </c>
      <c r="H228" s="299">
        <v>345.5333333333333</v>
      </c>
      <c r="I228" s="299">
        <v>350.16666666666663</v>
      </c>
      <c r="J228" s="299">
        <v>353.43333333333328</v>
      </c>
      <c r="K228" s="298">
        <v>346.9</v>
      </c>
      <c r="L228" s="298">
        <v>339</v>
      </c>
      <c r="M228" s="298">
        <v>2.4881700000000002</v>
      </c>
      <c r="N228" s="1"/>
      <c r="O228" s="1"/>
    </row>
    <row r="229" spans="1:15" ht="12.75" customHeight="1">
      <c r="A229" s="30">
        <v>219</v>
      </c>
      <c r="B229" s="308" t="s">
        <v>388</v>
      </c>
      <c r="C229" s="298">
        <v>1595.8</v>
      </c>
      <c r="D229" s="299">
        <v>1587.5833333333333</v>
      </c>
      <c r="E229" s="299">
        <v>1572.1666666666665</v>
      </c>
      <c r="F229" s="299">
        <v>1548.5333333333333</v>
      </c>
      <c r="G229" s="299">
        <v>1533.1166666666666</v>
      </c>
      <c r="H229" s="299">
        <v>1611.2166666666665</v>
      </c>
      <c r="I229" s="299">
        <v>1626.633333333333</v>
      </c>
      <c r="J229" s="299">
        <v>1650.2666666666664</v>
      </c>
      <c r="K229" s="298">
        <v>1603</v>
      </c>
      <c r="L229" s="298">
        <v>1563.95</v>
      </c>
      <c r="M229" s="298">
        <v>0.17286000000000001</v>
      </c>
      <c r="N229" s="1"/>
      <c r="O229" s="1"/>
    </row>
    <row r="230" spans="1:15" ht="12.75" customHeight="1">
      <c r="A230" s="30">
        <v>220</v>
      </c>
      <c r="B230" s="308" t="s">
        <v>389</v>
      </c>
      <c r="C230" s="298">
        <v>212.65</v>
      </c>
      <c r="D230" s="299">
        <v>212.56666666666669</v>
      </c>
      <c r="E230" s="299">
        <v>209.33333333333337</v>
      </c>
      <c r="F230" s="299">
        <v>206.01666666666668</v>
      </c>
      <c r="G230" s="299">
        <v>202.78333333333336</v>
      </c>
      <c r="H230" s="299">
        <v>215.88333333333338</v>
      </c>
      <c r="I230" s="299">
        <v>219.11666666666667</v>
      </c>
      <c r="J230" s="299">
        <v>222.43333333333339</v>
      </c>
      <c r="K230" s="298">
        <v>215.8</v>
      </c>
      <c r="L230" s="298">
        <v>209.25</v>
      </c>
      <c r="M230" s="298">
        <v>9.8780999999999999</v>
      </c>
      <c r="N230" s="1"/>
      <c r="O230" s="1"/>
    </row>
    <row r="231" spans="1:15" ht="12.75" customHeight="1">
      <c r="A231" s="30">
        <v>221</v>
      </c>
      <c r="B231" s="308" t="s">
        <v>390</v>
      </c>
      <c r="C231" s="298">
        <v>37.4</v>
      </c>
      <c r="D231" s="299">
        <v>37.449999999999996</v>
      </c>
      <c r="E231" s="299">
        <v>37.199999999999989</v>
      </c>
      <c r="F231" s="299">
        <v>36.999999999999993</v>
      </c>
      <c r="G231" s="299">
        <v>36.749999999999986</v>
      </c>
      <c r="H231" s="299">
        <v>37.649999999999991</v>
      </c>
      <c r="I231" s="299">
        <v>37.900000000000006</v>
      </c>
      <c r="J231" s="299">
        <v>38.099999999999994</v>
      </c>
      <c r="K231" s="298">
        <v>37.700000000000003</v>
      </c>
      <c r="L231" s="298">
        <v>37.25</v>
      </c>
      <c r="M231" s="298">
        <v>3.6844700000000001</v>
      </c>
      <c r="N231" s="1"/>
      <c r="O231" s="1"/>
    </row>
    <row r="232" spans="1:15" ht="12.75" customHeight="1">
      <c r="A232" s="30">
        <v>222</v>
      </c>
      <c r="B232" s="308" t="s">
        <v>137</v>
      </c>
      <c r="C232" s="298">
        <v>292.7</v>
      </c>
      <c r="D232" s="299">
        <v>292.98333333333329</v>
      </c>
      <c r="E232" s="299">
        <v>290.61666666666656</v>
      </c>
      <c r="F232" s="299">
        <v>288.53333333333325</v>
      </c>
      <c r="G232" s="299">
        <v>286.16666666666652</v>
      </c>
      <c r="H232" s="299">
        <v>295.06666666666661</v>
      </c>
      <c r="I232" s="299">
        <v>297.43333333333328</v>
      </c>
      <c r="J232" s="299">
        <v>299.51666666666665</v>
      </c>
      <c r="K232" s="298">
        <v>295.35000000000002</v>
      </c>
      <c r="L232" s="298">
        <v>290.89999999999998</v>
      </c>
      <c r="M232" s="298">
        <v>140.74628000000001</v>
      </c>
      <c r="N232" s="1"/>
      <c r="O232" s="1"/>
    </row>
    <row r="233" spans="1:15" ht="12.75" customHeight="1">
      <c r="A233" s="30">
        <v>223</v>
      </c>
      <c r="B233" s="308" t="s">
        <v>391</v>
      </c>
      <c r="C233" s="298">
        <v>114.3</v>
      </c>
      <c r="D233" s="299">
        <v>110.8</v>
      </c>
      <c r="E233" s="299">
        <v>104.8</v>
      </c>
      <c r="F233" s="299">
        <v>95.3</v>
      </c>
      <c r="G233" s="299">
        <v>89.3</v>
      </c>
      <c r="H233" s="299">
        <v>120.3</v>
      </c>
      <c r="I233" s="299">
        <v>126.3</v>
      </c>
      <c r="J233" s="299">
        <v>135.80000000000001</v>
      </c>
      <c r="K233" s="298">
        <v>116.8</v>
      </c>
      <c r="L233" s="298">
        <v>101.3</v>
      </c>
      <c r="M233" s="298">
        <v>323.64760000000001</v>
      </c>
      <c r="N233" s="1"/>
      <c r="O233" s="1"/>
    </row>
    <row r="234" spans="1:15" ht="12.75" customHeight="1">
      <c r="A234" s="30">
        <v>224</v>
      </c>
      <c r="B234" s="308" t="s">
        <v>392</v>
      </c>
      <c r="C234" s="298">
        <v>171.85</v>
      </c>
      <c r="D234" s="299">
        <v>172.25</v>
      </c>
      <c r="E234" s="299">
        <v>169.1</v>
      </c>
      <c r="F234" s="299">
        <v>166.35</v>
      </c>
      <c r="G234" s="299">
        <v>163.19999999999999</v>
      </c>
      <c r="H234" s="299">
        <v>175</v>
      </c>
      <c r="I234" s="299">
        <v>178.14999999999998</v>
      </c>
      <c r="J234" s="299">
        <v>180.9</v>
      </c>
      <c r="K234" s="298">
        <v>175.4</v>
      </c>
      <c r="L234" s="298">
        <v>169.5</v>
      </c>
      <c r="M234" s="298">
        <v>30.045850000000002</v>
      </c>
      <c r="N234" s="1"/>
      <c r="O234" s="1"/>
    </row>
    <row r="235" spans="1:15" ht="12.75" customHeight="1">
      <c r="A235" s="30">
        <v>225</v>
      </c>
      <c r="B235" s="308" t="s">
        <v>123</v>
      </c>
      <c r="C235" s="298">
        <v>94.85</v>
      </c>
      <c r="D235" s="299">
        <v>95.233333333333334</v>
      </c>
      <c r="E235" s="299">
        <v>93.616666666666674</v>
      </c>
      <c r="F235" s="299">
        <v>92.38333333333334</v>
      </c>
      <c r="G235" s="299">
        <v>90.76666666666668</v>
      </c>
      <c r="H235" s="299">
        <v>96.466666666666669</v>
      </c>
      <c r="I235" s="299">
        <v>98.083333333333314</v>
      </c>
      <c r="J235" s="299">
        <v>99.316666666666663</v>
      </c>
      <c r="K235" s="298">
        <v>96.85</v>
      </c>
      <c r="L235" s="298">
        <v>94</v>
      </c>
      <c r="M235" s="298">
        <v>135.21934999999999</v>
      </c>
      <c r="N235" s="1"/>
      <c r="O235" s="1"/>
    </row>
    <row r="236" spans="1:15" ht="12.75" customHeight="1">
      <c r="A236" s="30">
        <v>226</v>
      </c>
      <c r="B236" s="308" t="s">
        <v>393</v>
      </c>
      <c r="C236" s="298">
        <v>63.7</v>
      </c>
      <c r="D236" s="299">
        <v>63.79999999999999</v>
      </c>
      <c r="E236" s="299">
        <v>63.09999999999998</v>
      </c>
      <c r="F236" s="299">
        <v>62.499999999999993</v>
      </c>
      <c r="G236" s="299">
        <v>61.799999999999983</v>
      </c>
      <c r="H236" s="299">
        <v>64.399999999999977</v>
      </c>
      <c r="I236" s="299">
        <v>65.09999999999998</v>
      </c>
      <c r="J236" s="299">
        <v>65.699999999999974</v>
      </c>
      <c r="K236" s="298">
        <v>64.5</v>
      </c>
      <c r="L236" s="298">
        <v>63.2</v>
      </c>
      <c r="M236" s="298">
        <v>49.615900000000003</v>
      </c>
      <c r="N236" s="1"/>
      <c r="O236" s="1"/>
    </row>
    <row r="237" spans="1:15" ht="12.75" customHeight="1">
      <c r="A237" s="30">
        <v>227</v>
      </c>
      <c r="B237" s="308" t="s">
        <v>263</v>
      </c>
      <c r="C237" s="298">
        <v>3848.1</v>
      </c>
      <c r="D237" s="299">
        <v>3868.7166666666672</v>
      </c>
      <c r="E237" s="299">
        <v>3814.4333333333343</v>
      </c>
      <c r="F237" s="299">
        <v>3780.7666666666673</v>
      </c>
      <c r="G237" s="299">
        <v>3726.4833333333345</v>
      </c>
      <c r="H237" s="299">
        <v>3902.3833333333341</v>
      </c>
      <c r="I237" s="299">
        <v>3956.666666666667</v>
      </c>
      <c r="J237" s="299">
        <v>3990.3333333333339</v>
      </c>
      <c r="K237" s="298">
        <v>3923</v>
      </c>
      <c r="L237" s="298">
        <v>3835.05</v>
      </c>
      <c r="M237" s="298">
        <v>0.76205999999999996</v>
      </c>
      <c r="N237" s="1"/>
      <c r="O237" s="1"/>
    </row>
    <row r="238" spans="1:15" ht="12.75" customHeight="1">
      <c r="A238" s="30">
        <v>228</v>
      </c>
      <c r="B238" s="308" t="s">
        <v>394</v>
      </c>
      <c r="C238" s="298">
        <v>175.1</v>
      </c>
      <c r="D238" s="299">
        <v>172.51666666666665</v>
      </c>
      <c r="E238" s="299">
        <v>169.08333333333331</v>
      </c>
      <c r="F238" s="299">
        <v>163.06666666666666</v>
      </c>
      <c r="G238" s="299">
        <v>159.63333333333333</v>
      </c>
      <c r="H238" s="299">
        <v>178.5333333333333</v>
      </c>
      <c r="I238" s="299">
        <v>181.96666666666664</v>
      </c>
      <c r="J238" s="299">
        <v>187.98333333333329</v>
      </c>
      <c r="K238" s="298">
        <v>175.95</v>
      </c>
      <c r="L238" s="298">
        <v>166.5</v>
      </c>
      <c r="M238" s="298">
        <v>44.714019999999998</v>
      </c>
      <c r="N238" s="1"/>
      <c r="O238" s="1"/>
    </row>
    <row r="239" spans="1:15" ht="12.75" customHeight="1">
      <c r="A239" s="30">
        <v>229</v>
      </c>
      <c r="B239" s="308" t="s">
        <v>395</v>
      </c>
      <c r="C239" s="298">
        <v>163</v>
      </c>
      <c r="D239" s="299">
        <v>164.06666666666666</v>
      </c>
      <c r="E239" s="299">
        <v>160.93333333333334</v>
      </c>
      <c r="F239" s="299">
        <v>158.86666666666667</v>
      </c>
      <c r="G239" s="299">
        <v>155.73333333333335</v>
      </c>
      <c r="H239" s="299">
        <v>166.13333333333333</v>
      </c>
      <c r="I239" s="299">
        <v>169.26666666666665</v>
      </c>
      <c r="J239" s="299">
        <v>171.33333333333331</v>
      </c>
      <c r="K239" s="298">
        <v>167.2</v>
      </c>
      <c r="L239" s="298">
        <v>162</v>
      </c>
      <c r="M239" s="298">
        <v>84.035929999999993</v>
      </c>
      <c r="N239" s="1"/>
      <c r="O239" s="1"/>
    </row>
    <row r="240" spans="1:15" ht="12.75" customHeight="1">
      <c r="A240" s="30">
        <v>230</v>
      </c>
      <c r="B240" s="308" t="s">
        <v>130</v>
      </c>
      <c r="C240" s="298">
        <v>244.65</v>
      </c>
      <c r="D240" s="299">
        <v>244.85</v>
      </c>
      <c r="E240" s="299">
        <v>242.75</v>
      </c>
      <c r="F240" s="299">
        <v>240.85</v>
      </c>
      <c r="G240" s="299">
        <v>238.75</v>
      </c>
      <c r="H240" s="299">
        <v>246.75</v>
      </c>
      <c r="I240" s="299">
        <v>248.84999999999997</v>
      </c>
      <c r="J240" s="299">
        <v>250.75</v>
      </c>
      <c r="K240" s="298">
        <v>246.95</v>
      </c>
      <c r="L240" s="298">
        <v>242.95</v>
      </c>
      <c r="M240" s="298">
        <v>29.226739999999999</v>
      </c>
      <c r="N240" s="1"/>
      <c r="O240" s="1"/>
    </row>
    <row r="241" spans="1:15" ht="12.75" customHeight="1">
      <c r="A241" s="30">
        <v>231</v>
      </c>
      <c r="B241" s="308" t="s">
        <v>135</v>
      </c>
      <c r="C241" s="298">
        <v>70.650000000000006</v>
      </c>
      <c r="D241" s="299">
        <v>71.183333333333337</v>
      </c>
      <c r="E241" s="299">
        <v>69.866666666666674</v>
      </c>
      <c r="F241" s="299">
        <v>69.083333333333343</v>
      </c>
      <c r="G241" s="299">
        <v>67.76666666666668</v>
      </c>
      <c r="H241" s="299">
        <v>71.966666666666669</v>
      </c>
      <c r="I241" s="299">
        <v>73.283333333333331</v>
      </c>
      <c r="J241" s="299">
        <v>74.066666666666663</v>
      </c>
      <c r="K241" s="298">
        <v>72.5</v>
      </c>
      <c r="L241" s="298">
        <v>70.400000000000006</v>
      </c>
      <c r="M241" s="298">
        <v>167.29805999999999</v>
      </c>
      <c r="N241" s="1"/>
      <c r="O241" s="1"/>
    </row>
    <row r="242" spans="1:15" ht="12.75" customHeight="1">
      <c r="A242" s="30">
        <v>232</v>
      </c>
      <c r="B242" s="308" t="s">
        <v>396</v>
      </c>
      <c r="C242" s="298">
        <v>17.75</v>
      </c>
      <c r="D242" s="299">
        <v>17.833333333333332</v>
      </c>
      <c r="E242" s="299">
        <v>17.466666666666665</v>
      </c>
      <c r="F242" s="299">
        <v>17.183333333333334</v>
      </c>
      <c r="G242" s="299">
        <v>16.816666666666666</v>
      </c>
      <c r="H242" s="299">
        <v>18.116666666666664</v>
      </c>
      <c r="I242" s="299">
        <v>18.483333333333331</v>
      </c>
      <c r="J242" s="299">
        <v>18.766666666666662</v>
      </c>
      <c r="K242" s="298">
        <v>18.2</v>
      </c>
      <c r="L242" s="298">
        <v>17.55</v>
      </c>
      <c r="M242" s="298">
        <v>21.806170000000002</v>
      </c>
      <c r="N242" s="1"/>
      <c r="O242" s="1"/>
    </row>
    <row r="243" spans="1:15" ht="12.75" customHeight="1">
      <c r="A243" s="30">
        <v>233</v>
      </c>
      <c r="B243" s="308" t="s">
        <v>136</v>
      </c>
      <c r="C243" s="298">
        <v>590.25</v>
      </c>
      <c r="D243" s="299">
        <v>591.26666666666677</v>
      </c>
      <c r="E243" s="299">
        <v>581.33333333333348</v>
      </c>
      <c r="F243" s="299">
        <v>572.41666666666674</v>
      </c>
      <c r="G243" s="299">
        <v>562.48333333333346</v>
      </c>
      <c r="H243" s="299">
        <v>600.18333333333351</v>
      </c>
      <c r="I243" s="299">
        <v>610.11666666666667</v>
      </c>
      <c r="J243" s="299">
        <v>619.03333333333353</v>
      </c>
      <c r="K243" s="298">
        <v>601.20000000000005</v>
      </c>
      <c r="L243" s="298">
        <v>582.35</v>
      </c>
      <c r="M243" s="298">
        <v>19.900230000000001</v>
      </c>
      <c r="N243" s="1"/>
      <c r="O243" s="1"/>
    </row>
    <row r="244" spans="1:15" ht="12.75" customHeight="1">
      <c r="A244" s="30">
        <v>234</v>
      </c>
      <c r="B244" s="308" t="s">
        <v>796</v>
      </c>
      <c r="C244" s="298">
        <v>20.2</v>
      </c>
      <c r="D244" s="299">
        <v>20.216666666666665</v>
      </c>
      <c r="E244" s="299">
        <v>20.033333333333331</v>
      </c>
      <c r="F244" s="299">
        <v>19.866666666666667</v>
      </c>
      <c r="G244" s="299">
        <v>19.683333333333334</v>
      </c>
      <c r="H244" s="299">
        <v>20.383333333333329</v>
      </c>
      <c r="I244" s="299">
        <v>20.566666666666659</v>
      </c>
      <c r="J244" s="299">
        <v>20.733333333333327</v>
      </c>
      <c r="K244" s="298">
        <v>20.399999999999999</v>
      </c>
      <c r="L244" s="298">
        <v>20.05</v>
      </c>
      <c r="M244" s="298">
        <v>21.310189999999999</v>
      </c>
      <c r="N244" s="1"/>
      <c r="O244" s="1"/>
    </row>
    <row r="245" spans="1:15" ht="12.75" customHeight="1">
      <c r="A245" s="30">
        <v>235</v>
      </c>
      <c r="B245" s="308" t="s">
        <v>803</v>
      </c>
      <c r="C245" s="298">
        <v>1415.05</v>
      </c>
      <c r="D245" s="299">
        <v>1421.6833333333332</v>
      </c>
      <c r="E245" s="299">
        <v>1403.5166666666664</v>
      </c>
      <c r="F245" s="299">
        <v>1391.9833333333333</v>
      </c>
      <c r="G245" s="299">
        <v>1373.8166666666666</v>
      </c>
      <c r="H245" s="299">
        <v>1433.2166666666662</v>
      </c>
      <c r="I245" s="299">
        <v>1451.3833333333328</v>
      </c>
      <c r="J245" s="299">
        <v>1462.9166666666661</v>
      </c>
      <c r="K245" s="298">
        <v>1439.85</v>
      </c>
      <c r="L245" s="298">
        <v>1410.15</v>
      </c>
      <c r="M245" s="298">
        <v>0.11274000000000001</v>
      </c>
      <c r="N245" s="1"/>
      <c r="O245" s="1"/>
    </row>
    <row r="246" spans="1:15" ht="12.75" customHeight="1">
      <c r="A246" s="30">
        <v>236</v>
      </c>
      <c r="B246" s="308" t="s">
        <v>397</v>
      </c>
      <c r="C246" s="298">
        <v>134.25</v>
      </c>
      <c r="D246" s="299">
        <v>135.36666666666667</v>
      </c>
      <c r="E246" s="299">
        <v>132.23333333333335</v>
      </c>
      <c r="F246" s="299">
        <v>130.21666666666667</v>
      </c>
      <c r="G246" s="299">
        <v>127.08333333333334</v>
      </c>
      <c r="H246" s="299">
        <v>137.38333333333335</v>
      </c>
      <c r="I246" s="299">
        <v>140.51666666666668</v>
      </c>
      <c r="J246" s="299">
        <v>142.53333333333336</v>
      </c>
      <c r="K246" s="298">
        <v>138.5</v>
      </c>
      <c r="L246" s="298">
        <v>133.35</v>
      </c>
      <c r="M246" s="298">
        <v>1.46271</v>
      </c>
      <c r="N246" s="1"/>
      <c r="O246" s="1"/>
    </row>
    <row r="247" spans="1:15" ht="12.75" customHeight="1">
      <c r="A247" s="30">
        <v>237</v>
      </c>
      <c r="B247" s="308" t="s">
        <v>398</v>
      </c>
      <c r="C247" s="298">
        <v>380.6</v>
      </c>
      <c r="D247" s="299">
        <v>380.9666666666667</v>
      </c>
      <c r="E247" s="299">
        <v>378.78333333333342</v>
      </c>
      <c r="F247" s="299">
        <v>376.9666666666667</v>
      </c>
      <c r="G247" s="299">
        <v>374.78333333333342</v>
      </c>
      <c r="H247" s="299">
        <v>382.78333333333342</v>
      </c>
      <c r="I247" s="299">
        <v>384.9666666666667</v>
      </c>
      <c r="J247" s="299">
        <v>386.78333333333342</v>
      </c>
      <c r="K247" s="298">
        <v>383.15</v>
      </c>
      <c r="L247" s="298">
        <v>379.15</v>
      </c>
      <c r="M247" s="298">
        <v>0.29037000000000002</v>
      </c>
      <c r="N247" s="1"/>
      <c r="O247" s="1"/>
    </row>
    <row r="248" spans="1:15" ht="12.75" customHeight="1">
      <c r="A248" s="30">
        <v>238</v>
      </c>
      <c r="B248" s="308" t="s">
        <v>129</v>
      </c>
      <c r="C248" s="298">
        <v>366.85</v>
      </c>
      <c r="D248" s="299">
        <v>369.63333333333338</v>
      </c>
      <c r="E248" s="299">
        <v>363.01666666666677</v>
      </c>
      <c r="F248" s="299">
        <v>359.18333333333339</v>
      </c>
      <c r="G248" s="299">
        <v>352.56666666666678</v>
      </c>
      <c r="H248" s="299">
        <v>373.46666666666675</v>
      </c>
      <c r="I248" s="299">
        <v>380.08333333333343</v>
      </c>
      <c r="J248" s="299">
        <v>383.91666666666674</v>
      </c>
      <c r="K248" s="298">
        <v>376.25</v>
      </c>
      <c r="L248" s="298">
        <v>365.8</v>
      </c>
      <c r="M248" s="298">
        <v>11.85134</v>
      </c>
      <c r="N248" s="1"/>
      <c r="O248" s="1"/>
    </row>
    <row r="249" spans="1:15" ht="12.75" customHeight="1">
      <c r="A249" s="30">
        <v>239</v>
      </c>
      <c r="B249" s="308" t="s">
        <v>133</v>
      </c>
      <c r="C249" s="298">
        <v>221.65</v>
      </c>
      <c r="D249" s="299">
        <v>219.68333333333331</v>
      </c>
      <c r="E249" s="299">
        <v>214.86666666666662</v>
      </c>
      <c r="F249" s="299">
        <v>208.08333333333331</v>
      </c>
      <c r="G249" s="299">
        <v>203.26666666666662</v>
      </c>
      <c r="H249" s="299">
        <v>226.46666666666661</v>
      </c>
      <c r="I249" s="299">
        <v>231.28333333333327</v>
      </c>
      <c r="J249" s="299">
        <v>238.06666666666661</v>
      </c>
      <c r="K249" s="298">
        <v>224.5</v>
      </c>
      <c r="L249" s="298">
        <v>212.9</v>
      </c>
      <c r="M249" s="298">
        <v>93.757949999999994</v>
      </c>
      <c r="N249" s="1"/>
      <c r="O249" s="1"/>
    </row>
    <row r="250" spans="1:15" ht="12.75" customHeight="1">
      <c r="A250" s="30">
        <v>240</v>
      </c>
      <c r="B250" s="308" t="s">
        <v>132</v>
      </c>
      <c r="C250" s="298">
        <v>847.05</v>
      </c>
      <c r="D250" s="299">
        <v>851.06666666666661</v>
      </c>
      <c r="E250" s="299">
        <v>840.98333333333323</v>
      </c>
      <c r="F250" s="299">
        <v>834.91666666666663</v>
      </c>
      <c r="G250" s="299">
        <v>824.83333333333326</v>
      </c>
      <c r="H250" s="299">
        <v>857.13333333333321</v>
      </c>
      <c r="I250" s="299">
        <v>867.2166666666667</v>
      </c>
      <c r="J250" s="299">
        <v>873.28333333333319</v>
      </c>
      <c r="K250" s="298">
        <v>861.15</v>
      </c>
      <c r="L250" s="298">
        <v>845</v>
      </c>
      <c r="M250" s="298">
        <v>12.213660000000001</v>
      </c>
      <c r="N250" s="1"/>
      <c r="O250" s="1"/>
    </row>
    <row r="251" spans="1:15" ht="12.75" customHeight="1">
      <c r="A251" s="30">
        <v>241</v>
      </c>
      <c r="B251" s="308" t="s">
        <v>399</v>
      </c>
      <c r="C251" s="298">
        <v>13.75</v>
      </c>
      <c r="D251" s="299">
        <v>13.9</v>
      </c>
      <c r="E251" s="299">
        <v>13.55</v>
      </c>
      <c r="F251" s="299">
        <v>13.35</v>
      </c>
      <c r="G251" s="299">
        <v>13</v>
      </c>
      <c r="H251" s="299">
        <v>14.100000000000001</v>
      </c>
      <c r="I251" s="299">
        <v>14.45</v>
      </c>
      <c r="J251" s="299">
        <v>14.650000000000002</v>
      </c>
      <c r="K251" s="298">
        <v>14.25</v>
      </c>
      <c r="L251" s="298">
        <v>13.7</v>
      </c>
      <c r="M251" s="298">
        <v>24.994789999999998</v>
      </c>
      <c r="N251" s="1"/>
      <c r="O251" s="1"/>
    </row>
    <row r="252" spans="1:15" ht="12.75" customHeight="1">
      <c r="A252" s="30">
        <v>242</v>
      </c>
      <c r="B252" s="308" t="s">
        <v>164</v>
      </c>
      <c r="C252" s="298">
        <v>3828.3</v>
      </c>
      <c r="D252" s="299">
        <v>3847.4166666666665</v>
      </c>
      <c r="E252" s="299">
        <v>3795.8833333333332</v>
      </c>
      <c r="F252" s="299">
        <v>3763.4666666666667</v>
      </c>
      <c r="G252" s="299">
        <v>3711.9333333333334</v>
      </c>
      <c r="H252" s="299">
        <v>3879.833333333333</v>
      </c>
      <c r="I252" s="299">
        <v>3931.3666666666668</v>
      </c>
      <c r="J252" s="299">
        <v>3963.7833333333328</v>
      </c>
      <c r="K252" s="298">
        <v>3898.95</v>
      </c>
      <c r="L252" s="298">
        <v>3815</v>
      </c>
      <c r="M252" s="298">
        <v>2.5906600000000002</v>
      </c>
      <c r="N252" s="1"/>
      <c r="O252" s="1"/>
    </row>
    <row r="253" spans="1:15" ht="12.75" customHeight="1">
      <c r="A253" s="30">
        <v>243</v>
      </c>
      <c r="B253" s="308" t="s">
        <v>134</v>
      </c>
      <c r="C253" s="298">
        <v>1438.6</v>
      </c>
      <c r="D253" s="299">
        <v>1447.7333333333333</v>
      </c>
      <c r="E253" s="299">
        <v>1426.8666666666668</v>
      </c>
      <c r="F253" s="299">
        <v>1415.1333333333334</v>
      </c>
      <c r="G253" s="299">
        <v>1394.2666666666669</v>
      </c>
      <c r="H253" s="299">
        <v>1459.4666666666667</v>
      </c>
      <c r="I253" s="299">
        <v>1480.333333333333</v>
      </c>
      <c r="J253" s="299">
        <v>1492.0666666666666</v>
      </c>
      <c r="K253" s="298">
        <v>1468.6</v>
      </c>
      <c r="L253" s="298">
        <v>1436</v>
      </c>
      <c r="M253" s="298">
        <v>47.103560000000002</v>
      </c>
      <c r="N253" s="1"/>
      <c r="O253" s="1"/>
    </row>
    <row r="254" spans="1:15" ht="12.75" customHeight="1">
      <c r="A254" s="30">
        <v>244</v>
      </c>
      <c r="B254" s="308" t="s">
        <v>400</v>
      </c>
      <c r="C254" s="298">
        <v>521.95000000000005</v>
      </c>
      <c r="D254" s="299">
        <v>522.7833333333333</v>
      </c>
      <c r="E254" s="299">
        <v>518.66666666666663</v>
      </c>
      <c r="F254" s="299">
        <v>515.38333333333333</v>
      </c>
      <c r="G254" s="299">
        <v>511.26666666666665</v>
      </c>
      <c r="H254" s="299">
        <v>526.06666666666661</v>
      </c>
      <c r="I254" s="299">
        <v>530.18333333333339</v>
      </c>
      <c r="J254" s="299">
        <v>533.46666666666658</v>
      </c>
      <c r="K254" s="298">
        <v>526.9</v>
      </c>
      <c r="L254" s="298">
        <v>519.5</v>
      </c>
      <c r="M254" s="298">
        <v>1.6332599999999999</v>
      </c>
      <c r="N254" s="1"/>
      <c r="O254" s="1"/>
    </row>
    <row r="255" spans="1:15" ht="12.75" customHeight="1">
      <c r="A255" s="30">
        <v>245</v>
      </c>
      <c r="B255" s="308" t="s">
        <v>401</v>
      </c>
      <c r="C255" s="298">
        <v>675.6</v>
      </c>
      <c r="D255" s="299">
        <v>682.13333333333333</v>
      </c>
      <c r="E255" s="299">
        <v>665.76666666666665</v>
      </c>
      <c r="F255" s="299">
        <v>655.93333333333328</v>
      </c>
      <c r="G255" s="299">
        <v>639.56666666666661</v>
      </c>
      <c r="H255" s="299">
        <v>691.9666666666667</v>
      </c>
      <c r="I255" s="299">
        <v>708.33333333333326</v>
      </c>
      <c r="J255" s="299">
        <v>718.16666666666674</v>
      </c>
      <c r="K255" s="298">
        <v>698.5</v>
      </c>
      <c r="L255" s="298">
        <v>672.3</v>
      </c>
      <c r="M255" s="298">
        <v>3.6289699999999998</v>
      </c>
      <c r="N255" s="1"/>
      <c r="O255" s="1"/>
    </row>
    <row r="256" spans="1:15" ht="12.75" customHeight="1">
      <c r="A256" s="30">
        <v>246</v>
      </c>
      <c r="B256" s="308" t="s">
        <v>131</v>
      </c>
      <c r="C256" s="298">
        <v>1693.45</v>
      </c>
      <c r="D256" s="299">
        <v>1694.8666666666668</v>
      </c>
      <c r="E256" s="299">
        <v>1677.9333333333336</v>
      </c>
      <c r="F256" s="299">
        <v>1662.4166666666667</v>
      </c>
      <c r="G256" s="299">
        <v>1645.4833333333336</v>
      </c>
      <c r="H256" s="299">
        <v>1710.3833333333337</v>
      </c>
      <c r="I256" s="299">
        <v>1727.3166666666671</v>
      </c>
      <c r="J256" s="299">
        <v>1742.8333333333337</v>
      </c>
      <c r="K256" s="298">
        <v>1711.8</v>
      </c>
      <c r="L256" s="298">
        <v>1679.35</v>
      </c>
      <c r="M256" s="298">
        <v>4.8322700000000003</v>
      </c>
      <c r="N256" s="1"/>
      <c r="O256" s="1"/>
    </row>
    <row r="257" spans="1:15" ht="12.75" customHeight="1">
      <c r="A257" s="30">
        <v>247</v>
      </c>
      <c r="B257" s="308" t="s">
        <v>264</v>
      </c>
      <c r="C257" s="298">
        <v>969.6</v>
      </c>
      <c r="D257" s="299">
        <v>974.85</v>
      </c>
      <c r="E257" s="299">
        <v>959.75</v>
      </c>
      <c r="F257" s="299">
        <v>949.9</v>
      </c>
      <c r="G257" s="299">
        <v>934.8</v>
      </c>
      <c r="H257" s="299">
        <v>984.7</v>
      </c>
      <c r="I257" s="299">
        <v>999.80000000000018</v>
      </c>
      <c r="J257" s="299">
        <v>1009.6500000000001</v>
      </c>
      <c r="K257" s="298">
        <v>989.95</v>
      </c>
      <c r="L257" s="298">
        <v>965</v>
      </c>
      <c r="M257" s="298">
        <v>2.18676</v>
      </c>
      <c r="N257" s="1"/>
      <c r="O257" s="1"/>
    </row>
    <row r="258" spans="1:15" ht="12.75" customHeight="1">
      <c r="A258" s="30">
        <v>248</v>
      </c>
      <c r="B258" s="308" t="s">
        <v>402</v>
      </c>
      <c r="C258" s="298">
        <v>1579.7</v>
      </c>
      <c r="D258" s="299">
        <v>1578.9333333333332</v>
      </c>
      <c r="E258" s="299">
        <v>1560.8666666666663</v>
      </c>
      <c r="F258" s="299">
        <v>1542.0333333333331</v>
      </c>
      <c r="G258" s="299">
        <v>1523.9666666666662</v>
      </c>
      <c r="H258" s="299">
        <v>1597.7666666666664</v>
      </c>
      <c r="I258" s="299">
        <v>1615.8333333333335</v>
      </c>
      <c r="J258" s="299">
        <v>1634.6666666666665</v>
      </c>
      <c r="K258" s="298">
        <v>1597</v>
      </c>
      <c r="L258" s="298">
        <v>1560.1</v>
      </c>
      <c r="M258" s="298">
        <v>0.24482000000000001</v>
      </c>
      <c r="N258" s="1"/>
      <c r="O258" s="1"/>
    </row>
    <row r="259" spans="1:15" ht="12.75" customHeight="1">
      <c r="A259" s="30">
        <v>249</v>
      </c>
      <c r="B259" s="308" t="s">
        <v>403</v>
      </c>
      <c r="C259" s="298">
        <v>2195</v>
      </c>
      <c r="D259" s="299">
        <v>2208.6</v>
      </c>
      <c r="E259" s="299">
        <v>2171.3999999999996</v>
      </c>
      <c r="F259" s="299">
        <v>2147.7999999999997</v>
      </c>
      <c r="G259" s="299">
        <v>2110.5999999999995</v>
      </c>
      <c r="H259" s="299">
        <v>2232.1999999999998</v>
      </c>
      <c r="I259" s="299">
        <v>2269.3999999999996</v>
      </c>
      <c r="J259" s="299">
        <v>2293</v>
      </c>
      <c r="K259" s="298">
        <v>2245.8000000000002</v>
      </c>
      <c r="L259" s="298">
        <v>2185</v>
      </c>
      <c r="M259" s="298">
        <v>0.75688999999999995</v>
      </c>
      <c r="N259" s="1"/>
      <c r="O259" s="1"/>
    </row>
    <row r="260" spans="1:15" ht="12.75" customHeight="1">
      <c r="A260" s="30">
        <v>250</v>
      </c>
      <c r="B260" s="308" t="s">
        <v>404</v>
      </c>
      <c r="C260" s="298">
        <v>420.45</v>
      </c>
      <c r="D260" s="299">
        <v>424.41666666666669</v>
      </c>
      <c r="E260" s="299">
        <v>414.03333333333336</v>
      </c>
      <c r="F260" s="299">
        <v>407.61666666666667</v>
      </c>
      <c r="G260" s="299">
        <v>397.23333333333335</v>
      </c>
      <c r="H260" s="299">
        <v>430.83333333333337</v>
      </c>
      <c r="I260" s="299">
        <v>441.2166666666667</v>
      </c>
      <c r="J260" s="299">
        <v>447.63333333333338</v>
      </c>
      <c r="K260" s="298">
        <v>434.8</v>
      </c>
      <c r="L260" s="298">
        <v>418</v>
      </c>
      <c r="M260" s="298">
        <v>0.96036999999999995</v>
      </c>
      <c r="N260" s="1"/>
      <c r="O260" s="1"/>
    </row>
    <row r="261" spans="1:15" ht="12.75" customHeight="1">
      <c r="A261" s="30">
        <v>251</v>
      </c>
      <c r="B261" s="308" t="s">
        <v>405</v>
      </c>
      <c r="C261" s="298">
        <v>297.60000000000002</v>
      </c>
      <c r="D261" s="299">
        <v>298.25</v>
      </c>
      <c r="E261" s="299">
        <v>295.60000000000002</v>
      </c>
      <c r="F261" s="299">
        <v>293.60000000000002</v>
      </c>
      <c r="G261" s="299">
        <v>290.95000000000005</v>
      </c>
      <c r="H261" s="299">
        <v>300.25</v>
      </c>
      <c r="I261" s="299">
        <v>302.89999999999998</v>
      </c>
      <c r="J261" s="299">
        <v>304.89999999999998</v>
      </c>
      <c r="K261" s="298">
        <v>300.89999999999998</v>
      </c>
      <c r="L261" s="298">
        <v>296.25</v>
      </c>
      <c r="M261" s="298">
        <v>7.8834499999999998</v>
      </c>
      <c r="N261" s="1"/>
      <c r="O261" s="1"/>
    </row>
    <row r="262" spans="1:15" ht="12.75" customHeight="1">
      <c r="A262" s="30">
        <v>252</v>
      </c>
      <c r="B262" s="308" t="s">
        <v>406</v>
      </c>
      <c r="C262" s="298">
        <v>63.05</v>
      </c>
      <c r="D262" s="299">
        <v>63.449999999999996</v>
      </c>
      <c r="E262" s="299">
        <v>62.199999999999989</v>
      </c>
      <c r="F262" s="299">
        <v>61.349999999999994</v>
      </c>
      <c r="G262" s="299">
        <v>60.099999999999987</v>
      </c>
      <c r="H262" s="299">
        <v>64.299999999999983</v>
      </c>
      <c r="I262" s="299">
        <v>65.550000000000011</v>
      </c>
      <c r="J262" s="299">
        <v>66.399999999999991</v>
      </c>
      <c r="K262" s="298">
        <v>64.7</v>
      </c>
      <c r="L262" s="298">
        <v>62.6</v>
      </c>
      <c r="M262" s="298">
        <v>2.7951100000000002</v>
      </c>
      <c r="N262" s="1"/>
      <c r="O262" s="1"/>
    </row>
    <row r="263" spans="1:15" ht="12.75" customHeight="1">
      <c r="A263" s="30">
        <v>253</v>
      </c>
      <c r="B263" s="308" t="s">
        <v>265</v>
      </c>
      <c r="C263" s="298">
        <v>232.85</v>
      </c>
      <c r="D263" s="299">
        <v>232.91666666666666</v>
      </c>
      <c r="E263" s="299">
        <v>227.13333333333333</v>
      </c>
      <c r="F263" s="299">
        <v>221.41666666666666</v>
      </c>
      <c r="G263" s="299">
        <v>215.63333333333333</v>
      </c>
      <c r="H263" s="299">
        <v>238.63333333333333</v>
      </c>
      <c r="I263" s="299">
        <v>244.41666666666669</v>
      </c>
      <c r="J263" s="299">
        <v>250.13333333333333</v>
      </c>
      <c r="K263" s="298">
        <v>238.7</v>
      </c>
      <c r="L263" s="298">
        <v>227.2</v>
      </c>
      <c r="M263" s="298">
        <v>21.087240000000001</v>
      </c>
      <c r="N263" s="1"/>
      <c r="O263" s="1"/>
    </row>
    <row r="264" spans="1:15" ht="12.75" customHeight="1">
      <c r="A264" s="30">
        <v>254</v>
      </c>
      <c r="B264" s="308" t="s">
        <v>139</v>
      </c>
      <c r="C264" s="298">
        <v>574.45000000000005</v>
      </c>
      <c r="D264" s="299">
        <v>573.13333333333333</v>
      </c>
      <c r="E264" s="299">
        <v>564.81666666666661</v>
      </c>
      <c r="F264" s="299">
        <v>555.18333333333328</v>
      </c>
      <c r="G264" s="299">
        <v>546.86666666666656</v>
      </c>
      <c r="H264" s="299">
        <v>582.76666666666665</v>
      </c>
      <c r="I264" s="299">
        <v>591.08333333333348</v>
      </c>
      <c r="J264" s="299">
        <v>600.7166666666667</v>
      </c>
      <c r="K264" s="298">
        <v>581.45000000000005</v>
      </c>
      <c r="L264" s="298">
        <v>563.5</v>
      </c>
      <c r="M264" s="298">
        <v>34.256189999999997</v>
      </c>
      <c r="N264" s="1"/>
      <c r="O264" s="1"/>
    </row>
    <row r="265" spans="1:15" ht="12.75" customHeight="1">
      <c r="A265" s="30">
        <v>255</v>
      </c>
      <c r="B265" s="308" t="s">
        <v>407</v>
      </c>
      <c r="C265" s="298">
        <v>129.9</v>
      </c>
      <c r="D265" s="299">
        <v>130.33333333333334</v>
      </c>
      <c r="E265" s="299">
        <v>127.86666666666667</v>
      </c>
      <c r="F265" s="299">
        <v>125.83333333333334</v>
      </c>
      <c r="G265" s="299">
        <v>123.36666666666667</v>
      </c>
      <c r="H265" s="299">
        <v>132.36666666666667</v>
      </c>
      <c r="I265" s="299">
        <v>134.83333333333331</v>
      </c>
      <c r="J265" s="299">
        <v>136.86666666666667</v>
      </c>
      <c r="K265" s="298">
        <v>132.80000000000001</v>
      </c>
      <c r="L265" s="298">
        <v>128.30000000000001</v>
      </c>
      <c r="M265" s="298">
        <v>13.529540000000001</v>
      </c>
      <c r="N265" s="1"/>
      <c r="O265" s="1"/>
    </row>
    <row r="266" spans="1:15" ht="12.75" customHeight="1">
      <c r="A266" s="30">
        <v>256</v>
      </c>
      <c r="B266" s="308" t="s">
        <v>408</v>
      </c>
      <c r="C266" s="298">
        <v>105.3</v>
      </c>
      <c r="D266" s="299">
        <v>105.14999999999999</v>
      </c>
      <c r="E266" s="299">
        <v>102.99999999999999</v>
      </c>
      <c r="F266" s="299">
        <v>100.69999999999999</v>
      </c>
      <c r="G266" s="299">
        <v>98.549999999999983</v>
      </c>
      <c r="H266" s="299">
        <v>107.44999999999999</v>
      </c>
      <c r="I266" s="299">
        <v>109.6</v>
      </c>
      <c r="J266" s="299">
        <v>111.89999999999999</v>
      </c>
      <c r="K266" s="298">
        <v>107.3</v>
      </c>
      <c r="L266" s="298">
        <v>102.85</v>
      </c>
      <c r="M266" s="298">
        <v>13.20003</v>
      </c>
      <c r="N266" s="1"/>
      <c r="O266" s="1"/>
    </row>
    <row r="267" spans="1:15" ht="12.75" customHeight="1">
      <c r="A267" s="30">
        <v>257</v>
      </c>
      <c r="B267" s="308" t="s">
        <v>138</v>
      </c>
      <c r="C267" s="298">
        <v>348.55</v>
      </c>
      <c r="D267" s="299">
        <v>348.36666666666662</v>
      </c>
      <c r="E267" s="299">
        <v>343.53333333333325</v>
      </c>
      <c r="F267" s="299">
        <v>338.51666666666665</v>
      </c>
      <c r="G267" s="299">
        <v>333.68333333333328</v>
      </c>
      <c r="H267" s="299">
        <v>353.38333333333321</v>
      </c>
      <c r="I267" s="299">
        <v>358.21666666666658</v>
      </c>
      <c r="J267" s="299">
        <v>363.23333333333318</v>
      </c>
      <c r="K267" s="298">
        <v>353.2</v>
      </c>
      <c r="L267" s="298">
        <v>343.35</v>
      </c>
      <c r="M267" s="298">
        <v>38.439689999999999</v>
      </c>
      <c r="N267" s="1"/>
      <c r="O267" s="1"/>
    </row>
    <row r="268" spans="1:15" ht="12.75" customHeight="1">
      <c r="A268" s="30">
        <v>258</v>
      </c>
      <c r="B268" s="308" t="s">
        <v>140</v>
      </c>
      <c r="C268" s="298">
        <v>578.20000000000005</v>
      </c>
      <c r="D268" s="299">
        <v>579</v>
      </c>
      <c r="E268" s="299">
        <v>575.20000000000005</v>
      </c>
      <c r="F268" s="299">
        <v>572.20000000000005</v>
      </c>
      <c r="G268" s="299">
        <v>568.40000000000009</v>
      </c>
      <c r="H268" s="299">
        <v>582</v>
      </c>
      <c r="I268" s="299">
        <v>585.79999999999995</v>
      </c>
      <c r="J268" s="299">
        <v>588.79999999999995</v>
      </c>
      <c r="K268" s="298">
        <v>582.79999999999995</v>
      </c>
      <c r="L268" s="298">
        <v>576</v>
      </c>
      <c r="M268" s="298">
        <v>13.48821</v>
      </c>
      <c r="N268" s="1"/>
      <c r="O268" s="1"/>
    </row>
    <row r="269" spans="1:15" ht="12.75" customHeight="1">
      <c r="A269" s="30">
        <v>259</v>
      </c>
      <c r="B269" s="308" t="s">
        <v>804</v>
      </c>
      <c r="C269" s="298">
        <v>491.55</v>
      </c>
      <c r="D269" s="299">
        <v>495.68333333333334</v>
      </c>
      <c r="E269" s="299">
        <v>485.86666666666667</v>
      </c>
      <c r="F269" s="299">
        <v>480.18333333333334</v>
      </c>
      <c r="G269" s="299">
        <v>470.36666666666667</v>
      </c>
      <c r="H269" s="299">
        <v>501.36666666666667</v>
      </c>
      <c r="I269" s="299">
        <v>511.18333333333339</v>
      </c>
      <c r="J269" s="299">
        <v>516.86666666666667</v>
      </c>
      <c r="K269" s="298">
        <v>505.5</v>
      </c>
      <c r="L269" s="298">
        <v>490</v>
      </c>
      <c r="M269" s="298">
        <v>2.6516899999999999</v>
      </c>
      <c r="N269" s="1"/>
      <c r="O269" s="1"/>
    </row>
    <row r="270" spans="1:15" ht="12.75" customHeight="1">
      <c r="A270" s="30">
        <v>260</v>
      </c>
      <c r="B270" s="308" t="s">
        <v>805</v>
      </c>
      <c r="C270" s="298">
        <v>363.55</v>
      </c>
      <c r="D270" s="299">
        <v>368.18333333333334</v>
      </c>
      <c r="E270" s="299">
        <v>356.36666666666667</v>
      </c>
      <c r="F270" s="299">
        <v>349.18333333333334</v>
      </c>
      <c r="G270" s="299">
        <v>337.36666666666667</v>
      </c>
      <c r="H270" s="299">
        <v>375.36666666666667</v>
      </c>
      <c r="I270" s="299">
        <v>387.18333333333339</v>
      </c>
      <c r="J270" s="299">
        <v>394.36666666666667</v>
      </c>
      <c r="K270" s="298">
        <v>380</v>
      </c>
      <c r="L270" s="298">
        <v>361</v>
      </c>
      <c r="M270" s="298">
        <v>0.84345999999999999</v>
      </c>
      <c r="N270" s="1"/>
      <c r="O270" s="1"/>
    </row>
    <row r="271" spans="1:15" ht="12.75" customHeight="1">
      <c r="A271" s="30">
        <v>261</v>
      </c>
      <c r="B271" s="308" t="s">
        <v>409</v>
      </c>
      <c r="C271" s="298">
        <v>578.4</v>
      </c>
      <c r="D271" s="299">
        <v>580.81666666666661</v>
      </c>
      <c r="E271" s="299">
        <v>570.58333333333326</v>
      </c>
      <c r="F271" s="299">
        <v>562.76666666666665</v>
      </c>
      <c r="G271" s="299">
        <v>552.5333333333333</v>
      </c>
      <c r="H271" s="299">
        <v>588.63333333333321</v>
      </c>
      <c r="I271" s="299">
        <v>598.86666666666656</v>
      </c>
      <c r="J271" s="299">
        <v>606.68333333333317</v>
      </c>
      <c r="K271" s="298">
        <v>591.04999999999995</v>
      </c>
      <c r="L271" s="298">
        <v>573</v>
      </c>
      <c r="M271" s="298">
        <v>2.7516099999999999</v>
      </c>
      <c r="N271" s="1"/>
      <c r="O271" s="1"/>
    </row>
    <row r="272" spans="1:15" ht="12.75" customHeight="1">
      <c r="A272" s="30">
        <v>262</v>
      </c>
      <c r="B272" s="308" t="s">
        <v>410</v>
      </c>
      <c r="C272" s="298">
        <v>165.25</v>
      </c>
      <c r="D272" s="299">
        <v>165.35</v>
      </c>
      <c r="E272" s="299">
        <v>162.89999999999998</v>
      </c>
      <c r="F272" s="299">
        <v>160.54999999999998</v>
      </c>
      <c r="G272" s="299">
        <v>158.09999999999997</v>
      </c>
      <c r="H272" s="299">
        <v>167.7</v>
      </c>
      <c r="I272" s="299">
        <v>170.14999999999998</v>
      </c>
      <c r="J272" s="299">
        <v>172.5</v>
      </c>
      <c r="K272" s="298">
        <v>167.8</v>
      </c>
      <c r="L272" s="298">
        <v>163</v>
      </c>
      <c r="M272" s="298">
        <v>2.18316</v>
      </c>
      <c r="N272" s="1"/>
      <c r="O272" s="1"/>
    </row>
    <row r="273" spans="1:15" ht="12.75" customHeight="1">
      <c r="A273" s="30">
        <v>263</v>
      </c>
      <c r="B273" s="308" t="s">
        <v>411</v>
      </c>
      <c r="C273" s="298">
        <v>501.2</v>
      </c>
      <c r="D273" s="299">
        <v>498.81666666666666</v>
      </c>
      <c r="E273" s="299">
        <v>490.93333333333334</v>
      </c>
      <c r="F273" s="299">
        <v>480.66666666666669</v>
      </c>
      <c r="G273" s="299">
        <v>472.78333333333336</v>
      </c>
      <c r="H273" s="299">
        <v>509.08333333333331</v>
      </c>
      <c r="I273" s="299">
        <v>516.9666666666667</v>
      </c>
      <c r="J273" s="299">
        <v>527.23333333333335</v>
      </c>
      <c r="K273" s="298">
        <v>506.7</v>
      </c>
      <c r="L273" s="298">
        <v>488.55</v>
      </c>
      <c r="M273" s="298">
        <v>2.5920800000000002</v>
      </c>
      <c r="N273" s="1"/>
      <c r="O273" s="1"/>
    </row>
    <row r="274" spans="1:15" ht="12.75" customHeight="1">
      <c r="A274" s="30">
        <v>264</v>
      </c>
      <c r="B274" s="308" t="s">
        <v>412</v>
      </c>
      <c r="C274" s="298">
        <v>1203.9000000000001</v>
      </c>
      <c r="D274" s="299">
        <v>1207.9666666666667</v>
      </c>
      <c r="E274" s="299">
        <v>1180.9333333333334</v>
      </c>
      <c r="F274" s="299">
        <v>1157.9666666666667</v>
      </c>
      <c r="G274" s="299">
        <v>1130.9333333333334</v>
      </c>
      <c r="H274" s="299">
        <v>1230.9333333333334</v>
      </c>
      <c r="I274" s="299">
        <v>1257.9666666666667</v>
      </c>
      <c r="J274" s="299">
        <v>1280.9333333333334</v>
      </c>
      <c r="K274" s="298">
        <v>1235</v>
      </c>
      <c r="L274" s="298">
        <v>1185</v>
      </c>
      <c r="M274" s="298">
        <v>6.1016500000000002</v>
      </c>
      <c r="N274" s="1"/>
      <c r="O274" s="1"/>
    </row>
    <row r="275" spans="1:15" ht="12.75" customHeight="1">
      <c r="A275" s="30">
        <v>265</v>
      </c>
      <c r="B275" s="308" t="s">
        <v>413</v>
      </c>
      <c r="C275" s="298">
        <v>240.85</v>
      </c>
      <c r="D275" s="299">
        <v>240.66666666666666</v>
      </c>
      <c r="E275" s="299">
        <v>236.7833333333333</v>
      </c>
      <c r="F275" s="299">
        <v>232.71666666666664</v>
      </c>
      <c r="G275" s="299">
        <v>228.83333333333329</v>
      </c>
      <c r="H275" s="299">
        <v>244.73333333333332</v>
      </c>
      <c r="I275" s="299">
        <v>248.6166666666667</v>
      </c>
      <c r="J275" s="299">
        <v>252.68333333333334</v>
      </c>
      <c r="K275" s="298">
        <v>244.55</v>
      </c>
      <c r="L275" s="298">
        <v>236.6</v>
      </c>
      <c r="M275" s="298">
        <v>1.23674</v>
      </c>
      <c r="N275" s="1"/>
      <c r="O275" s="1"/>
    </row>
    <row r="276" spans="1:15" ht="12.75" customHeight="1">
      <c r="A276" s="30">
        <v>266</v>
      </c>
      <c r="B276" s="308" t="s">
        <v>414</v>
      </c>
      <c r="C276" s="298">
        <v>491.65</v>
      </c>
      <c r="D276" s="299">
        <v>494.68333333333334</v>
      </c>
      <c r="E276" s="299">
        <v>486.01666666666665</v>
      </c>
      <c r="F276" s="299">
        <v>480.38333333333333</v>
      </c>
      <c r="G276" s="299">
        <v>471.71666666666664</v>
      </c>
      <c r="H276" s="299">
        <v>500.31666666666666</v>
      </c>
      <c r="I276" s="299">
        <v>508.98333333333329</v>
      </c>
      <c r="J276" s="299">
        <v>514.61666666666667</v>
      </c>
      <c r="K276" s="298">
        <v>503.35</v>
      </c>
      <c r="L276" s="298">
        <v>489.05</v>
      </c>
      <c r="M276" s="298">
        <v>8.6441999999999997</v>
      </c>
      <c r="N276" s="1"/>
      <c r="O276" s="1"/>
    </row>
    <row r="277" spans="1:15" ht="12.75" customHeight="1">
      <c r="A277" s="30">
        <v>267</v>
      </c>
      <c r="B277" s="308" t="s">
        <v>415</v>
      </c>
      <c r="C277" s="298">
        <v>243.6</v>
      </c>
      <c r="D277" s="299">
        <v>242.85</v>
      </c>
      <c r="E277" s="299">
        <v>235.39999999999998</v>
      </c>
      <c r="F277" s="299">
        <v>227.2</v>
      </c>
      <c r="G277" s="299">
        <v>219.74999999999997</v>
      </c>
      <c r="H277" s="299">
        <v>251.04999999999998</v>
      </c>
      <c r="I277" s="299">
        <v>258.5</v>
      </c>
      <c r="J277" s="299">
        <v>266.7</v>
      </c>
      <c r="K277" s="298">
        <v>250.3</v>
      </c>
      <c r="L277" s="298">
        <v>234.65</v>
      </c>
      <c r="M277" s="298">
        <v>11.80231</v>
      </c>
      <c r="N277" s="1"/>
      <c r="O277" s="1"/>
    </row>
    <row r="278" spans="1:15" ht="12.75" customHeight="1">
      <c r="A278" s="30">
        <v>268</v>
      </c>
      <c r="B278" s="308" t="s">
        <v>416</v>
      </c>
      <c r="C278" s="298">
        <v>1002.3</v>
      </c>
      <c r="D278" s="299">
        <v>1005.9833333333332</v>
      </c>
      <c r="E278" s="299">
        <v>994.31666666666649</v>
      </c>
      <c r="F278" s="299">
        <v>986.33333333333326</v>
      </c>
      <c r="G278" s="299">
        <v>974.66666666666652</v>
      </c>
      <c r="H278" s="299">
        <v>1013.9666666666665</v>
      </c>
      <c r="I278" s="299">
        <v>1025.6333333333332</v>
      </c>
      <c r="J278" s="299">
        <v>1033.6166666666663</v>
      </c>
      <c r="K278" s="298">
        <v>1017.65</v>
      </c>
      <c r="L278" s="298">
        <v>998</v>
      </c>
      <c r="M278" s="298">
        <v>1.81857</v>
      </c>
      <c r="N278" s="1"/>
      <c r="O278" s="1"/>
    </row>
    <row r="279" spans="1:15" ht="12.75" customHeight="1">
      <c r="A279" s="30">
        <v>269</v>
      </c>
      <c r="B279" s="308" t="s">
        <v>417</v>
      </c>
      <c r="C279" s="298">
        <v>355.7</v>
      </c>
      <c r="D279" s="299">
        <v>356.23333333333335</v>
      </c>
      <c r="E279" s="299">
        <v>353.4666666666667</v>
      </c>
      <c r="F279" s="299">
        <v>351.23333333333335</v>
      </c>
      <c r="G279" s="299">
        <v>348.4666666666667</v>
      </c>
      <c r="H279" s="299">
        <v>358.4666666666667</v>
      </c>
      <c r="I279" s="299">
        <v>361.23333333333335</v>
      </c>
      <c r="J279" s="299">
        <v>363.4666666666667</v>
      </c>
      <c r="K279" s="298">
        <v>359</v>
      </c>
      <c r="L279" s="298">
        <v>354</v>
      </c>
      <c r="M279" s="298">
        <v>0.35182000000000002</v>
      </c>
      <c r="N279" s="1"/>
      <c r="O279" s="1"/>
    </row>
    <row r="280" spans="1:15" ht="12.75" customHeight="1">
      <c r="A280" s="30">
        <v>270</v>
      </c>
      <c r="B280" s="308" t="s">
        <v>806</v>
      </c>
      <c r="C280" s="298">
        <v>63.6</v>
      </c>
      <c r="D280" s="299">
        <v>63.949999999999996</v>
      </c>
      <c r="E280" s="299">
        <v>62.649999999999991</v>
      </c>
      <c r="F280" s="299">
        <v>61.699999999999996</v>
      </c>
      <c r="G280" s="299">
        <v>60.399999999999991</v>
      </c>
      <c r="H280" s="299">
        <v>64.899999999999991</v>
      </c>
      <c r="I280" s="299">
        <v>66.199999999999989</v>
      </c>
      <c r="J280" s="299">
        <v>67.149999999999991</v>
      </c>
      <c r="K280" s="298">
        <v>65.25</v>
      </c>
      <c r="L280" s="298">
        <v>63</v>
      </c>
      <c r="M280" s="298">
        <v>9.4285999999999994</v>
      </c>
      <c r="N280" s="1"/>
      <c r="O280" s="1"/>
    </row>
    <row r="281" spans="1:15" ht="12.75" customHeight="1">
      <c r="A281" s="30">
        <v>271</v>
      </c>
      <c r="B281" s="308" t="s">
        <v>418</v>
      </c>
      <c r="C281" s="298">
        <v>393.6</v>
      </c>
      <c r="D281" s="299">
        <v>396.05</v>
      </c>
      <c r="E281" s="299">
        <v>388.25</v>
      </c>
      <c r="F281" s="299">
        <v>382.9</v>
      </c>
      <c r="G281" s="299">
        <v>375.09999999999997</v>
      </c>
      <c r="H281" s="299">
        <v>401.40000000000003</v>
      </c>
      <c r="I281" s="299">
        <v>409.2000000000001</v>
      </c>
      <c r="J281" s="299">
        <v>414.55000000000007</v>
      </c>
      <c r="K281" s="298">
        <v>403.85</v>
      </c>
      <c r="L281" s="298">
        <v>390.7</v>
      </c>
      <c r="M281" s="298">
        <v>0.73041999999999996</v>
      </c>
      <c r="N281" s="1"/>
      <c r="O281" s="1"/>
    </row>
    <row r="282" spans="1:15" ht="12.75" customHeight="1">
      <c r="A282" s="30">
        <v>272</v>
      </c>
      <c r="B282" s="308" t="s">
        <v>419</v>
      </c>
      <c r="C282" s="298">
        <v>46.9</v>
      </c>
      <c r="D282" s="299">
        <v>47.15</v>
      </c>
      <c r="E282" s="299">
        <v>46.4</v>
      </c>
      <c r="F282" s="299">
        <v>45.9</v>
      </c>
      <c r="G282" s="299">
        <v>45.15</v>
      </c>
      <c r="H282" s="299">
        <v>47.65</v>
      </c>
      <c r="I282" s="299">
        <v>48.4</v>
      </c>
      <c r="J282" s="299">
        <v>48.9</v>
      </c>
      <c r="K282" s="298">
        <v>47.9</v>
      </c>
      <c r="L282" s="298">
        <v>46.65</v>
      </c>
      <c r="M282" s="298">
        <v>23.463450000000002</v>
      </c>
      <c r="N282" s="1"/>
      <c r="O282" s="1"/>
    </row>
    <row r="283" spans="1:15" ht="12.75" customHeight="1">
      <c r="A283" s="30">
        <v>273</v>
      </c>
      <c r="B283" s="308" t="s">
        <v>420</v>
      </c>
      <c r="C283" s="298">
        <v>409</v>
      </c>
      <c r="D283" s="299">
        <v>409.98333333333335</v>
      </c>
      <c r="E283" s="299">
        <v>406.11666666666667</v>
      </c>
      <c r="F283" s="299">
        <v>403.23333333333335</v>
      </c>
      <c r="G283" s="299">
        <v>399.36666666666667</v>
      </c>
      <c r="H283" s="299">
        <v>412.86666666666667</v>
      </c>
      <c r="I283" s="299">
        <v>416.73333333333335</v>
      </c>
      <c r="J283" s="299">
        <v>419.61666666666667</v>
      </c>
      <c r="K283" s="298">
        <v>413.85</v>
      </c>
      <c r="L283" s="298">
        <v>407.1</v>
      </c>
      <c r="M283" s="298">
        <v>1.6163799999999999</v>
      </c>
      <c r="N283" s="1"/>
      <c r="O283" s="1"/>
    </row>
    <row r="284" spans="1:15" ht="12.75" customHeight="1">
      <c r="A284" s="30">
        <v>274</v>
      </c>
      <c r="B284" s="308" t="s">
        <v>141</v>
      </c>
      <c r="C284" s="298">
        <v>1718.95</v>
      </c>
      <c r="D284" s="299">
        <v>1723.3</v>
      </c>
      <c r="E284" s="299">
        <v>1707.6</v>
      </c>
      <c r="F284" s="299">
        <v>1696.25</v>
      </c>
      <c r="G284" s="299">
        <v>1680.55</v>
      </c>
      <c r="H284" s="299">
        <v>1734.6499999999999</v>
      </c>
      <c r="I284" s="299">
        <v>1750.3500000000001</v>
      </c>
      <c r="J284" s="299">
        <v>1761.6999999999998</v>
      </c>
      <c r="K284" s="298">
        <v>1739</v>
      </c>
      <c r="L284" s="298">
        <v>1711.95</v>
      </c>
      <c r="M284" s="298">
        <v>18.288319999999999</v>
      </c>
      <c r="N284" s="1"/>
      <c r="O284" s="1"/>
    </row>
    <row r="285" spans="1:15" ht="12.75" customHeight="1">
      <c r="A285" s="30">
        <v>275</v>
      </c>
      <c r="B285" s="308" t="s">
        <v>787</v>
      </c>
      <c r="C285" s="298">
        <v>1187.0999999999999</v>
      </c>
      <c r="D285" s="299">
        <v>1191.8833333333334</v>
      </c>
      <c r="E285" s="299">
        <v>1178.3666666666668</v>
      </c>
      <c r="F285" s="299">
        <v>1169.6333333333334</v>
      </c>
      <c r="G285" s="299">
        <v>1156.1166666666668</v>
      </c>
      <c r="H285" s="299">
        <v>1200.6166666666668</v>
      </c>
      <c r="I285" s="299">
        <v>1214.1333333333337</v>
      </c>
      <c r="J285" s="299">
        <v>1222.8666666666668</v>
      </c>
      <c r="K285" s="298">
        <v>1205.4000000000001</v>
      </c>
      <c r="L285" s="298">
        <v>1183.1500000000001</v>
      </c>
      <c r="M285" s="298">
        <v>1.5836699999999999</v>
      </c>
      <c r="N285" s="1"/>
      <c r="O285" s="1"/>
    </row>
    <row r="286" spans="1:15" ht="12.75" customHeight="1">
      <c r="A286" s="30">
        <v>276</v>
      </c>
      <c r="B286" s="308" t="s">
        <v>142</v>
      </c>
      <c r="C286" s="298">
        <v>72.2</v>
      </c>
      <c r="D286" s="299">
        <v>72.533333333333346</v>
      </c>
      <c r="E286" s="299">
        <v>71.666666666666686</v>
      </c>
      <c r="F286" s="299">
        <v>71.13333333333334</v>
      </c>
      <c r="G286" s="299">
        <v>70.26666666666668</v>
      </c>
      <c r="H286" s="299">
        <v>73.066666666666691</v>
      </c>
      <c r="I286" s="299">
        <v>73.933333333333337</v>
      </c>
      <c r="J286" s="299">
        <v>74.466666666666697</v>
      </c>
      <c r="K286" s="298">
        <v>73.400000000000006</v>
      </c>
      <c r="L286" s="298">
        <v>72</v>
      </c>
      <c r="M286" s="298">
        <v>36.028329999999997</v>
      </c>
      <c r="N286" s="1"/>
      <c r="O286" s="1"/>
    </row>
    <row r="287" spans="1:15" ht="12.75" customHeight="1">
      <c r="A287" s="30">
        <v>277</v>
      </c>
      <c r="B287" s="308" t="s">
        <v>147</v>
      </c>
      <c r="C287" s="298">
        <v>3085.9</v>
      </c>
      <c r="D287" s="299">
        <v>3107.6333333333332</v>
      </c>
      <c r="E287" s="299">
        <v>3043.2666666666664</v>
      </c>
      <c r="F287" s="299">
        <v>3000.6333333333332</v>
      </c>
      <c r="G287" s="299">
        <v>2936.2666666666664</v>
      </c>
      <c r="H287" s="299">
        <v>3150.2666666666664</v>
      </c>
      <c r="I287" s="299">
        <v>3214.6333333333332</v>
      </c>
      <c r="J287" s="299">
        <v>3257.2666666666664</v>
      </c>
      <c r="K287" s="298">
        <v>3172</v>
      </c>
      <c r="L287" s="298">
        <v>3065</v>
      </c>
      <c r="M287" s="298">
        <v>3.3579599999999998</v>
      </c>
      <c r="N287" s="1"/>
      <c r="O287" s="1"/>
    </row>
    <row r="288" spans="1:15" ht="12.75" customHeight="1">
      <c r="A288" s="30">
        <v>278</v>
      </c>
      <c r="B288" s="308" t="s">
        <v>144</v>
      </c>
      <c r="C288" s="298">
        <v>358.95</v>
      </c>
      <c r="D288" s="299">
        <v>358.7833333333333</v>
      </c>
      <c r="E288" s="299">
        <v>354.61666666666662</v>
      </c>
      <c r="F288" s="299">
        <v>350.2833333333333</v>
      </c>
      <c r="G288" s="299">
        <v>346.11666666666662</v>
      </c>
      <c r="H288" s="299">
        <v>363.11666666666662</v>
      </c>
      <c r="I288" s="299">
        <v>367.28333333333336</v>
      </c>
      <c r="J288" s="299">
        <v>371.61666666666662</v>
      </c>
      <c r="K288" s="298">
        <v>362.95</v>
      </c>
      <c r="L288" s="298">
        <v>354.45</v>
      </c>
      <c r="M288" s="298">
        <v>23.859909999999999</v>
      </c>
      <c r="N288" s="1"/>
      <c r="O288" s="1"/>
    </row>
    <row r="289" spans="1:15" ht="12.75" customHeight="1">
      <c r="A289" s="30">
        <v>279</v>
      </c>
      <c r="B289" s="308" t="s">
        <v>421</v>
      </c>
      <c r="C289" s="298">
        <v>9592.9500000000007</v>
      </c>
      <c r="D289" s="299">
        <v>9584.4666666666672</v>
      </c>
      <c r="E289" s="299">
        <v>9469.9333333333343</v>
      </c>
      <c r="F289" s="299">
        <v>9346.9166666666679</v>
      </c>
      <c r="G289" s="299">
        <v>9232.383333333335</v>
      </c>
      <c r="H289" s="299">
        <v>9707.4833333333336</v>
      </c>
      <c r="I289" s="299">
        <v>9822.0166666666664</v>
      </c>
      <c r="J289" s="299">
        <v>9945.0333333333328</v>
      </c>
      <c r="K289" s="298">
        <v>9699</v>
      </c>
      <c r="L289" s="298">
        <v>9461.4500000000007</v>
      </c>
      <c r="M289" s="298">
        <v>4.6370000000000001E-2</v>
      </c>
      <c r="N289" s="1"/>
      <c r="O289" s="1"/>
    </row>
    <row r="290" spans="1:15" ht="12.75" customHeight="1">
      <c r="A290" s="30">
        <v>280</v>
      </c>
      <c r="B290" s="308" t="s">
        <v>146</v>
      </c>
      <c r="C290" s="298">
        <v>3985.05</v>
      </c>
      <c r="D290" s="299">
        <v>3989.2166666666672</v>
      </c>
      <c r="E290" s="299">
        <v>3919.8833333333341</v>
      </c>
      <c r="F290" s="299">
        <v>3854.7166666666672</v>
      </c>
      <c r="G290" s="299">
        <v>3785.3833333333341</v>
      </c>
      <c r="H290" s="299">
        <v>4054.3833333333341</v>
      </c>
      <c r="I290" s="299">
        <v>4123.7166666666672</v>
      </c>
      <c r="J290" s="299">
        <v>4188.8833333333341</v>
      </c>
      <c r="K290" s="298">
        <v>4058.55</v>
      </c>
      <c r="L290" s="298">
        <v>3924.05</v>
      </c>
      <c r="M290" s="298">
        <v>4.7222999999999997</v>
      </c>
      <c r="N290" s="1"/>
      <c r="O290" s="1"/>
    </row>
    <row r="291" spans="1:15" ht="12.75" customHeight="1">
      <c r="A291" s="30">
        <v>281</v>
      </c>
      <c r="B291" s="308" t="s">
        <v>145</v>
      </c>
      <c r="C291" s="298">
        <v>1653.75</v>
      </c>
      <c r="D291" s="299">
        <v>1658.5666666666666</v>
      </c>
      <c r="E291" s="299">
        <v>1644.2333333333331</v>
      </c>
      <c r="F291" s="299">
        <v>1634.7166666666665</v>
      </c>
      <c r="G291" s="299">
        <v>1620.383333333333</v>
      </c>
      <c r="H291" s="299">
        <v>1668.0833333333333</v>
      </c>
      <c r="I291" s="299">
        <v>1682.4166666666667</v>
      </c>
      <c r="J291" s="299">
        <v>1691.9333333333334</v>
      </c>
      <c r="K291" s="298">
        <v>1672.9</v>
      </c>
      <c r="L291" s="298">
        <v>1649.05</v>
      </c>
      <c r="M291" s="298">
        <v>7.8151599999999997</v>
      </c>
      <c r="N291" s="1"/>
      <c r="O291" s="1"/>
    </row>
    <row r="292" spans="1:15" ht="12.75" customHeight="1">
      <c r="A292" s="30">
        <v>282</v>
      </c>
      <c r="B292" s="308" t="s">
        <v>870</v>
      </c>
      <c r="C292" s="298">
        <v>352.4</v>
      </c>
      <c r="D292" s="299">
        <v>355.13333333333338</v>
      </c>
      <c r="E292" s="299">
        <v>348.41666666666674</v>
      </c>
      <c r="F292" s="299">
        <v>344.43333333333334</v>
      </c>
      <c r="G292" s="299">
        <v>337.7166666666667</v>
      </c>
      <c r="H292" s="299">
        <v>359.11666666666679</v>
      </c>
      <c r="I292" s="299">
        <v>365.83333333333337</v>
      </c>
      <c r="J292" s="299">
        <v>369.81666666666683</v>
      </c>
      <c r="K292" s="298">
        <v>361.85</v>
      </c>
      <c r="L292" s="298">
        <v>351.15</v>
      </c>
      <c r="M292" s="298">
        <v>1.9196599999999999</v>
      </c>
      <c r="N292" s="1"/>
      <c r="O292" s="1"/>
    </row>
    <row r="293" spans="1:15" ht="12.75" customHeight="1">
      <c r="A293" s="30">
        <v>283</v>
      </c>
      <c r="B293" s="308" t="s">
        <v>266</v>
      </c>
      <c r="C293" s="298">
        <v>492.55</v>
      </c>
      <c r="D293" s="299">
        <v>492.66666666666669</v>
      </c>
      <c r="E293" s="299">
        <v>483.93333333333339</v>
      </c>
      <c r="F293" s="299">
        <v>475.31666666666672</v>
      </c>
      <c r="G293" s="299">
        <v>466.58333333333343</v>
      </c>
      <c r="H293" s="299">
        <v>501.28333333333336</v>
      </c>
      <c r="I293" s="299">
        <v>510.01666666666659</v>
      </c>
      <c r="J293" s="299">
        <v>518.63333333333333</v>
      </c>
      <c r="K293" s="298">
        <v>501.4</v>
      </c>
      <c r="L293" s="298">
        <v>484.05</v>
      </c>
      <c r="M293" s="298">
        <v>13.8123</v>
      </c>
      <c r="N293" s="1"/>
      <c r="O293" s="1"/>
    </row>
    <row r="294" spans="1:15" ht="12.75" customHeight="1">
      <c r="A294" s="30">
        <v>284</v>
      </c>
      <c r="B294" s="308" t="s">
        <v>808</v>
      </c>
      <c r="C294" s="298">
        <v>285.35000000000002</v>
      </c>
      <c r="D294" s="299">
        <v>288.4666666666667</v>
      </c>
      <c r="E294" s="299">
        <v>280.93333333333339</v>
      </c>
      <c r="F294" s="299">
        <v>276.51666666666671</v>
      </c>
      <c r="G294" s="299">
        <v>268.98333333333341</v>
      </c>
      <c r="H294" s="299">
        <v>292.88333333333338</v>
      </c>
      <c r="I294" s="299">
        <v>300.41666666666669</v>
      </c>
      <c r="J294" s="299">
        <v>304.83333333333337</v>
      </c>
      <c r="K294" s="298">
        <v>296</v>
      </c>
      <c r="L294" s="298">
        <v>284.05</v>
      </c>
      <c r="M294" s="298">
        <v>12.28932</v>
      </c>
      <c r="N294" s="1"/>
      <c r="O294" s="1"/>
    </row>
    <row r="295" spans="1:15" ht="12.75" customHeight="1">
      <c r="A295" s="30">
        <v>285</v>
      </c>
      <c r="B295" s="308" t="s">
        <v>422</v>
      </c>
      <c r="C295" s="298">
        <v>3426.7</v>
      </c>
      <c r="D295" s="299">
        <v>3431.3166666666671</v>
      </c>
      <c r="E295" s="299">
        <v>3370.6833333333343</v>
      </c>
      <c r="F295" s="299">
        <v>3314.6666666666674</v>
      </c>
      <c r="G295" s="299">
        <v>3254.0333333333347</v>
      </c>
      <c r="H295" s="299">
        <v>3487.3333333333339</v>
      </c>
      <c r="I295" s="299">
        <v>3547.9666666666662</v>
      </c>
      <c r="J295" s="299">
        <v>3603.9833333333336</v>
      </c>
      <c r="K295" s="298">
        <v>3491.95</v>
      </c>
      <c r="L295" s="298">
        <v>3375.3</v>
      </c>
      <c r="M295" s="298">
        <v>0.69740999999999997</v>
      </c>
      <c r="N295" s="1"/>
      <c r="O295" s="1"/>
    </row>
    <row r="296" spans="1:15" ht="12.75" customHeight="1">
      <c r="A296" s="30">
        <v>286</v>
      </c>
      <c r="B296" s="308" t="s">
        <v>148</v>
      </c>
      <c r="C296" s="298">
        <v>633.29999999999995</v>
      </c>
      <c r="D296" s="299">
        <v>636.1</v>
      </c>
      <c r="E296" s="299">
        <v>628.20000000000005</v>
      </c>
      <c r="F296" s="299">
        <v>623.1</v>
      </c>
      <c r="G296" s="299">
        <v>615.20000000000005</v>
      </c>
      <c r="H296" s="299">
        <v>641.20000000000005</v>
      </c>
      <c r="I296" s="299">
        <v>649.09999999999991</v>
      </c>
      <c r="J296" s="299">
        <v>654.20000000000005</v>
      </c>
      <c r="K296" s="298">
        <v>644</v>
      </c>
      <c r="L296" s="298">
        <v>631</v>
      </c>
      <c r="M296" s="298">
        <v>4.4053399999999998</v>
      </c>
      <c r="N296" s="1"/>
      <c r="O296" s="1"/>
    </row>
    <row r="297" spans="1:15" ht="12.75" customHeight="1">
      <c r="A297" s="30">
        <v>287</v>
      </c>
      <c r="B297" s="308" t="s">
        <v>423</v>
      </c>
      <c r="C297" s="298">
        <v>1839.9</v>
      </c>
      <c r="D297" s="299">
        <v>1848.7166666666665</v>
      </c>
      <c r="E297" s="299">
        <v>1821.4333333333329</v>
      </c>
      <c r="F297" s="299">
        <v>1802.9666666666665</v>
      </c>
      <c r="G297" s="299">
        <v>1775.6833333333329</v>
      </c>
      <c r="H297" s="299">
        <v>1867.1833333333329</v>
      </c>
      <c r="I297" s="299">
        <v>1894.4666666666662</v>
      </c>
      <c r="J297" s="299">
        <v>1912.9333333333329</v>
      </c>
      <c r="K297" s="298">
        <v>1876</v>
      </c>
      <c r="L297" s="298">
        <v>1830.25</v>
      </c>
      <c r="M297" s="298">
        <v>0.16352</v>
      </c>
      <c r="N297" s="1"/>
      <c r="O297" s="1"/>
    </row>
    <row r="298" spans="1:15" ht="12.75" customHeight="1">
      <c r="A298" s="30">
        <v>288</v>
      </c>
      <c r="B298" s="308" t="s">
        <v>424</v>
      </c>
      <c r="C298" s="298">
        <v>39.299999999999997</v>
      </c>
      <c r="D298" s="299">
        <v>39.449999999999996</v>
      </c>
      <c r="E298" s="299">
        <v>38.849999999999994</v>
      </c>
      <c r="F298" s="299">
        <v>38.4</v>
      </c>
      <c r="G298" s="299">
        <v>37.799999999999997</v>
      </c>
      <c r="H298" s="299">
        <v>39.899999999999991</v>
      </c>
      <c r="I298" s="299">
        <v>40.5</v>
      </c>
      <c r="J298" s="299">
        <v>40.949999999999989</v>
      </c>
      <c r="K298" s="298">
        <v>40.049999999999997</v>
      </c>
      <c r="L298" s="298">
        <v>39</v>
      </c>
      <c r="M298" s="298">
        <v>16.218350000000001</v>
      </c>
      <c r="N298" s="1"/>
      <c r="O298" s="1"/>
    </row>
    <row r="299" spans="1:15" ht="12.75" customHeight="1">
      <c r="A299" s="30">
        <v>289</v>
      </c>
      <c r="B299" s="308" t="s">
        <v>425</v>
      </c>
      <c r="C299" s="298">
        <v>146.1</v>
      </c>
      <c r="D299" s="299">
        <v>146.46666666666667</v>
      </c>
      <c r="E299" s="299">
        <v>145.33333333333334</v>
      </c>
      <c r="F299" s="299">
        <v>144.56666666666666</v>
      </c>
      <c r="G299" s="299">
        <v>143.43333333333334</v>
      </c>
      <c r="H299" s="299">
        <v>147.23333333333335</v>
      </c>
      <c r="I299" s="299">
        <v>148.36666666666667</v>
      </c>
      <c r="J299" s="299">
        <v>149.13333333333335</v>
      </c>
      <c r="K299" s="298">
        <v>147.6</v>
      </c>
      <c r="L299" s="298">
        <v>145.69999999999999</v>
      </c>
      <c r="M299" s="298">
        <v>0.44635999999999998</v>
      </c>
      <c r="N299" s="1"/>
      <c r="O299" s="1"/>
    </row>
    <row r="300" spans="1:15" ht="12.75" customHeight="1">
      <c r="A300" s="30">
        <v>290</v>
      </c>
      <c r="B300" s="308" t="s">
        <v>160</v>
      </c>
      <c r="C300" s="298">
        <v>76664.649999999994</v>
      </c>
      <c r="D300" s="299">
        <v>76464.566666666666</v>
      </c>
      <c r="E300" s="299">
        <v>76029.133333333331</v>
      </c>
      <c r="F300" s="299">
        <v>75393.616666666669</v>
      </c>
      <c r="G300" s="299">
        <v>74958.183333333334</v>
      </c>
      <c r="H300" s="299">
        <v>77100.083333333328</v>
      </c>
      <c r="I300" s="299">
        <v>77535.516666666648</v>
      </c>
      <c r="J300" s="299">
        <v>78171.033333333326</v>
      </c>
      <c r="K300" s="298">
        <v>76900</v>
      </c>
      <c r="L300" s="298">
        <v>75829.05</v>
      </c>
      <c r="M300" s="298">
        <v>7.467E-2</v>
      </c>
      <c r="N300" s="1"/>
      <c r="O300" s="1"/>
    </row>
    <row r="301" spans="1:15" ht="12.75" customHeight="1">
      <c r="A301" s="30">
        <v>291</v>
      </c>
      <c r="B301" s="308" t="s">
        <v>871</v>
      </c>
      <c r="C301" s="298">
        <v>1243</v>
      </c>
      <c r="D301" s="299">
        <v>1250.6499999999999</v>
      </c>
      <c r="E301" s="299">
        <v>1232.3499999999997</v>
      </c>
      <c r="F301" s="299">
        <v>1221.6999999999998</v>
      </c>
      <c r="G301" s="299">
        <v>1203.3999999999996</v>
      </c>
      <c r="H301" s="299">
        <v>1261.2999999999997</v>
      </c>
      <c r="I301" s="299">
        <v>1279.5999999999999</v>
      </c>
      <c r="J301" s="299">
        <v>1290.2499999999998</v>
      </c>
      <c r="K301" s="298">
        <v>1268.95</v>
      </c>
      <c r="L301" s="298">
        <v>1240</v>
      </c>
      <c r="M301" s="298">
        <v>0.41278999999999999</v>
      </c>
      <c r="N301" s="1"/>
      <c r="O301" s="1"/>
    </row>
    <row r="302" spans="1:15" ht="12.75" customHeight="1">
      <c r="A302" s="30">
        <v>292</v>
      </c>
      <c r="B302" s="308" t="s">
        <v>807</v>
      </c>
      <c r="C302" s="298">
        <v>1096.3</v>
      </c>
      <c r="D302" s="299">
        <v>1086.3833333333334</v>
      </c>
      <c r="E302" s="299">
        <v>1062.7666666666669</v>
      </c>
      <c r="F302" s="299">
        <v>1029.2333333333333</v>
      </c>
      <c r="G302" s="299">
        <v>1005.6166666666668</v>
      </c>
      <c r="H302" s="299">
        <v>1119.916666666667</v>
      </c>
      <c r="I302" s="299">
        <v>1143.5333333333333</v>
      </c>
      <c r="J302" s="299">
        <v>1177.0666666666671</v>
      </c>
      <c r="K302" s="298">
        <v>1110</v>
      </c>
      <c r="L302" s="298">
        <v>1052.8499999999999</v>
      </c>
      <c r="M302" s="298">
        <v>3.1199300000000001</v>
      </c>
      <c r="N302" s="1"/>
      <c r="O302" s="1"/>
    </row>
    <row r="303" spans="1:15" ht="12.75" customHeight="1">
      <c r="A303" s="30">
        <v>293</v>
      </c>
      <c r="B303" s="308" t="s">
        <v>157</v>
      </c>
      <c r="C303" s="298">
        <v>791.1</v>
      </c>
      <c r="D303" s="299">
        <v>796.41666666666663</v>
      </c>
      <c r="E303" s="299">
        <v>782.88333333333321</v>
      </c>
      <c r="F303" s="299">
        <v>774.66666666666663</v>
      </c>
      <c r="G303" s="299">
        <v>761.13333333333321</v>
      </c>
      <c r="H303" s="299">
        <v>804.63333333333321</v>
      </c>
      <c r="I303" s="299">
        <v>818.16666666666674</v>
      </c>
      <c r="J303" s="299">
        <v>826.38333333333321</v>
      </c>
      <c r="K303" s="298">
        <v>809.95</v>
      </c>
      <c r="L303" s="298">
        <v>788.2</v>
      </c>
      <c r="M303" s="298">
        <v>1.5854600000000001</v>
      </c>
      <c r="N303" s="1"/>
      <c r="O303" s="1"/>
    </row>
    <row r="304" spans="1:15" ht="12.75" customHeight="1">
      <c r="A304" s="30">
        <v>294</v>
      </c>
      <c r="B304" s="308" t="s">
        <v>150</v>
      </c>
      <c r="C304" s="298">
        <v>204.05</v>
      </c>
      <c r="D304" s="299">
        <v>203.78333333333333</v>
      </c>
      <c r="E304" s="299">
        <v>200.76666666666665</v>
      </c>
      <c r="F304" s="299">
        <v>197.48333333333332</v>
      </c>
      <c r="G304" s="299">
        <v>194.46666666666664</v>
      </c>
      <c r="H304" s="299">
        <v>207.06666666666666</v>
      </c>
      <c r="I304" s="299">
        <v>210.08333333333337</v>
      </c>
      <c r="J304" s="299">
        <v>213.36666666666667</v>
      </c>
      <c r="K304" s="298">
        <v>206.8</v>
      </c>
      <c r="L304" s="298">
        <v>200.5</v>
      </c>
      <c r="M304" s="298">
        <v>70.909369999999996</v>
      </c>
      <c r="N304" s="1"/>
      <c r="O304" s="1"/>
    </row>
    <row r="305" spans="1:15" ht="12.75" customHeight="1">
      <c r="A305" s="30">
        <v>295</v>
      </c>
      <c r="B305" s="308" t="s">
        <v>149</v>
      </c>
      <c r="C305" s="298">
        <v>1146.6500000000001</v>
      </c>
      <c r="D305" s="299">
        <v>1151.0333333333335</v>
      </c>
      <c r="E305" s="299">
        <v>1137.616666666667</v>
      </c>
      <c r="F305" s="299">
        <v>1128.5833333333335</v>
      </c>
      <c r="G305" s="299">
        <v>1115.166666666667</v>
      </c>
      <c r="H305" s="299">
        <v>1160.0666666666671</v>
      </c>
      <c r="I305" s="299">
        <v>1173.4833333333336</v>
      </c>
      <c r="J305" s="299">
        <v>1182.5166666666671</v>
      </c>
      <c r="K305" s="298">
        <v>1164.45</v>
      </c>
      <c r="L305" s="298">
        <v>1142</v>
      </c>
      <c r="M305" s="298">
        <v>24.526319999999998</v>
      </c>
      <c r="N305" s="1"/>
      <c r="O305" s="1"/>
    </row>
    <row r="306" spans="1:15" ht="12.75" customHeight="1">
      <c r="A306" s="30">
        <v>296</v>
      </c>
      <c r="B306" s="308" t="s">
        <v>426</v>
      </c>
      <c r="C306" s="298">
        <v>238.55</v>
      </c>
      <c r="D306" s="299">
        <v>239.91666666666666</v>
      </c>
      <c r="E306" s="299">
        <v>235.13333333333333</v>
      </c>
      <c r="F306" s="299">
        <v>231.71666666666667</v>
      </c>
      <c r="G306" s="299">
        <v>226.93333333333334</v>
      </c>
      <c r="H306" s="299">
        <v>243.33333333333331</v>
      </c>
      <c r="I306" s="299">
        <v>248.11666666666667</v>
      </c>
      <c r="J306" s="299">
        <v>251.5333333333333</v>
      </c>
      <c r="K306" s="298">
        <v>244.7</v>
      </c>
      <c r="L306" s="298">
        <v>236.5</v>
      </c>
      <c r="M306" s="298">
        <v>3.3514400000000002</v>
      </c>
      <c r="N306" s="1"/>
      <c r="O306" s="1"/>
    </row>
    <row r="307" spans="1:15" ht="12.75" customHeight="1">
      <c r="A307" s="30">
        <v>297</v>
      </c>
      <c r="B307" s="308" t="s">
        <v>427</v>
      </c>
      <c r="C307" s="298">
        <v>226.2</v>
      </c>
      <c r="D307" s="299">
        <v>227.66666666666666</v>
      </c>
      <c r="E307" s="299">
        <v>222.63333333333333</v>
      </c>
      <c r="F307" s="299">
        <v>219.06666666666666</v>
      </c>
      <c r="G307" s="299">
        <v>214.03333333333333</v>
      </c>
      <c r="H307" s="299">
        <v>231.23333333333332</v>
      </c>
      <c r="I307" s="299">
        <v>236.26666666666668</v>
      </c>
      <c r="J307" s="299">
        <v>239.83333333333331</v>
      </c>
      <c r="K307" s="298">
        <v>232.7</v>
      </c>
      <c r="L307" s="298">
        <v>224.1</v>
      </c>
      <c r="M307" s="298">
        <v>0.82931999999999995</v>
      </c>
      <c r="N307" s="1"/>
      <c r="O307" s="1"/>
    </row>
    <row r="308" spans="1:15" ht="12.75" customHeight="1">
      <c r="A308" s="30">
        <v>298</v>
      </c>
      <c r="B308" s="308" t="s">
        <v>428</v>
      </c>
      <c r="C308" s="298">
        <v>490.8</v>
      </c>
      <c r="D308" s="299">
        <v>493.13333333333338</v>
      </c>
      <c r="E308" s="299">
        <v>485.71666666666675</v>
      </c>
      <c r="F308" s="299">
        <v>480.63333333333338</v>
      </c>
      <c r="G308" s="299">
        <v>473.21666666666675</v>
      </c>
      <c r="H308" s="299">
        <v>498.21666666666675</v>
      </c>
      <c r="I308" s="299">
        <v>505.63333333333338</v>
      </c>
      <c r="J308" s="299">
        <v>510.71666666666675</v>
      </c>
      <c r="K308" s="298">
        <v>500.55</v>
      </c>
      <c r="L308" s="298">
        <v>488.05</v>
      </c>
      <c r="M308" s="298">
        <v>0.15217</v>
      </c>
      <c r="N308" s="1"/>
      <c r="O308" s="1"/>
    </row>
    <row r="309" spans="1:15" ht="12.75" customHeight="1">
      <c r="A309" s="30">
        <v>299</v>
      </c>
      <c r="B309" s="308" t="s">
        <v>151</v>
      </c>
      <c r="C309" s="298">
        <v>90</v>
      </c>
      <c r="D309" s="299">
        <v>90.366666666666674</v>
      </c>
      <c r="E309" s="299">
        <v>89.183333333333351</v>
      </c>
      <c r="F309" s="299">
        <v>88.366666666666674</v>
      </c>
      <c r="G309" s="299">
        <v>87.183333333333351</v>
      </c>
      <c r="H309" s="299">
        <v>91.183333333333351</v>
      </c>
      <c r="I309" s="299">
        <v>92.366666666666688</v>
      </c>
      <c r="J309" s="299">
        <v>93.183333333333351</v>
      </c>
      <c r="K309" s="298">
        <v>91.55</v>
      </c>
      <c r="L309" s="298">
        <v>89.55</v>
      </c>
      <c r="M309" s="298">
        <v>28.973849999999999</v>
      </c>
      <c r="N309" s="1"/>
      <c r="O309" s="1"/>
    </row>
    <row r="310" spans="1:15" ht="12.75" customHeight="1">
      <c r="A310" s="30">
        <v>300</v>
      </c>
      <c r="B310" s="308" t="s">
        <v>429</v>
      </c>
      <c r="C310" s="298">
        <v>71.75</v>
      </c>
      <c r="D310" s="299">
        <v>71.966666666666669</v>
      </c>
      <c r="E310" s="299">
        <v>70.683333333333337</v>
      </c>
      <c r="F310" s="299">
        <v>69.616666666666674</v>
      </c>
      <c r="G310" s="299">
        <v>68.333333333333343</v>
      </c>
      <c r="H310" s="299">
        <v>73.033333333333331</v>
      </c>
      <c r="I310" s="299">
        <v>74.316666666666663</v>
      </c>
      <c r="J310" s="299">
        <v>75.383333333333326</v>
      </c>
      <c r="K310" s="298">
        <v>73.25</v>
      </c>
      <c r="L310" s="298">
        <v>70.900000000000006</v>
      </c>
      <c r="M310" s="298">
        <v>47.39472</v>
      </c>
      <c r="N310" s="1"/>
      <c r="O310" s="1"/>
    </row>
    <row r="311" spans="1:15" ht="12.75" customHeight="1">
      <c r="A311" s="30">
        <v>301</v>
      </c>
      <c r="B311" s="308" t="s">
        <v>152</v>
      </c>
      <c r="C311" s="298">
        <v>500</v>
      </c>
      <c r="D311" s="299">
        <v>501.39999999999992</v>
      </c>
      <c r="E311" s="299">
        <v>497.49999999999983</v>
      </c>
      <c r="F311" s="299">
        <v>494.99999999999989</v>
      </c>
      <c r="G311" s="299">
        <v>491.0999999999998</v>
      </c>
      <c r="H311" s="299">
        <v>503.89999999999986</v>
      </c>
      <c r="I311" s="299">
        <v>507.79999999999995</v>
      </c>
      <c r="J311" s="299">
        <v>510.2999999999999</v>
      </c>
      <c r="K311" s="298">
        <v>505.3</v>
      </c>
      <c r="L311" s="298">
        <v>498.9</v>
      </c>
      <c r="M311" s="298">
        <v>10.864890000000001</v>
      </c>
      <c r="N311" s="1"/>
      <c r="O311" s="1"/>
    </row>
    <row r="312" spans="1:15" ht="12.75" customHeight="1">
      <c r="A312" s="30">
        <v>302</v>
      </c>
      <c r="B312" s="308" t="s">
        <v>153</v>
      </c>
      <c r="C312" s="298">
        <v>8419.7000000000007</v>
      </c>
      <c r="D312" s="299">
        <v>8431.1333333333332</v>
      </c>
      <c r="E312" s="299">
        <v>8364.8166666666657</v>
      </c>
      <c r="F312" s="299">
        <v>8309.9333333333325</v>
      </c>
      <c r="G312" s="299">
        <v>8243.616666666665</v>
      </c>
      <c r="H312" s="299">
        <v>8486.0166666666664</v>
      </c>
      <c r="I312" s="299">
        <v>8552.3333333333358</v>
      </c>
      <c r="J312" s="299">
        <v>8607.2166666666672</v>
      </c>
      <c r="K312" s="298">
        <v>8497.4500000000007</v>
      </c>
      <c r="L312" s="298">
        <v>8376.25</v>
      </c>
      <c r="M312" s="298">
        <v>4.2435799999999997</v>
      </c>
      <c r="N312" s="1"/>
      <c r="O312" s="1"/>
    </row>
    <row r="313" spans="1:15" ht="12.75" customHeight="1">
      <c r="A313" s="30">
        <v>303</v>
      </c>
      <c r="B313" s="308" t="s">
        <v>809</v>
      </c>
      <c r="C313" s="298">
        <v>2062.9</v>
      </c>
      <c r="D313" s="299">
        <v>2074.4833333333336</v>
      </c>
      <c r="E313" s="299">
        <v>2038.416666666667</v>
      </c>
      <c r="F313" s="299">
        <v>2013.9333333333334</v>
      </c>
      <c r="G313" s="299">
        <v>1977.8666666666668</v>
      </c>
      <c r="H313" s="299">
        <v>2098.9666666666672</v>
      </c>
      <c r="I313" s="299">
        <v>2135.0333333333338</v>
      </c>
      <c r="J313" s="299">
        <v>2159.5166666666673</v>
      </c>
      <c r="K313" s="298">
        <v>2110.5500000000002</v>
      </c>
      <c r="L313" s="298">
        <v>2050</v>
      </c>
      <c r="M313" s="298">
        <v>0.39993000000000001</v>
      </c>
      <c r="N313" s="1"/>
      <c r="O313" s="1"/>
    </row>
    <row r="314" spans="1:15" ht="12.75" customHeight="1">
      <c r="A314" s="30">
        <v>304</v>
      </c>
      <c r="B314" s="308" t="s">
        <v>156</v>
      </c>
      <c r="C314" s="298">
        <v>835.2</v>
      </c>
      <c r="D314" s="299">
        <v>831.75</v>
      </c>
      <c r="E314" s="299">
        <v>823.45</v>
      </c>
      <c r="F314" s="299">
        <v>811.7</v>
      </c>
      <c r="G314" s="299">
        <v>803.40000000000009</v>
      </c>
      <c r="H314" s="299">
        <v>843.5</v>
      </c>
      <c r="I314" s="299">
        <v>851.8</v>
      </c>
      <c r="J314" s="299">
        <v>863.55</v>
      </c>
      <c r="K314" s="298">
        <v>840.05</v>
      </c>
      <c r="L314" s="298">
        <v>820</v>
      </c>
      <c r="M314" s="298">
        <v>3.3428800000000001</v>
      </c>
      <c r="N314" s="1"/>
      <c r="O314" s="1"/>
    </row>
    <row r="315" spans="1:15" ht="12.75" customHeight="1">
      <c r="A315" s="30">
        <v>305</v>
      </c>
      <c r="B315" s="308" t="s">
        <v>430</v>
      </c>
      <c r="C315" s="298">
        <v>366.2</v>
      </c>
      <c r="D315" s="299">
        <v>366.73333333333335</v>
      </c>
      <c r="E315" s="299">
        <v>363.66666666666669</v>
      </c>
      <c r="F315" s="299">
        <v>361.13333333333333</v>
      </c>
      <c r="G315" s="299">
        <v>358.06666666666666</v>
      </c>
      <c r="H315" s="299">
        <v>369.26666666666671</v>
      </c>
      <c r="I315" s="299">
        <v>372.33333333333331</v>
      </c>
      <c r="J315" s="299">
        <v>374.86666666666673</v>
      </c>
      <c r="K315" s="298">
        <v>369.8</v>
      </c>
      <c r="L315" s="298">
        <v>364.2</v>
      </c>
      <c r="M315" s="298">
        <v>8.5265699999999995</v>
      </c>
      <c r="N315" s="1"/>
      <c r="O315" s="1"/>
    </row>
    <row r="316" spans="1:15" ht="12.75" customHeight="1">
      <c r="A316" s="30">
        <v>306</v>
      </c>
      <c r="B316" s="308" t="s">
        <v>431</v>
      </c>
      <c r="C316" s="298">
        <v>260.35000000000002</v>
      </c>
      <c r="D316" s="299">
        <v>261.3</v>
      </c>
      <c r="E316" s="299">
        <v>257.85000000000002</v>
      </c>
      <c r="F316" s="299">
        <v>255.35000000000002</v>
      </c>
      <c r="G316" s="299">
        <v>251.90000000000003</v>
      </c>
      <c r="H316" s="299">
        <v>263.8</v>
      </c>
      <c r="I316" s="299">
        <v>267.24999999999994</v>
      </c>
      <c r="J316" s="299">
        <v>269.75</v>
      </c>
      <c r="K316" s="298">
        <v>264.75</v>
      </c>
      <c r="L316" s="298">
        <v>258.8</v>
      </c>
      <c r="M316" s="298">
        <v>0.65615000000000001</v>
      </c>
      <c r="N316" s="1"/>
      <c r="O316" s="1"/>
    </row>
    <row r="317" spans="1:15" ht="12.75" customHeight="1">
      <c r="A317" s="30">
        <v>307</v>
      </c>
      <c r="B317" s="308" t="s">
        <v>872</v>
      </c>
      <c r="C317" s="298">
        <v>767.55</v>
      </c>
      <c r="D317" s="299">
        <v>765.35</v>
      </c>
      <c r="E317" s="299">
        <v>757.7</v>
      </c>
      <c r="F317" s="299">
        <v>747.85</v>
      </c>
      <c r="G317" s="299">
        <v>740.2</v>
      </c>
      <c r="H317" s="299">
        <v>775.2</v>
      </c>
      <c r="I317" s="299">
        <v>782.84999999999991</v>
      </c>
      <c r="J317" s="299">
        <v>792.7</v>
      </c>
      <c r="K317" s="298">
        <v>773</v>
      </c>
      <c r="L317" s="298">
        <v>755.5</v>
      </c>
      <c r="M317" s="298">
        <v>0.69755999999999996</v>
      </c>
      <c r="N317" s="1"/>
      <c r="O317" s="1"/>
    </row>
    <row r="318" spans="1:15" ht="12.75" customHeight="1">
      <c r="A318" s="30">
        <v>308</v>
      </c>
      <c r="B318" s="308" t="s">
        <v>873</v>
      </c>
      <c r="C318" s="298">
        <v>575.65</v>
      </c>
      <c r="D318" s="299">
        <v>581.93333333333328</v>
      </c>
      <c r="E318" s="299">
        <v>566.71666666666658</v>
      </c>
      <c r="F318" s="299">
        <v>557.7833333333333</v>
      </c>
      <c r="G318" s="299">
        <v>542.56666666666661</v>
      </c>
      <c r="H318" s="299">
        <v>590.86666666666656</v>
      </c>
      <c r="I318" s="299">
        <v>606.08333333333326</v>
      </c>
      <c r="J318" s="299">
        <v>615.01666666666654</v>
      </c>
      <c r="K318" s="298">
        <v>597.15</v>
      </c>
      <c r="L318" s="298">
        <v>573</v>
      </c>
      <c r="M318" s="298">
        <v>3.38279</v>
      </c>
      <c r="N318" s="1"/>
      <c r="O318" s="1"/>
    </row>
    <row r="319" spans="1:15" ht="12.75" customHeight="1">
      <c r="A319" s="30">
        <v>309</v>
      </c>
      <c r="B319" s="308" t="s">
        <v>155</v>
      </c>
      <c r="C319" s="298">
        <v>1425.95</v>
      </c>
      <c r="D319" s="299">
        <v>1433.8333333333333</v>
      </c>
      <c r="E319" s="299">
        <v>1414.0666666666666</v>
      </c>
      <c r="F319" s="299">
        <v>1402.1833333333334</v>
      </c>
      <c r="G319" s="299">
        <v>1382.4166666666667</v>
      </c>
      <c r="H319" s="299">
        <v>1445.7166666666665</v>
      </c>
      <c r="I319" s="299">
        <v>1465.4833333333333</v>
      </c>
      <c r="J319" s="299">
        <v>1477.3666666666663</v>
      </c>
      <c r="K319" s="298">
        <v>1453.6</v>
      </c>
      <c r="L319" s="298">
        <v>1421.95</v>
      </c>
      <c r="M319" s="298">
        <v>1.5644800000000001</v>
      </c>
      <c r="N319" s="1"/>
      <c r="O319" s="1"/>
    </row>
    <row r="320" spans="1:15" ht="12.75" customHeight="1">
      <c r="A320" s="30">
        <v>310</v>
      </c>
      <c r="B320" s="308" t="s">
        <v>158</v>
      </c>
      <c r="C320" s="298">
        <v>2853.7</v>
      </c>
      <c r="D320" s="299">
        <v>2845.2333333333336</v>
      </c>
      <c r="E320" s="299">
        <v>2801.4666666666672</v>
      </c>
      <c r="F320" s="299">
        <v>2749.2333333333336</v>
      </c>
      <c r="G320" s="299">
        <v>2705.4666666666672</v>
      </c>
      <c r="H320" s="299">
        <v>2897.4666666666672</v>
      </c>
      <c r="I320" s="299">
        <v>2941.2333333333336</v>
      </c>
      <c r="J320" s="299">
        <v>2993.4666666666672</v>
      </c>
      <c r="K320" s="298">
        <v>2889</v>
      </c>
      <c r="L320" s="298">
        <v>2793</v>
      </c>
      <c r="M320" s="298">
        <v>8.2451399999999992</v>
      </c>
      <c r="N320" s="1"/>
      <c r="O320" s="1"/>
    </row>
    <row r="321" spans="1:15" ht="12.75" customHeight="1">
      <c r="A321" s="30">
        <v>311</v>
      </c>
      <c r="B321" s="308" t="s">
        <v>432</v>
      </c>
      <c r="C321" s="298">
        <v>525.6</v>
      </c>
      <c r="D321" s="299">
        <v>524.86666666666667</v>
      </c>
      <c r="E321" s="299">
        <v>517.73333333333335</v>
      </c>
      <c r="F321" s="299">
        <v>509.86666666666667</v>
      </c>
      <c r="G321" s="299">
        <v>502.73333333333335</v>
      </c>
      <c r="H321" s="299">
        <v>532.73333333333335</v>
      </c>
      <c r="I321" s="299">
        <v>539.86666666666679</v>
      </c>
      <c r="J321" s="299">
        <v>547.73333333333335</v>
      </c>
      <c r="K321" s="298">
        <v>532</v>
      </c>
      <c r="L321" s="298">
        <v>517</v>
      </c>
      <c r="M321" s="298">
        <v>5.4399300000000004</v>
      </c>
      <c r="N321" s="1"/>
      <c r="O321" s="1"/>
    </row>
    <row r="322" spans="1:15" ht="12.75" customHeight="1">
      <c r="A322" s="30">
        <v>312</v>
      </c>
      <c r="B322" s="308" t="s">
        <v>434</v>
      </c>
      <c r="C322" s="298">
        <v>776.05</v>
      </c>
      <c r="D322" s="299">
        <v>776.69999999999993</v>
      </c>
      <c r="E322" s="299">
        <v>773.69999999999982</v>
      </c>
      <c r="F322" s="299">
        <v>771.34999999999991</v>
      </c>
      <c r="G322" s="299">
        <v>768.3499999999998</v>
      </c>
      <c r="H322" s="299">
        <v>779.04999999999984</v>
      </c>
      <c r="I322" s="299">
        <v>782.05000000000007</v>
      </c>
      <c r="J322" s="299">
        <v>784.39999999999986</v>
      </c>
      <c r="K322" s="298">
        <v>779.7</v>
      </c>
      <c r="L322" s="298">
        <v>774.35</v>
      </c>
      <c r="M322" s="298">
        <v>0.16208</v>
      </c>
      <c r="N322" s="1"/>
      <c r="O322" s="1"/>
    </row>
    <row r="323" spans="1:15" ht="12.75" customHeight="1">
      <c r="A323" s="30">
        <v>313</v>
      </c>
      <c r="B323" s="308" t="s">
        <v>159</v>
      </c>
      <c r="C323" s="298">
        <v>2164.9499999999998</v>
      </c>
      <c r="D323" s="299">
        <v>2184.65</v>
      </c>
      <c r="E323" s="299">
        <v>2135.3000000000002</v>
      </c>
      <c r="F323" s="299">
        <v>2105.65</v>
      </c>
      <c r="G323" s="299">
        <v>2056.3000000000002</v>
      </c>
      <c r="H323" s="299">
        <v>2214.3000000000002</v>
      </c>
      <c r="I323" s="299">
        <v>2263.6499999999996</v>
      </c>
      <c r="J323" s="299">
        <v>2293.3000000000002</v>
      </c>
      <c r="K323" s="298">
        <v>2234</v>
      </c>
      <c r="L323" s="298">
        <v>2155</v>
      </c>
      <c r="M323" s="298">
        <v>4.43194</v>
      </c>
      <c r="N323" s="1"/>
      <c r="O323" s="1"/>
    </row>
    <row r="324" spans="1:15" ht="12.75" customHeight="1">
      <c r="A324" s="30">
        <v>314</v>
      </c>
      <c r="B324" s="308" t="s">
        <v>435</v>
      </c>
      <c r="C324" s="298">
        <v>1335.6</v>
      </c>
      <c r="D324" s="299">
        <v>1330.9666666666665</v>
      </c>
      <c r="E324" s="299">
        <v>1308.4333333333329</v>
      </c>
      <c r="F324" s="299">
        <v>1281.2666666666664</v>
      </c>
      <c r="G324" s="299">
        <v>1258.7333333333329</v>
      </c>
      <c r="H324" s="299">
        <v>1358.133333333333</v>
      </c>
      <c r="I324" s="299">
        <v>1380.6666666666663</v>
      </c>
      <c r="J324" s="299">
        <v>1407.833333333333</v>
      </c>
      <c r="K324" s="298">
        <v>1353.5</v>
      </c>
      <c r="L324" s="298">
        <v>1303.8</v>
      </c>
      <c r="M324" s="298">
        <v>4.2479199999999997</v>
      </c>
      <c r="N324" s="1"/>
      <c r="O324" s="1"/>
    </row>
    <row r="325" spans="1:15" ht="12.75" customHeight="1">
      <c r="A325" s="30">
        <v>315</v>
      </c>
      <c r="B325" s="308" t="s">
        <v>161</v>
      </c>
      <c r="C325" s="298">
        <v>1015.25</v>
      </c>
      <c r="D325" s="299">
        <v>1017.4666666666667</v>
      </c>
      <c r="E325" s="299">
        <v>1006.2333333333333</v>
      </c>
      <c r="F325" s="299">
        <v>997.2166666666667</v>
      </c>
      <c r="G325" s="299">
        <v>985.98333333333335</v>
      </c>
      <c r="H325" s="299">
        <v>1026.4833333333333</v>
      </c>
      <c r="I325" s="299">
        <v>1037.7166666666667</v>
      </c>
      <c r="J325" s="299">
        <v>1046.7333333333333</v>
      </c>
      <c r="K325" s="298">
        <v>1028.7</v>
      </c>
      <c r="L325" s="298">
        <v>1008.45</v>
      </c>
      <c r="M325" s="298">
        <v>6.9930500000000002</v>
      </c>
      <c r="N325" s="1"/>
      <c r="O325" s="1"/>
    </row>
    <row r="326" spans="1:15" ht="12.75" customHeight="1">
      <c r="A326" s="30">
        <v>316</v>
      </c>
      <c r="B326" s="308" t="s">
        <v>267</v>
      </c>
      <c r="C326" s="298">
        <v>635.25</v>
      </c>
      <c r="D326" s="299">
        <v>635.91666666666663</v>
      </c>
      <c r="E326" s="299">
        <v>631.93333333333328</v>
      </c>
      <c r="F326" s="299">
        <v>628.61666666666667</v>
      </c>
      <c r="G326" s="299">
        <v>624.63333333333333</v>
      </c>
      <c r="H326" s="299">
        <v>639.23333333333323</v>
      </c>
      <c r="I326" s="299">
        <v>643.21666666666658</v>
      </c>
      <c r="J326" s="299">
        <v>646.53333333333319</v>
      </c>
      <c r="K326" s="298">
        <v>639.9</v>
      </c>
      <c r="L326" s="298">
        <v>632.6</v>
      </c>
      <c r="M326" s="298">
        <v>0.70764000000000005</v>
      </c>
      <c r="N326" s="1"/>
      <c r="O326" s="1"/>
    </row>
    <row r="327" spans="1:15" ht="12.75" customHeight="1">
      <c r="A327" s="30">
        <v>317</v>
      </c>
      <c r="B327" s="308" t="s">
        <v>436</v>
      </c>
      <c r="C327" s="298">
        <v>31.35</v>
      </c>
      <c r="D327" s="299">
        <v>31.216666666666669</v>
      </c>
      <c r="E327" s="299">
        <v>30.733333333333338</v>
      </c>
      <c r="F327" s="299">
        <v>30.116666666666671</v>
      </c>
      <c r="G327" s="299">
        <v>29.63333333333334</v>
      </c>
      <c r="H327" s="299">
        <v>31.833333333333336</v>
      </c>
      <c r="I327" s="299">
        <v>32.31666666666667</v>
      </c>
      <c r="J327" s="299">
        <v>32.933333333333337</v>
      </c>
      <c r="K327" s="298">
        <v>31.7</v>
      </c>
      <c r="L327" s="298">
        <v>30.6</v>
      </c>
      <c r="M327" s="298">
        <v>33.509729999999998</v>
      </c>
      <c r="N327" s="1"/>
      <c r="O327" s="1"/>
    </row>
    <row r="328" spans="1:15" ht="12.75" customHeight="1">
      <c r="A328" s="30">
        <v>318</v>
      </c>
      <c r="B328" s="308" t="s">
        <v>437</v>
      </c>
      <c r="C328" s="298">
        <v>57.95</v>
      </c>
      <c r="D328" s="299">
        <v>58.283333333333331</v>
      </c>
      <c r="E328" s="299">
        <v>57.316666666666663</v>
      </c>
      <c r="F328" s="299">
        <v>56.68333333333333</v>
      </c>
      <c r="G328" s="299">
        <v>55.716666666666661</v>
      </c>
      <c r="H328" s="299">
        <v>58.916666666666664</v>
      </c>
      <c r="I328" s="299">
        <v>59.883333333333333</v>
      </c>
      <c r="J328" s="299">
        <v>60.516666666666666</v>
      </c>
      <c r="K328" s="298">
        <v>59.25</v>
      </c>
      <c r="L328" s="298">
        <v>57.65</v>
      </c>
      <c r="M328" s="298">
        <v>23.708860000000001</v>
      </c>
      <c r="N328" s="1"/>
      <c r="O328" s="1"/>
    </row>
    <row r="329" spans="1:15" ht="12.75" customHeight="1">
      <c r="A329" s="30">
        <v>319</v>
      </c>
      <c r="B329" s="308" t="s">
        <v>438</v>
      </c>
      <c r="C329" s="298">
        <v>569.5</v>
      </c>
      <c r="D329" s="299">
        <v>569.56666666666672</v>
      </c>
      <c r="E329" s="299">
        <v>565.98333333333346</v>
      </c>
      <c r="F329" s="299">
        <v>562.4666666666667</v>
      </c>
      <c r="G329" s="299">
        <v>558.88333333333344</v>
      </c>
      <c r="H329" s="299">
        <v>573.08333333333348</v>
      </c>
      <c r="I329" s="299">
        <v>576.66666666666674</v>
      </c>
      <c r="J329" s="299">
        <v>580.18333333333351</v>
      </c>
      <c r="K329" s="298">
        <v>573.15</v>
      </c>
      <c r="L329" s="298">
        <v>566.04999999999995</v>
      </c>
      <c r="M329" s="298">
        <v>0.20612</v>
      </c>
      <c r="N329" s="1"/>
      <c r="O329" s="1"/>
    </row>
    <row r="330" spans="1:15" ht="12.75" customHeight="1">
      <c r="A330" s="30">
        <v>320</v>
      </c>
      <c r="B330" s="308" t="s">
        <v>439</v>
      </c>
      <c r="C330" s="298">
        <v>33</v>
      </c>
      <c r="D330" s="299">
        <v>32.800000000000004</v>
      </c>
      <c r="E330" s="299">
        <v>32.350000000000009</v>
      </c>
      <c r="F330" s="299">
        <v>31.700000000000003</v>
      </c>
      <c r="G330" s="299">
        <v>31.250000000000007</v>
      </c>
      <c r="H330" s="299">
        <v>33.45000000000001</v>
      </c>
      <c r="I330" s="299">
        <v>33.900000000000013</v>
      </c>
      <c r="J330" s="299">
        <v>34.550000000000011</v>
      </c>
      <c r="K330" s="298">
        <v>33.25</v>
      </c>
      <c r="L330" s="298">
        <v>32.15</v>
      </c>
      <c r="M330" s="298">
        <v>78.52055</v>
      </c>
      <c r="N330" s="1"/>
      <c r="O330" s="1"/>
    </row>
    <row r="331" spans="1:15" ht="12.75" customHeight="1">
      <c r="A331" s="30">
        <v>321</v>
      </c>
      <c r="B331" s="308" t="s">
        <v>440</v>
      </c>
      <c r="C331" s="298">
        <v>68.900000000000006</v>
      </c>
      <c r="D331" s="299">
        <v>68.816666666666677</v>
      </c>
      <c r="E331" s="299">
        <v>66.733333333333348</v>
      </c>
      <c r="F331" s="299">
        <v>64.566666666666677</v>
      </c>
      <c r="G331" s="299">
        <v>62.483333333333348</v>
      </c>
      <c r="H331" s="299">
        <v>70.983333333333348</v>
      </c>
      <c r="I331" s="299">
        <v>73.066666666666691</v>
      </c>
      <c r="J331" s="299">
        <v>75.233333333333348</v>
      </c>
      <c r="K331" s="298">
        <v>70.900000000000006</v>
      </c>
      <c r="L331" s="298">
        <v>66.650000000000006</v>
      </c>
      <c r="M331" s="298">
        <v>49.306379999999997</v>
      </c>
      <c r="N331" s="1"/>
      <c r="O331" s="1"/>
    </row>
    <row r="332" spans="1:15" ht="12.75" customHeight="1">
      <c r="A332" s="30">
        <v>322</v>
      </c>
      <c r="B332" s="308" t="s">
        <v>167</v>
      </c>
      <c r="C332" s="298">
        <v>103.2</v>
      </c>
      <c r="D332" s="299">
        <v>104.10000000000001</v>
      </c>
      <c r="E332" s="299">
        <v>100.85000000000002</v>
      </c>
      <c r="F332" s="299">
        <v>98.500000000000014</v>
      </c>
      <c r="G332" s="299">
        <v>95.250000000000028</v>
      </c>
      <c r="H332" s="299">
        <v>106.45000000000002</v>
      </c>
      <c r="I332" s="299">
        <v>109.69999999999999</v>
      </c>
      <c r="J332" s="299">
        <v>112.05000000000001</v>
      </c>
      <c r="K332" s="298">
        <v>107.35</v>
      </c>
      <c r="L332" s="298">
        <v>101.75</v>
      </c>
      <c r="M332" s="298">
        <v>270.97460000000001</v>
      </c>
      <c r="N332" s="1"/>
      <c r="O332" s="1"/>
    </row>
    <row r="333" spans="1:15" ht="12.75" customHeight="1">
      <c r="A333" s="30">
        <v>323</v>
      </c>
      <c r="B333" s="308" t="s">
        <v>441</v>
      </c>
      <c r="C333" s="298">
        <v>275.10000000000002</v>
      </c>
      <c r="D333" s="299">
        <v>277.51666666666665</v>
      </c>
      <c r="E333" s="299">
        <v>270.08333333333331</v>
      </c>
      <c r="F333" s="299">
        <v>265.06666666666666</v>
      </c>
      <c r="G333" s="299">
        <v>257.63333333333333</v>
      </c>
      <c r="H333" s="299">
        <v>282.5333333333333</v>
      </c>
      <c r="I333" s="299">
        <v>289.9666666666667</v>
      </c>
      <c r="J333" s="299">
        <v>294.98333333333329</v>
      </c>
      <c r="K333" s="298">
        <v>284.95</v>
      </c>
      <c r="L333" s="298">
        <v>272.5</v>
      </c>
      <c r="M333" s="298">
        <v>32.086069999999999</v>
      </c>
      <c r="N333" s="1"/>
      <c r="O333" s="1"/>
    </row>
    <row r="334" spans="1:15" ht="12.75" customHeight="1">
      <c r="A334" s="30">
        <v>324</v>
      </c>
      <c r="B334" s="308" t="s">
        <v>169</v>
      </c>
      <c r="C334" s="298">
        <v>147.1</v>
      </c>
      <c r="D334" s="299">
        <v>146.41666666666666</v>
      </c>
      <c r="E334" s="299">
        <v>144.73333333333332</v>
      </c>
      <c r="F334" s="299">
        <v>142.36666666666667</v>
      </c>
      <c r="G334" s="299">
        <v>140.68333333333334</v>
      </c>
      <c r="H334" s="299">
        <v>148.7833333333333</v>
      </c>
      <c r="I334" s="299">
        <v>150.46666666666664</v>
      </c>
      <c r="J334" s="299">
        <v>152.83333333333329</v>
      </c>
      <c r="K334" s="298">
        <v>148.1</v>
      </c>
      <c r="L334" s="298">
        <v>144.05000000000001</v>
      </c>
      <c r="M334" s="298">
        <v>191.38561000000001</v>
      </c>
      <c r="N334" s="1"/>
      <c r="O334" s="1"/>
    </row>
    <row r="335" spans="1:15" ht="12.75" customHeight="1">
      <c r="A335" s="30">
        <v>325</v>
      </c>
      <c r="B335" s="308" t="s">
        <v>442</v>
      </c>
      <c r="C335" s="298">
        <v>636.95000000000005</v>
      </c>
      <c r="D335" s="299">
        <v>638.01666666666677</v>
      </c>
      <c r="E335" s="299">
        <v>631.93333333333351</v>
      </c>
      <c r="F335" s="299">
        <v>626.91666666666674</v>
      </c>
      <c r="G335" s="299">
        <v>620.83333333333348</v>
      </c>
      <c r="H335" s="299">
        <v>643.03333333333353</v>
      </c>
      <c r="I335" s="299">
        <v>649.11666666666679</v>
      </c>
      <c r="J335" s="299">
        <v>654.13333333333355</v>
      </c>
      <c r="K335" s="298">
        <v>644.1</v>
      </c>
      <c r="L335" s="298">
        <v>633</v>
      </c>
      <c r="M335" s="298">
        <v>1.14198</v>
      </c>
      <c r="N335" s="1"/>
      <c r="O335" s="1"/>
    </row>
    <row r="336" spans="1:15" ht="12.75" customHeight="1">
      <c r="A336" s="30">
        <v>326</v>
      </c>
      <c r="B336" s="308" t="s">
        <v>163</v>
      </c>
      <c r="C336" s="298">
        <v>72.45</v>
      </c>
      <c r="D336" s="299">
        <v>72.55</v>
      </c>
      <c r="E336" s="299">
        <v>71.25</v>
      </c>
      <c r="F336" s="299">
        <v>70.05</v>
      </c>
      <c r="G336" s="299">
        <v>68.75</v>
      </c>
      <c r="H336" s="299">
        <v>73.75</v>
      </c>
      <c r="I336" s="299">
        <v>75.049999999999983</v>
      </c>
      <c r="J336" s="299">
        <v>76.25</v>
      </c>
      <c r="K336" s="298">
        <v>73.849999999999994</v>
      </c>
      <c r="L336" s="298">
        <v>71.349999999999994</v>
      </c>
      <c r="M336" s="298">
        <v>208.40984</v>
      </c>
      <c r="N336" s="1"/>
      <c r="O336" s="1"/>
    </row>
    <row r="337" spans="1:15" ht="12.75" customHeight="1">
      <c r="A337" s="30">
        <v>327</v>
      </c>
      <c r="B337" s="308" t="s">
        <v>165</v>
      </c>
      <c r="C337" s="298">
        <v>3730.95</v>
      </c>
      <c r="D337" s="299">
        <v>3747.35</v>
      </c>
      <c r="E337" s="299">
        <v>3694.7</v>
      </c>
      <c r="F337" s="299">
        <v>3658.45</v>
      </c>
      <c r="G337" s="299">
        <v>3605.7999999999997</v>
      </c>
      <c r="H337" s="299">
        <v>3783.6</v>
      </c>
      <c r="I337" s="299">
        <v>3836.2500000000005</v>
      </c>
      <c r="J337" s="299">
        <v>3872.5</v>
      </c>
      <c r="K337" s="298">
        <v>3800</v>
      </c>
      <c r="L337" s="298">
        <v>3711.1</v>
      </c>
      <c r="M337" s="298">
        <v>0.79196</v>
      </c>
      <c r="N337" s="1"/>
      <c r="O337" s="1"/>
    </row>
    <row r="338" spans="1:15" ht="12.75" customHeight="1">
      <c r="A338" s="30">
        <v>328</v>
      </c>
      <c r="B338" s="308" t="s">
        <v>810</v>
      </c>
      <c r="C338" s="298">
        <v>585.6</v>
      </c>
      <c r="D338" s="299">
        <v>588.79999999999995</v>
      </c>
      <c r="E338" s="299">
        <v>572.84999999999991</v>
      </c>
      <c r="F338" s="299">
        <v>560.09999999999991</v>
      </c>
      <c r="G338" s="299">
        <v>544.14999999999986</v>
      </c>
      <c r="H338" s="299">
        <v>601.54999999999995</v>
      </c>
      <c r="I338" s="299">
        <v>617.5</v>
      </c>
      <c r="J338" s="299">
        <v>630.25</v>
      </c>
      <c r="K338" s="298">
        <v>604.75</v>
      </c>
      <c r="L338" s="298">
        <v>576.04999999999995</v>
      </c>
      <c r="M338" s="298">
        <v>5.6387099999999997</v>
      </c>
      <c r="N338" s="1"/>
      <c r="O338" s="1"/>
    </row>
    <row r="339" spans="1:15" ht="12.75" customHeight="1">
      <c r="A339" s="30">
        <v>329</v>
      </c>
      <c r="B339" s="308" t="s">
        <v>166</v>
      </c>
      <c r="C339" s="298">
        <v>18125.150000000001</v>
      </c>
      <c r="D339" s="299">
        <v>18232.066666666666</v>
      </c>
      <c r="E339" s="299">
        <v>17994.133333333331</v>
      </c>
      <c r="F339" s="299">
        <v>17863.116666666665</v>
      </c>
      <c r="G339" s="299">
        <v>17625.183333333331</v>
      </c>
      <c r="H339" s="299">
        <v>18363.083333333332</v>
      </c>
      <c r="I339" s="299">
        <v>18601.016666666666</v>
      </c>
      <c r="J339" s="299">
        <v>18732.033333333333</v>
      </c>
      <c r="K339" s="298">
        <v>18470</v>
      </c>
      <c r="L339" s="298">
        <v>18101.05</v>
      </c>
      <c r="M339" s="298">
        <v>0.26189000000000001</v>
      </c>
      <c r="N339" s="1"/>
      <c r="O339" s="1"/>
    </row>
    <row r="340" spans="1:15" ht="12.75" customHeight="1">
      <c r="A340" s="30">
        <v>330</v>
      </c>
      <c r="B340" s="308" t="s">
        <v>443</v>
      </c>
      <c r="C340" s="298">
        <v>69.2</v>
      </c>
      <c r="D340" s="299">
        <v>69.066666666666663</v>
      </c>
      <c r="E340" s="299">
        <v>67.833333333333329</v>
      </c>
      <c r="F340" s="299">
        <v>66.466666666666669</v>
      </c>
      <c r="G340" s="299">
        <v>65.233333333333334</v>
      </c>
      <c r="H340" s="299">
        <v>70.433333333333323</v>
      </c>
      <c r="I340" s="299">
        <v>71.666666666666671</v>
      </c>
      <c r="J340" s="299">
        <v>73.033333333333317</v>
      </c>
      <c r="K340" s="298">
        <v>70.3</v>
      </c>
      <c r="L340" s="298">
        <v>67.7</v>
      </c>
      <c r="M340" s="298">
        <v>14.619619999999999</v>
      </c>
      <c r="N340" s="1"/>
      <c r="O340" s="1"/>
    </row>
    <row r="341" spans="1:15" ht="12.75" customHeight="1">
      <c r="A341" s="30">
        <v>331</v>
      </c>
      <c r="B341" s="308" t="s">
        <v>162</v>
      </c>
      <c r="C341" s="298">
        <v>291.45</v>
      </c>
      <c r="D341" s="299">
        <v>294.31666666666666</v>
      </c>
      <c r="E341" s="299">
        <v>287.23333333333335</v>
      </c>
      <c r="F341" s="299">
        <v>283.01666666666671</v>
      </c>
      <c r="G341" s="299">
        <v>275.93333333333339</v>
      </c>
      <c r="H341" s="299">
        <v>298.5333333333333</v>
      </c>
      <c r="I341" s="299">
        <v>305.61666666666667</v>
      </c>
      <c r="J341" s="299">
        <v>309.83333333333326</v>
      </c>
      <c r="K341" s="298">
        <v>301.39999999999998</v>
      </c>
      <c r="L341" s="298">
        <v>290.10000000000002</v>
      </c>
      <c r="M341" s="298">
        <v>6.4817499999999999</v>
      </c>
      <c r="N341" s="1"/>
      <c r="O341" s="1"/>
    </row>
    <row r="342" spans="1:15" ht="12.75" customHeight="1">
      <c r="A342" s="30">
        <v>332</v>
      </c>
      <c r="B342" s="308" t="s">
        <v>874</v>
      </c>
      <c r="C342" s="298">
        <v>285.45</v>
      </c>
      <c r="D342" s="299">
        <v>286.98333333333335</v>
      </c>
      <c r="E342" s="299">
        <v>282.2166666666667</v>
      </c>
      <c r="F342" s="299">
        <v>278.98333333333335</v>
      </c>
      <c r="G342" s="299">
        <v>274.2166666666667</v>
      </c>
      <c r="H342" s="299">
        <v>290.2166666666667</v>
      </c>
      <c r="I342" s="299">
        <v>294.98333333333335</v>
      </c>
      <c r="J342" s="299">
        <v>298.2166666666667</v>
      </c>
      <c r="K342" s="298">
        <v>291.75</v>
      </c>
      <c r="L342" s="298">
        <v>283.75</v>
      </c>
      <c r="M342" s="298">
        <v>1.1487099999999999</v>
      </c>
      <c r="N342" s="1"/>
      <c r="O342" s="1"/>
    </row>
    <row r="343" spans="1:15" ht="12.75" customHeight="1">
      <c r="A343" s="30">
        <v>333</v>
      </c>
      <c r="B343" s="308" t="s">
        <v>268</v>
      </c>
      <c r="C343" s="298">
        <v>837.55</v>
      </c>
      <c r="D343" s="299">
        <v>835.65</v>
      </c>
      <c r="E343" s="299">
        <v>817.25</v>
      </c>
      <c r="F343" s="299">
        <v>796.95</v>
      </c>
      <c r="G343" s="299">
        <v>778.55000000000007</v>
      </c>
      <c r="H343" s="299">
        <v>855.94999999999993</v>
      </c>
      <c r="I343" s="299">
        <v>874.3499999999998</v>
      </c>
      <c r="J343" s="299">
        <v>894.64999999999986</v>
      </c>
      <c r="K343" s="298">
        <v>854.05</v>
      </c>
      <c r="L343" s="298">
        <v>815.35</v>
      </c>
      <c r="M343" s="298">
        <v>10.103730000000001</v>
      </c>
      <c r="N343" s="1"/>
      <c r="O343" s="1"/>
    </row>
    <row r="344" spans="1:15" ht="12.75" customHeight="1">
      <c r="A344" s="30">
        <v>334</v>
      </c>
      <c r="B344" s="308" t="s">
        <v>170</v>
      </c>
      <c r="C344" s="298">
        <v>124.1</v>
      </c>
      <c r="D344" s="299">
        <v>124.78333333333335</v>
      </c>
      <c r="E344" s="299">
        <v>122.81666666666669</v>
      </c>
      <c r="F344" s="299">
        <v>121.53333333333335</v>
      </c>
      <c r="G344" s="299">
        <v>119.56666666666669</v>
      </c>
      <c r="H344" s="299">
        <v>126.06666666666669</v>
      </c>
      <c r="I344" s="299">
        <v>128.03333333333336</v>
      </c>
      <c r="J344" s="299">
        <v>129.31666666666669</v>
      </c>
      <c r="K344" s="298">
        <v>126.75</v>
      </c>
      <c r="L344" s="298">
        <v>123.5</v>
      </c>
      <c r="M344" s="298">
        <v>252.16226</v>
      </c>
      <c r="N344" s="1"/>
      <c r="O344" s="1"/>
    </row>
    <row r="345" spans="1:15" ht="12.75" customHeight="1">
      <c r="A345" s="30">
        <v>335</v>
      </c>
      <c r="B345" s="308" t="s">
        <v>269</v>
      </c>
      <c r="C345" s="298">
        <v>183.45</v>
      </c>
      <c r="D345" s="299">
        <v>184.83333333333334</v>
      </c>
      <c r="E345" s="299">
        <v>179.86666666666667</v>
      </c>
      <c r="F345" s="299">
        <v>176.28333333333333</v>
      </c>
      <c r="G345" s="299">
        <v>171.31666666666666</v>
      </c>
      <c r="H345" s="299">
        <v>188.41666666666669</v>
      </c>
      <c r="I345" s="299">
        <v>193.38333333333333</v>
      </c>
      <c r="J345" s="299">
        <v>196.9666666666667</v>
      </c>
      <c r="K345" s="298">
        <v>189.8</v>
      </c>
      <c r="L345" s="298">
        <v>181.25</v>
      </c>
      <c r="M345" s="298">
        <v>25.355239999999998</v>
      </c>
      <c r="N345" s="1"/>
      <c r="O345" s="1"/>
    </row>
    <row r="346" spans="1:15" ht="12.75" customHeight="1">
      <c r="A346" s="30">
        <v>336</v>
      </c>
      <c r="B346" s="308" t="s">
        <v>855</v>
      </c>
      <c r="C346" s="298">
        <v>697.1</v>
      </c>
      <c r="D346" s="299">
        <v>699.58333333333337</v>
      </c>
      <c r="E346" s="299">
        <v>689.51666666666677</v>
      </c>
      <c r="F346" s="299">
        <v>681.93333333333339</v>
      </c>
      <c r="G346" s="299">
        <v>671.86666666666679</v>
      </c>
      <c r="H346" s="299">
        <v>707.16666666666674</v>
      </c>
      <c r="I346" s="299">
        <v>717.23333333333335</v>
      </c>
      <c r="J346" s="299">
        <v>724.81666666666672</v>
      </c>
      <c r="K346" s="298">
        <v>709.65</v>
      </c>
      <c r="L346" s="298">
        <v>692</v>
      </c>
      <c r="M346" s="298">
        <v>17.085039999999999</v>
      </c>
      <c r="N346" s="1"/>
      <c r="O346" s="1"/>
    </row>
    <row r="347" spans="1:15" ht="12.75" customHeight="1">
      <c r="A347" s="30">
        <v>337</v>
      </c>
      <c r="B347" s="308" t="s">
        <v>444</v>
      </c>
      <c r="C347" s="298">
        <v>3160.8</v>
      </c>
      <c r="D347" s="299">
        <v>3187.7166666666667</v>
      </c>
      <c r="E347" s="299">
        <v>3126.4333333333334</v>
      </c>
      <c r="F347" s="299">
        <v>3092.0666666666666</v>
      </c>
      <c r="G347" s="299">
        <v>3030.7833333333333</v>
      </c>
      <c r="H347" s="299">
        <v>3222.0833333333335</v>
      </c>
      <c r="I347" s="299">
        <v>3283.3666666666672</v>
      </c>
      <c r="J347" s="299">
        <v>3317.7333333333336</v>
      </c>
      <c r="K347" s="298">
        <v>3249</v>
      </c>
      <c r="L347" s="298">
        <v>3153.35</v>
      </c>
      <c r="M347" s="298">
        <v>0.70484000000000002</v>
      </c>
      <c r="N347" s="1"/>
      <c r="O347" s="1"/>
    </row>
    <row r="348" spans="1:15" ht="12.75" customHeight="1">
      <c r="A348" s="30">
        <v>338</v>
      </c>
      <c r="B348" s="308" t="s">
        <v>445</v>
      </c>
      <c r="C348" s="298">
        <v>273.75</v>
      </c>
      <c r="D348" s="299">
        <v>272.06666666666666</v>
      </c>
      <c r="E348" s="299">
        <v>267.48333333333335</v>
      </c>
      <c r="F348" s="299">
        <v>261.2166666666667</v>
      </c>
      <c r="G348" s="299">
        <v>256.63333333333338</v>
      </c>
      <c r="H348" s="299">
        <v>278.33333333333331</v>
      </c>
      <c r="I348" s="299">
        <v>282.91666666666669</v>
      </c>
      <c r="J348" s="299">
        <v>289.18333333333328</v>
      </c>
      <c r="K348" s="298">
        <v>276.64999999999998</v>
      </c>
      <c r="L348" s="298">
        <v>265.8</v>
      </c>
      <c r="M348" s="298">
        <v>0.87514999999999998</v>
      </c>
      <c r="N348" s="1"/>
      <c r="O348" s="1"/>
    </row>
    <row r="349" spans="1:15" ht="12.75" customHeight="1">
      <c r="A349" s="30">
        <v>339</v>
      </c>
      <c r="B349" s="308" t="s">
        <v>856</v>
      </c>
      <c r="C349" s="298">
        <v>560.25</v>
      </c>
      <c r="D349" s="299">
        <v>559.6</v>
      </c>
      <c r="E349" s="299">
        <v>554.35</v>
      </c>
      <c r="F349" s="299">
        <v>548.45000000000005</v>
      </c>
      <c r="G349" s="299">
        <v>543.20000000000005</v>
      </c>
      <c r="H349" s="299">
        <v>565.5</v>
      </c>
      <c r="I349" s="299">
        <v>570.75</v>
      </c>
      <c r="J349" s="299">
        <v>576.65</v>
      </c>
      <c r="K349" s="298">
        <v>564.85</v>
      </c>
      <c r="L349" s="298">
        <v>553.70000000000005</v>
      </c>
      <c r="M349" s="298">
        <v>4.6053499999999996</v>
      </c>
      <c r="N349" s="1"/>
      <c r="O349" s="1"/>
    </row>
    <row r="350" spans="1:15" ht="12.75" customHeight="1">
      <c r="A350" s="30">
        <v>340</v>
      </c>
      <c r="B350" s="308" t="s">
        <v>827</v>
      </c>
      <c r="C350" s="298">
        <v>114.25</v>
      </c>
      <c r="D350" s="299">
        <v>114.61666666666667</v>
      </c>
      <c r="E350" s="299">
        <v>113.23333333333335</v>
      </c>
      <c r="F350" s="299">
        <v>112.21666666666667</v>
      </c>
      <c r="G350" s="299">
        <v>110.83333333333334</v>
      </c>
      <c r="H350" s="299">
        <v>115.63333333333335</v>
      </c>
      <c r="I350" s="299">
        <v>117.01666666666668</v>
      </c>
      <c r="J350" s="299">
        <v>118.03333333333336</v>
      </c>
      <c r="K350" s="298">
        <v>116</v>
      </c>
      <c r="L350" s="298">
        <v>113.6</v>
      </c>
      <c r="M350" s="298">
        <v>11.473699999999999</v>
      </c>
      <c r="N350" s="1"/>
      <c r="O350" s="1"/>
    </row>
    <row r="351" spans="1:15" ht="12.75" customHeight="1">
      <c r="A351" s="30">
        <v>341</v>
      </c>
      <c r="B351" s="308" t="s">
        <v>177</v>
      </c>
      <c r="C351" s="298">
        <v>2833</v>
      </c>
      <c r="D351" s="299">
        <v>2810.3333333333335</v>
      </c>
      <c r="E351" s="299">
        <v>2772.666666666667</v>
      </c>
      <c r="F351" s="299">
        <v>2712.3333333333335</v>
      </c>
      <c r="G351" s="299">
        <v>2674.666666666667</v>
      </c>
      <c r="H351" s="299">
        <v>2870.666666666667</v>
      </c>
      <c r="I351" s="299">
        <v>2908.3333333333339</v>
      </c>
      <c r="J351" s="299">
        <v>2968.666666666667</v>
      </c>
      <c r="K351" s="298">
        <v>2848</v>
      </c>
      <c r="L351" s="298">
        <v>2750</v>
      </c>
      <c r="M351" s="298">
        <v>1.97037</v>
      </c>
      <c r="N351" s="1"/>
      <c r="O351" s="1"/>
    </row>
    <row r="352" spans="1:15" ht="12.75" customHeight="1">
      <c r="A352" s="30">
        <v>342</v>
      </c>
      <c r="B352" s="308" t="s">
        <v>447</v>
      </c>
      <c r="C352" s="298">
        <v>339.35</v>
      </c>
      <c r="D352" s="299">
        <v>340.15000000000003</v>
      </c>
      <c r="E352" s="299">
        <v>336.30000000000007</v>
      </c>
      <c r="F352" s="299">
        <v>333.25000000000006</v>
      </c>
      <c r="G352" s="299">
        <v>329.40000000000009</v>
      </c>
      <c r="H352" s="299">
        <v>343.20000000000005</v>
      </c>
      <c r="I352" s="299">
        <v>347.05000000000007</v>
      </c>
      <c r="J352" s="299">
        <v>350.1</v>
      </c>
      <c r="K352" s="298">
        <v>344</v>
      </c>
      <c r="L352" s="298">
        <v>337.1</v>
      </c>
      <c r="M352" s="298">
        <v>1.32613</v>
      </c>
      <c r="N352" s="1"/>
      <c r="O352" s="1"/>
    </row>
    <row r="353" spans="1:15" ht="12.75" customHeight="1">
      <c r="A353" s="30">
        <v>343</v>
      </c>
      <c r="B353" s="308" t="s">
        <v>448</v>
      </c>
      <c r="C353" s="298">
        <v>244.75</v>
      </c>
      <c r="D353" s="299">
        <v>244.38333333333333</v>
      </c>
      <c r="E353" s="299">
        <v>241.76666666666665</v>
      </c>
      <c r="F353" s="299">
        <v>238.78333333333333</v>
      </c>
      <c r="G353" s="299">
        <v>236.16666666666666</v>
      </c>
      <c r="H353" s="299">
        <v>247.36666666666665</v>
      </c>
      <c r="I353" s="299">
        <v>249.98333333333332</v>
      </c>
      <c r="J353" s="299">
        <v>252.96666666666664</v>
      </c>
      <c r="K353" s="298">
        <v>247</v>
      </c>
      <c r="L353" s="298">
        <v>241.4</v>
      </c>
      <c r="M353" s="298">
        <v>0.66444000000000003</v>
      </c>
      <c r="N353" s="1"/>
      <c r="O353" s="1"/>
    </row>
    <row r="354" spans="1:15" ht="12.75" customHeight="1">
      <c r="A354" s="30">
        <v>344</v>
      </c>
      <c r="B354" s="308" t="s">
        <v>181</v>
      </c>
      <c r="C354" s="298">
        <v>1888.45</v>
      </c>
      <c r="D354" s="299">
        <v>1891.9333333333334</v>
      </c>
      <c r="E354" s="299">
        <v>1868.9666666666667</v>
      </c>
      <c r="F354" s="299">
        <v>1849.4833333333333</v>
      </c>
      <c r="G354" s="299">
        <v>1826.5166666666667</v>
      </c>
      <c r="H354" s="299">
        <v>1911.4166666666667</v>
      </c>
      <c r="I354" s="299">
        <v>1934.3833333333334</v>
      </c>
      <c r="J354" s="299">
        <v>1953.8666666666668</v>
      </c>
      <c r="K354" s="298">
        <v>1914.9</v>
      </c>
      <c r="L354" s="298">
        <v>1872.45</v>
      </c>
      <c r="M354" s="298">
        <v>3.7756099999999999</v>
      </c>
      <c r="N354" s="1"/>
      <c r="O354" s="1"/>
    </row>
    <row r="355" spans="1:15" ht="12.75" customHeight="1">
      <c r="A355" s="30">
        <v>345</v>
      </c>
      <c r="B355" s="308" t="s">
        <v>171</v>
      </c>
      <c r="C355" s="298">
        <v>43088.85</v>
      </c>
      <c r="D355" s="299">
        <v>43144.950000000004</v>
      </c>
      <c r="E355" s="299">
        <v>42893.900000000009</v>
      </c>
      <c r="F355" s="299">
        <v>42698.950000000004</v>
      </c>
      <c r="G355" s="299">
        <v>42447.900000000009</v>
      </c>
      <c r="H355" s="299">
        <v>43339.900000000009</v>
      </c>
      <c r="I355" s="299">
        <v>43590.950000000012</v>
      </c>
      <c r="J355" s="299">
        <v>43785.900000000009</v>
      </c>
      <c r="K355" s="298">
        <v>43396</v>
      </c>
      <c r="L355" s="298">
        <v>42950</v>
      </c>
      <c r="M355" s="298">
        <v>9.9059999999999995E-2</v>
      </c>
      <c r="N355" s="1"/>
      <c r="O355" s="1"/>
    </row>
    <row r="356" spans="1:15" ht="12.75" customHeight="1">
      <c r="A356" s="30">
        <v>346</v>
      </c>
      <c r="B356" s="308" t="s">
        <v>449</v>
      </c>
      <c r="C356" s="298">
        <v>3330.25</v>
      </c>
      <c r="D356" s="299">
        <v>3312.9</v>
      </c>
      <c r="E356" s="299">
        <v>3257.8</v>
      </c>
      <c r="F356" s="299">
        <v>3185.35</v>
      </c>
      <c r="G356" s="299">
        <v>3130.25</v>
      </c>
      <c r="H356" s="299">
        <v>3385.3500000000004</v>
      </c>
      <c r="I356" s="299">
        <v>3440.45</v>
      </c>
      <c r="J356" s="299">
        <v>3512.9000000000005</v>
      </c>
      <c r="K356" s="298">
        <v>3368</v>
      </c>
      <c r="L356" s="298">
        <v>3240.45</v>
      </c>
      <c r="M356" s="298">
        <v>2.2362500000000001</v>
      </c>
      <c r="N356" s="1"/>
      <c r="O356" s="1"/>
    </row>
    <row r="357" spans="1:15" ht="12.75" customHeight="1">
      <c r="A357" s="30">
        <v>347</v>
      </c>
      <c r="B357" s="308" t="s">
        <v>173</v>
      </c>
      <c r="C357" s="298">
        <v>216.4</v>
      </c>
      <c r="D357" s="299">
        <v>218.78333333333333</v>
      </c>
      <c r="E357" s="299">
        <v>213.36666666666667</v>
      </c>
      <c r="F357" s="299">
        <v>210.33333333333334</v>
      </c>
      <c r="G357" s="299">
        <v>204.91666666666669</v>
      </c>
      <c r="H357" s="299">
        <v>221.81666666666666</v>
      </c>
      <c r="I357" s="299">
        <v>227.23333333333335</v>
      </c>
      <c r="J357" s="299">
        <v>230.26666666666665</v>
      </c>
      <c r="K357" s="298">
        <v>224.2</v>
      </c>
      <c r="L357" s="298">
        <v>215.75</v>
      </c>
      <c r="M357" s="298">
        <v>13.361940000000001</v>
      </c>
      <c r="N357" s="1"/>
      <c r="O357" s="1"/>
    </row>
    <row r="358" spans="1:15" ht="12.75" customHeight="1">
      <c r="A358" s="30">
        <v>348</v>
      </c>
      <c r="B358" s="308" t="s">
        <v>175</v>
      </c>
      <c r="C358" s="298">
        <v>4112.1000000000004</v>
      </c>
      <c r="D358" s="299">
        <v>4130.7166666666672</v>
      </c>
      <c r="E358" s="299">
        <v>4071.4333333333343</v>
      </c>
      <c r="F358" s="299">
        <v>4030.7666666666673</v>
      </c>
      <c r="G358" s="299">
        <v>3971.4833333333345</v>
      </c>
      <c r="H358" s="299">
        <v>4171.3833333333341</v>
      </c>
      <c r="I358" s="299">
        <v>4230.666666666667</v>
      </c>
      <c r="J358" s="299">
        <v>4271.3333333333339</v>
      </c>
      <c r="K358" s="298">
        <v>4190</v>
      </c>
      <c r="L358" s="298">
        <v>4090.05</v>
      </c>
      <c r="M358" s="298">
        <v>9.1160000000000005E-2</v>
      </c>
      <c r="N358" s="1"/>
      <c r="O358" s="1"/>
    </row>
    <row r="359" spans="1:15" ht="12.75" customHeight="1">
      <c r="A359" s="30">
        <v>349</v>
      </c>
      <c r="B359" s="308" t="s">
        <v>451</v>
      </c>
      <c r="C359" s="298">
        <v>1232.3499999999999</v>
      </c>
      <c r="D359" s="299">
        <v>1235.4166666666667</v>
      </c>
      <c r="E359" s="299">
        <v>1212.8333333333335</v>
      </c>
      <c r="F359" s="299">
        <v>1193.3166666666668</v>
      </c>
      <c r="G359" s="299">
        <v>1170.7333333333336</v>
      </c>
      <c r="H359" s="299">
        <v>1254.9333333333334</v>
      </c>
      <c r="I359" s="299">
        <v>1277.5166666666669</v>
      </c>
      <c r="J359" s="299">
        <v>1297.0333333333333</v>
      </c>
      <c r="K359" s="298">
        <v>1258</v>
      </c>
      <c r="L359" s="298">
        <v>1215.9000000000001</v>
      </c>
      <c r="M359" s="298">
        <v>1.72933</v>
      </c>
      <c r="N359" s="1"/>
      <c r="O359" s="1"/>
    </row>
    <row r="360" spans="1:15" ht="12.75" customHeight="1">
      <c r="A360" s="30">
        <v>350</v>
      </c>
      <c r="B360" s="308" t="s">
        <v>176</v>
      </c>
      <c r="C360" s="298">
        <v>2250.75</v>
      </c>
      <c r="D360" s="299">
        <v>2253.1</v>
      </c>
      <c r="E360" s="299">
        <v>2238.2999999999997</v>
      </c>
      <c r="F360" s="299">
        <v>2225.85</v>
      </c>
      <c r="G360" s="299">
        <v>2211.0499999999997</v>
      </c>
      <c r="H360" s="299">
        <v>2265.5499999999997</v>
      </c>
      <c r="I360" s="299">
        <v>2280.35</v>
      </c>
      <c r="J360" s="299">
        <v>2292.7999999999997</v>
      </c>
      <c r="K360" s="298">
        <v>2267.9</v>
      </c>
      <c r="L360" s="298">
        <v>2240.65</v>
      </c>
      <c r="M360" s="298">
        <v>1.6575500000000001</v>
      </c>
      <c r="N360" s="1"/>
      <c r="O360" s="1"/>
    </row>
    <row r="361" spans="1:15" ht="12.75" customHeight="1">
      <c r="A361" s="30">
        <v>351</v>
      </c>
      <c r="B361" s="308" t="s">
        <v>172</v>
      </c>
      <c r="C361" s="298">
        <v>1710.4</v>
      </c>
      <c r="D361" s="299">
        <v>1723.1333333333332</v>
      </c>
      <c r="E361" s="299">
        <v>1692.2666666666664</v>
      </c>
      <c r="F361" s="299">
        <v>1674.1333333333332</v>
      </c>
      <c r="G361" s="299">
        <v>1643.2666666666664</v>
      </c>
      <c r="H361" s="299">
        <v>1741.2666666666664</v>
      </c>
      <c r="I361" s="299">
        <v>1772.1333333333332</v>
      </c>
      <c r="J361" s="299">
        <v>1790.2666666666664</v>
      </c>
      <c r="K361" s="298">
        <v>1754</v>
      </c>
      <c r="L361" s="298">
        <v>1705</v>
      </c>
      <c r="M361" s="298">
        <v>4.5240900000000002</v>
      </c>
      <c r="N361" s="1"/>
      <c r="O361" s="1"/>
    </row>
    <row r="362" spans="1:15" ht="12.75" customHeight="1">
      <c r="A362" s="30">
        <v>352</v>
      </c>
      <c r="B362" s="308" t="s">
        <v>452</v>
      </c>
      <c r="C362" s="298">
        <v>730.85</v>
      </c>
      <c r="D362" s="299">
        <v>733.69999999999993</v>
      </c>
      <c r="E362" s="299">
        <v>726.39999999999986</v>
      </c>
      <c r="F362" s="299">
        <v>721.94999999999993</v>
      </c>
      <c r="G362" s="299">
        <v>714.64999999999986</v>
      </c>
      <c r="H362" s="299">
        <v>738.14999999999986</v>
      </c>
      <c r="I362" s="299">
        <v>745.44999999999982</v>
      </c>
      <c r="J362" s="299">
        <v>749.89999999999986</v>
      </c>
      <c r="K362" s="298">
        <v>741</v>
      </c>
      <c r="L362" s="298">
        <v>729.25</v>
      </c>
      <c r="M362" s="298">
        <v>0.14363000000000001</v>
      </c>
      <c r="N362" s="1"/>
      <c r="O362" s="1"/>
    </row>
    <row r="363" spans="1:15" ht="12.75" customHeight="1">
      <c r="A363" s="30">
        <v>353</v>
      </c>
      <c r="B363" s="308" t="s">
        <v>270</v>
      </c>
      <c r="C363" s="298">
        <v>2214.35</v>
      </c>
      <c r="D363" s="299">
        <v>2219.8166666666671</v>
      </c>
      <c r="E363" s="299">
        <v>2199.6333333333341</v>
      </c>
      <c r="F363" s="299">
        <v>2184.916666666667</v>
      </c>
      <c r="G363" s="299">
        <v>2164.733333333334</v>
      </c>
      <c r="H363" s="299">
        <v>2234.5333333333342</v>
      </c>
      <c r="I363" s="299">
        <v>2254.7166666666676</v>
      </c>
      <c r="J363" s="299">
        <v>2269.4333333333343</v>
      </c>
      <c r="K363" s="298">
        <v>2240</v>
      </c>
      <c r="L363" s="298">
        <v>2205.1</v>
      </c>
      <c r="M363" s="298">
        <v>1.4941599999999999</v>
      </c>
      <c r="N363" s="1"/>
      <c r="O363" s="1"/>
    </row>
    <row r="364" spans="1:15" ht="12.75" customHeight="1">
      <c r="A364" s="30">
        <v>354</v>
      </c>
      <c r="B364" s="308" t="s">
        <v>453</v>
      </c>
      <c r="C364" s="298">
        <v>2209.15</v>
      </c>
      <c r="D364" s="299">
        <v>2210.7666666666669</v>
      </c>
      <c r="E364" s="299">
        <v>2196.8333333333339</v>
      </c>
      <c r="F364" s="299">
        <v>2184.5166666666669</v>
      </c>
      <c r="G364" s="299">
        <v>2170.5833333333339</v>
      </c>
      <c r="H364" s="299">
        <v>2223.0833333333339</v>
      </c>
      <c r="I364" s="299">
        <v>2237.0166666666673</v>
      </c>
      <c r="J364" s="299">
        <v>2249.3333333333339</v>
      </c>
      <c r="K364" s="298">
        <v>2224.6999999999998</v>
      </c>
      <c r="L364" s="298">
        <v>2198.4499999999998</v>
      </c>
      <c r="M364" s="298">
        <v>0.72570000000000001</v>
      </c>
      <c r="N364" s="1"/>
      <c r="O364" s="1"/>
    </row>
    <row r="365" spans="1:15" ht="12.75" customHeight="1">
      <c r="A365" s="30">
        <v>355</v>
      </c>
      <c r="B365" s="308" t="s">
        <v>811</v>
      </c>
      <c r="C365" s="298">
        <v>250.2</v>
      </c>
      <c r="D365" s="299">
        <v>251.86666666666665</v>
      </c>
      <c r="E365" s="299">
        <v>246.83333333333331</v>
      </c>
      <c r="F365" s="299">
        <v>243.46666666666667</v>
      </c>
      <c r="G365" s="299">
        <v>238.43333333333334</v>
      </c>
      <c r="H365" s="299">
        <v>255.23333333333329</v>
      </c>
      <c r="I365" s="299">
        <v>260.26666666666665</v>
      </c>
      <c r="J365" s="299">
        <v>263.63333333333327</v>
      </c>
      <c r="K365" s="298">
        <v>256.89999999999998</v>
      </c>
      <c r="L365" s="298">
        <v>248.5</v>
      </c>
      <c r="M365" s="298">
        <v>32.369010000000003</v>
      </c>
      <c r="N365" s="1"/>
      <c r="O365" s="1"/>
    </row>
    <row r="366" spans="1:15" ht="12.75" customHeight="1">
      <c r="A366" s="30">
        <v>356</v>
      </c>
      <c r="B366" s="308" t="s">
        <v>174</v>
      </c>
      <c r="C366" s="298">
        <v>110.15</v>
      </c>
      <c r="D366" s="299">
        <v>109.98333333333335</v>
      </c>
      <c r="E366" s="299">
        <v>109.26666666666669</v>
      </c>
      <c r="F366" s="299">
        <v>108.38333333333334</v>
      </c>
      <c r="G366" s="299">
        <v>107.66666666666669</v>
      </c>
      <c r="H366" s="299">
        <v>110.8666666666667</v>
      </c>
      <c r="I366" s="299">
        <v>111.58333333333334</v>
      </c>
      <c r="J366" s="299">
        <v>112.46666666666671</v>
      </c>
      <c r="K366" s="298">
        <v>110.7</v>
      </c>
      <c r="L366" s="298">
        <v>109.1</v>
      </c>
      <c r="M366" s="298">
        <v>15.72753</v>
      </c>
      <c r="N366" s="1"/>
      <c r="O366" s="1"/>
    </row>
    <row r="367" spans="1:15" ht="12.75" customHeight="1">
      <c r="A367" s="30">
        <v>357</v>
      </c>
      <c r="B367" s="308" t="s">
        <v>179</v>
      </c>
      <c r="C367" s="298">
        <v>213.5</v>
      </c>
      <c r="D367" s="299">
        <v>214.53333333333333</v>
      </c>
      <c r="E367" s="299">
        <v>212.11666666666667</v>
      </c>
      <c r="F367" s="299">
        <v>210.73333333333335</v>
      </c>
      <c r="G367" s="299">
        <v>208.31666666666669</v>
      </c>
      <c r="H367" s="299">
        <v>215.91666666666666</v>
      </c>
      <c r="I367" s="299">
        <v>218.33333333333334</v>
      </c>
      <c r="J367" s="299">
        <v>219.71666666666664</v>
      </c>
      <c r="K367" s="298">
        <v>216.95</v>
      </c>
      <c r="L367" s="298">
        <v>213.15</v>
      </c>
      <c r="M367" s="298">
        <v>63.777720000000002</v>
      </c>
      <c r="N367" s="1"/>
      <c r="O367" s="1"/>
    </row>
    <row r="368" spans="1:15" ht="12.75" customHeight="1">
      <c r="A368" s="30">
        <v>358</v>
      </c>
      <c r="B368" s="308" t="s">
        <v>812</v>
      </c>
      <c r="C368" s="298">
        <v>383.85</v>
      </c>
      <c r="D368" s="299">
        <v>386.86666666666662</v>
      </c>
      <c r="E368" s="299">
        <v>378.73333333333323</v>
      </c>
      <c r="F368" s="299">
        <v>373.61666666666662</v>
      </c>
      <c r="G368" s="299">
        <v>365.48333333333323</v>
      </c>
      <c r="H368" s="299">
        <v>391.98333333333323</v>
      </c>
      <c r="I368" s="299">
        <v>400.11666666666656</v>
      </c>
      <c r="J368" s="299">
        <v>405.23333333333323</v>
      </c>
      <c r="K368" s="298">
        <v>395</v>
      </c>
      <c r="L368" s="298">
        <v>381.75</v>
      </c>
      <c r="M368" s="298">
        <v>4.8725500000000004</v>
      </c>
      <c r="N368" s="1"/>
      <c r="O368" s="1"/>
    </row>
    <row r="369" spans="1:15" ht="12.75" customHeight="1">
      <c r="A369" s="30">
        <v>359</v>
      </c>
      <c r="B369" s="308" t="s">
        <v>271</v>
      </c>
      <c r="C369" s="298">
        <v>432.15</v>
      </c>
      <c r="D369" s="299">
        <v>431.25</v>
      </c>
      <c r="E369" s="299">
        <v>424.55</v>
      </c>
      <c r="F369" s="299">
        <v>416.95</v>
      </c>
      <c r="G369" s="299">
        <v>410.25</v>
      </c>
      <c r="H369" s="299">
        <v>438.85</v>
      </c>
      <c r="I369" s="299">
        <v>445.55000000000007</v>
      </c>
      <c r="J369" s="299">
        <v>453.15000000000003</v>
      </c>
      <c r="K369" s="298">
        <v>437.95</v>
      </c>
      <c r="L369" s="298">
        <v>423.65</v>
      </c>
      <c r="M369" s="298">
        <v>2.5994000000000002</v>
      </c>
      <c r="N369" s="1"/>
      <c r="O369" s="1"/>
    </row>
    <row r="370" spans="1:15" ht="12.75" customHeight="1">
      <c r="A370" s="30">
        <v>360</v>
      </c>
      <c r="B370" s="308" t="s">
        <v>454</v>
      </c>
      <c r="C370" s="298">
        <v>590.79999999999995</v>
      </c>
      <c r="D370" s="299">
        <v>591.61666666666667</v>
      </c>
      <c r="E370" s="299">
        <v>585.73333333333335</v>
      </c>
      <c r="F370" s="299">
        <v>580.66666666666663</v>
      </c>
      <c r="G370" s="299">
        <v>574.7833333333333</v>
      </c>
      <c r="H370" s="299">
        <v>596.68333333333339</v>
      </c>
      <c r="I370" s="299">
        <v>602.56666666666683</v>
      </c>
      <c r="J370" s="299">
        <v>607.63333333333344</v>
      </c>
      <c r="K370" s="298">
        <v>597.5</v>
      </c>
      <c r="L370" s="298">
        <v>586.54999999999995</v>
      </c>
      <c r="M370" s="298">
        <v>1.0418099999999999</v>
      </c>
      <c r="N370" s="1"/>
      <c r="O370" s="1"/>
    </row>
    <row r="371" spans="1:15" ht="12.75" customHeight="1">
      <c r="A371" s="30">
        <v>361</v>
      </c>
      <c r="B371" s="308" t="s">
        <v>455</v>
      </c>
      <c r="C371" s="298">
        <v>110.85</v>
      </c>
      <c r="D371" s="299">
        <v>111.61666666666667</v>
      </c>
      <c r="E371" s="299">
        <v>109.73333333333335</v>
      </c>
      <c r="F371" s="299">
        <v>108.61666666666667</v>
      </c>
      <c r="G371" s="299">
        <v>106.73333333333335</v>
      </c>
      <c r="H371" s="299">
        <v>112.73333333333335</v>
      </c>
      <c r="I371" s="299">
        <v>114.61666666666667</v>
      </c>
      <c r="J371" s="299">
        <v>115.73333333333335</v>
      </c>
      <c r="K371" s="298">
        <v>113.5</v>
      </c>
      <c r="L371" s="298">
        <v>110.5</v>
      </c>
      <c r="M371" s="298">
        <v>0.39721000000000001</v>
      </c>
      <c r="N371" s="1"/>
      <c r="O371" s="1"/>
    </row>
    <row r="372" spans="1:15" ht="12.75" customHeight="1">
      <c r="A372" s="30">
        <v>362</v>
      </c>
      <c r="B372" s="308" t="s">
        <v>875</v>
      </c>
      <c r="C372" s="298">
        <v>1042.8</v>
      </c>
      <c r="D372" s="299">
        <v>1041.1333333333332</v>
      </c>
      <c r="E372" s="299">
        <v>1027.6666666666665</v>
      </c>
      <c r="F372" s="299">
        <v>1012.5333333333333</v>
      </c>
      <c r="G372" s="299">
        <v>999.06666666666661</v>
      </c>
      <c r="H372" s="299">
        <v>1056.2666666666664</v>
      </c>
      <c r="I372" s="299">
        <v>1069.7333333333331</v>
      </c>
      <c r="J372" s="299">
        <v>1084.8666666666663</v>
      </c>
      <c r="K372" s="298">
        <v>1054.5999999999999</v>
      </c>
      <c r="L372" s="298">
        <v>1026</v>
      </c>
      <c r="M372" s="298">
        <v>0.18090000000000001</v>
      </c>
      <c r="N372" s="1"/>
      <c r="O372" s="1"/>
    </row>
    <row r="373" spans="1:15" ht="12.75" customHeight="1">
      <c r="A373" s="30">
        <v>363</v>
      </c>
      <c r="B373" s="308" t="s">
        <v>456</v>
      </c>
      <c r="C373" s="298">
        <v>4276.8999999999996</v>
      </c>
      <c r="D373" s="299">
        <v>4280.583333333333</v>
      </c>
      <c r="E373" s="299">
        <v>4246.3166666666657</v>
      </c>
      <c r="F373" s="299">
        <v>4215.7333333333327</v>
      </c>
      <c r="G373" s="299">
        <v>4181.4666666666653</v>
      </c>
      <c r="H373" s="299">
        <v>4311.1666666666661</v>
      </c>
      <c r="I373" s="299">
        <v>4345.4333333333343</v>
      </c>
      <c r="J373" s="299">
        <v>4376.0166666666664</v>
      </c>
      <c r="K373" s="298">
        <v>4314.8500000000004</v>
      </c>
      <c r="L373" s="298">
        <v>4250</v>
      </c>
      <c r="M373" s="298">
        <v>2.877E-2</v>
      </c>
      <c r="N373" s="1"/>
      <c r="O373" s="1"/>
    </row>
    <row r="374" spans="1:15" ht="12.75" customHeight="1">
      <c r="A374" s="30">
        <v>364</v>
      </c>
      <c r="B374" s="308" t="s">
        <v>272</v>
      </c>
      <c r="C374" s="298">
        <v>14005.05</v>
      </c>
      <c r="D374" s="299">
        <v>14051</v>
      </c>
      <c r="E374" s="299">
        <v>13904.05</v>
      </c>
      <c r="F374" s="299">
        <v>13803.05</v>
      </c>
      <c r="G374" s="299">
        <v>13656.099999999999</v>
      </c>
      <c r="H374" s="299">
        <v>14152</v>
      </c>
      <c r="I374" s="299">
        <v>14298.95</v>
      </c>
      <c r="J374" s="299">
        <v>14399.95</v>
      </c>
      <c r="K374" s="298">
        <v>14197.95</v>
      </c>
      <c r="L374" s="298">
        <v>13950</v>
      </c>
      <c r="M374" s="298">
        <v>8.7379999999999999E-2</v>
      </c>
      <c r="N374" s="1"/>
      <c r="O374" s="1"/>
    </row>
    <row r="375" spans="1:15" ht="12.75" customHeight="1">
      <c r="A375" s="30">
        <v>365</v>
      </c>
      <c r="B375" s="308" t="s">
        <v>178</v>
      </c>
      <c r="C375" s="298">
        <v>30.8</v>
      </c>
      <c r="D375" s="299">
        <v>30.883333333333336</v>
      </c>
      <c r="E375" s="299">
        <v>30.566666666666674</v>
      </c>
      <c r="F375" s="299">
        <v>30.333333333333336</v>
      </c>
      <c r="G375" s="299">
        <v>30.016666666666673</v>
      </c>
      <c r="H375" s="299">
        <v>31.116666666666674</v>
      </c>
      <c r="I375" s="299">
        <v>31.433333333333337</v>
      </c>
      <c r="J375" s="299">
        <v>31.666666666666675</v>
      </c>
      <c r="K375" s="298">
        <v>31.2</v>
      </c>
      <c r="L375" s="298">
        <v>30.65</v>
      </c>
      <c r="M375" s="298">
        <v>154.14251999999999</v>
      </c>
      <c r="N375" s="1"/>
      <c r="O375" s="1"/>
    </row>
    <row r="376" spans="1:15" ht="12.75" customHeight="1">
      <c r="A376" s="30">
        <v>366</v>
      </c>
      <c r="B376" s="308" t="s">
        <v>457</v>
      </c>
      <c r="C376" s="298">
        <v>563.04999999999995</v>
      </c>
      <c r="D376" s="299">
        <v>566.69999999999993</v>
      </c>
      <c r="E376" s="299">
        <v>557.44999999999982</v>
      </c>
      <c r="F376" s="299">
        <v>551.84999999999991</v>
      </c>
      <c r="G376" s="299">
        <v>542.5999999999998</v>
      </c>
      <c r="H376" s="299">
        <v>572.29999999999984</v>
      </c>
      <c r="I376" s="299">
        <v>581.55000000000007</v>
      </c>
      <c r="J376" s="299">
        <v>587.14999999999986</v>
      </c>
      <c r="K376" s="298">
        <v>575.95000000000005</v>
      </c>
      <c r="L376" s="298">
        <v>561.1</v>
      </c>
      <c r="M376" s="298">
        <v>0.59553999999999996</v>
      </c>
      <c r="N376" s="1"/>
      <c r="O376" s="1"/>
    </row>
    <row r="377" spans="1:15" ht="12.75" customHeight="1">
      <c r="A377" s="30">
        <v>367</v>
      </c>
      <c r="B377" s="308" t="s">
        <v>183</v>
      </c>
      <c r="C377" s="298">
        <v>84.15</v>
      </c>
      <c r="D377" s="299">
        <v>84.86666666666666</v>
      </c>
      <c r="E377" s="299">
        <v>83.133333333333326</v>
      </c>
      <c r="F377" s="299">
        <v>82.11666666666666</v>
      </c>
      <c r="G377" s="299">
        <v>80.383333333333326</v>
      </c>
      <c r="H377" s="299">
        <v>85.883333333333326</v>
      </c>
      <c r="I377" s="299">
        <v>87.616666666666646</v>
      </c>
      <c r="J377" s="299">
        <v>88.633333333333326</v>
      </c>
      <c r="K377" s="298">
        <v>86.6</v>
      </c>
      <c r="L377" s="298">
        <v>83.85</v>
      </c>
      <c r="M377" s="298">
        <v>120.15622999999999</v>
      </c>
      <c r="N377" s="1"/>
      <c r="O377" s="1"/>
    </row>
    <row r="378" spans="1:15" ht="12.75" customHeight="1">
      <c r="A378" s="30">
        <v>368</v>
      </c>
      <c r="B378" s="308" t="s">
        <v>184</v>
      </c>
      <c r="C378" s="298">
        <v>124.15</v>
      </c>
      <c r="D378" s="299">
        <v>124.63333333333333</v>
      </c>
      <c r="E378" s="299">
        <v>123.41666666666666</v>
      </c>
      <c r="F378" s="299">
        <v>122.68333333333334</v>
      </c>
      <c r="G378" s="299">
        <v>121.46666666666667</v>
      </c>
      <c r="H378" s="299">
        <v>125.36666666666665</v>
      </c>
      <c r="I378" s="299">
        <v>126.58333333333331</v>
      </c>
      <c r="J378" s="299">
        <v>127.31666666666663</v>
      </c>
      <c r="K378" s="298">
        <v>125.85</v>
      </c>
      <c r="L378" s="298">
        <v>123.9</v>
      </c>
      <c r="M378" s="298">
        <v>41.207419999999999</v>
      </c>
      <c r="N378" s="1"/>
      <c r="O378" s="1"/>
    </row>
    <row r="379" spans="1:15" ht="12.75" customHeight="1">
      <c r="A379" s="30">
        <v>369</v>
      </c>
      <c r="B379" s="308" t="s">
        <v>814</v>
      </c>
      <c r="C379" s="298">
        <v>524</v>
      </c>
      <c r="D379" s="299">
        <v>524.93333333333328</v>
      </c>
      <c r="E379" s="299">
        <v>519.11666666666656</v>
      </c>
      <c r="F379" s="299">
        <v>514.23333333333323</v>
      </c>
      <c r="G379" s="299">
        <v>508.41666666666652</v>
      </c>
      <c r="H379" s="299">
        <v>529.81666666666661</v>
      </c>
      <c r="I379" s="299">
        <v>535.63333333333344</v>
      </c>
      <c r="J379" s="299">
        <v>540.51666666666665</v>
      </c>
      <c r="K379" s="298">
        <v>530.75</v>
      </c>
      <c r="L379" s="298">
        <v>520.04999999999995</v>
      </c>
      <c r="M379" s="298">
        <v>0.55403000000000002</v>
      </c>
      <c r="N379" s="1"/>
      <c r="O379" s="1"/>
    </row>
    <row r="380" spans="1:15" ht="12.75" customHeight="1">
      <c r="A380" s="30">
        <v>370</v>
      </c>
      <c r="B380" s="308" t="s">
        <v>458</v>
      </c>
      <c r="C380" s="298">
        <v>231.9</v>
      </c>
      <c r="D380" s="299">
        <v>233.13333333333333</v>
      </c>
      <c r="E380" s="299">
        <v>227.76666666666665</v>
      </c>
      <c r="F380" s="299">
        <v>223.63333333333333</v>
      </c>
      <c r="G380" s="299">
        <v>218.26666666666665</v>
      </c>
      <c r="H380" s="299">
        <v>237.26666666666665</v>
      </c>
      <c r="I380" s="299">
        <v>242.63333333333333</v>
      </c>
      <c r="J380" s="299">
        <v>246.76666666666665</v>
      </c>
      <c r="K380" s="298">
        <v>238.5</v>
      </c>
      <c r="L380" s="298">
        <v>229</v>
      </c>
      <c r="M380" s="298">
        <v>2.01295</v>
      </c>
      <c r="N380" s="1"/>
      <c r="O380" s="1"/>
    </row>
    <row r="381" spans="1:15" ht="12.75" customHeight="1">
      <c r="A381" s="30">
        <v>371</v>
      </c>
      <c r="B381" s="308" t="s">
        <v>459</v>
      </c>
      <c r="C381" s="298">
        <v>906</v>
      </c>
      <c r="D381" s="299">
        <v>903.6</v>
      </c>
      <c r="E381" s="299">
        <v>889.7</v>
      </c>
      <c r="F381" s="299">
        <v>873.4</v>
      </c>
      <c r="G381" s="299">
        <v>859.5</v>
      </c>
      <c r="H381" s="299">
        <v>919.90000000000009</v>
      </c>
      <c r="I381" s="299">
        <v>933.8</v>
      </c>
      <c r="J381" s="299">
        <v>950.10000000000014</v>
      </c>
      <c r="K381" s="298">
        <v>917.5</v>
      </c>
      <c r="L381" s="298">
        <v>887.3</v>
      </c>
      <c r="M381" s="298">
        <v>1.16706</v>
      </c>
      <c r="N381" s="1"/>
      <c r="O381" s="1"/>
    </row>
    <row r="382" spans="1:15" ht="12.75" customHeight="1">
      <c r="A382" s="30">
        <v>372</v>
      </c>
      <c r="B382" s="308" t="s">
        <v>460</v>
      </c>
      <c r="C382" s="298">
        <v>31.55</v>
      </c>
      <c r="D382" s="299">
        <v>31.583333333333332</v>
      </c>
      <c r="E382" s="299">
        <v>30.816666666666663</v>
      </c>
      <c r="F382" s="299">
        <v>30.083333333333332</v>
      </c>
      <c r="G382" s="299">
        <v>29.316666666666663</v>
      </c>
      <c r="H382" s="299">
        <v>32.316666666666663</v>
      </c>
      <c r="I382" s="299">
        <v>33.083333333333336</v>
      </c>
      <c r="J382" s="299">
        <v>33.816666666666663</v>
      </c>
      <c r="K382" s="298">
        <v>32.35</v>
      </c>
      <c r="L382" s="298">
        <v>30.85</v>
      </c>
      <c r="M382" s="298">
        <v>28.37135</v>
      </c>
      <c r="N382" s="1"/>
      <c r="O382" s="1"/>
    </row>
    <row r="383" spans="1:15" ht="12.75" customHeight="1">
      <c r="A383" s="30">
        <v>373</v>
      </c>
      <c r="B383" s="308" t="s">
        <v>813</v>
      </c>
      <c r="C383" s="298">
        <v>95.1</v>
      </c>
      <c r="D383" s="299">
        <v>95.766666666666666</v>
      </c>
      <c r="E383" s="299">
        <v>93.833333333333329</v>
      </c>
      <c r="F383" s="299">
        <v>92.566666666666663</v>
      </c>
      <c r="G383" s="299">
        <v>90.633333333333326</v>
      </c>
      <c r="H383" s="299">
        <v>97.033333333333331</v>
      </c>
      <c r="I383" s="299">
        <v>98.966666666666669</v>
      </c>
      <c r="J383" s="299">
        <v>100.23333333333333</v>
      </c>
      <c r="K383" s="298">
        <v>97.7</v>
      </c>
      <c r="L383" s="298">
        <v>94.5</v>
      </c>
      <c r="M383" s="298">
        <v>6.0993700000000004</v>
      </c>
      <c r="N383" s="1"/>
      <c r="O383" s="1"/>
    </row>
    <row r="384" spans="1:15" ht="12.75" customHeight="1">
      <c r="A384" s="30">
        <v>374</v>
      </c>
      <c r="B384" s="308" t="s">
        <v>461</v>
      </c>
      <c r="C384" s="298">
        <v>151.1</v>
      </c>
      <c r="D384" s="299">
        <v>151.38333333333335</v>
      </c>
      <c r="E384" s="299">
        <v>149.26666666666671</v>
      </c>
      <c r="F384" s="299">
        <v>147.43333333333337</v>
      </c>
      <c r="G384" s="299">
        <v>145.31666666666672</v>
      </c>
      <c r="H384" s="299">
        <v>153.2166666666667</v>
      </c>
      <c r="I384" s="299">
        <v>155.33333333333331</v>
      </c>
      <c r="J384" s="299">
        <v>157.16666666666669</v>
      </c>
      <c r="K384" s="298">
        <v>153.5</v>
      </c>
      <c r="L384" s="298">
        <v>149.55000000000001</v>
      </c>
      <c r="M384" s="298">
        <v>12.36464</v>
      </c>
      <c r="N384" s="1"/>
      <c r="O384" s="1"/>
    </row>
    <row r="385" spans="1:15" ht="12.75" customHeight="1">
      <c r="A385" s="30">
        <v>375</v>
      </c>
      <c r="B385" s="308" t="s">
        <v>462</v>
      </c>
      <c r="C385" s="298">
        <v>614.95000000000005</v>
      </c>
      <c r="D385" s="299">
        <v>606.98333333333335</v>
      </c>
      <c r="E385" s="299">
        <v>593.9666666666667</v>
      </c>
      <c r="F385" s="299">
        <v>572.98333333333335</v>
      </c>
      <c r="G385" s="299">
        <v>559.9666666666667</v>
      </c>
      <c r="H385" s="299">
        <v>627.9666666666667</v>
      </c>
      <c r="I385" s="299">
        <v>640.98333333333335</v>
      </c>
      <c r="J385" s="299">
        <v>661.9666666666667</v>
      </c>
      <c r="K385" s="298">
        <v>620</v>
      </c>
      <c r="L385" s="298">
        <v>586</v>
      </c>
      <c r="M385" s="298">
        <v>1.35704</v>
      </c>
      <c r="N385" s="1"/>
      <c r="O385" s="1"/>
    </row>
    <row r="386" spans="1:15" ht="12.75" customHeight="1">
      <c r="A386" s="30">
        <v>376</v>
      </c>
      <c r="B386" s="308" t="s">
        <v>463</v>
      </c>
      <c r="C386" s="298">
        <v>197.7</v>
      </c>
      <c r="D386" s="299">
        <v>199.6</v>
      </c>
      <c r="E386" s="299">
        <v>195.14999999999998</v>
      </c>
      <c r="F386" s="299">
        <v>192.6</v>
      </c>
      <c r="G386" s="299">
        <v>188.14999999999998</v>
      </c>
      <c r="H386" s="299">
        <v>202.14999999999998</v>
      </c>
      <c r="I386" s="299">
        <v>206.59999999999997</v>
      </c>
      <c r="J386" s="299">
        <v>209.14999999999998</v>
      </c>
      <c r="K386" s="298">
        <v>204.05</v>
      </c>
      <c r="L386" s="298">
        <v>197.05</v>
      </c>
      <c r="M386" s="298">
        <v>4.1222799999999999</v>
      </c>
      <c r="N386" s="1"/>
      <c r="O386" s="1"/>
    </row>
    <row r="387" spans="1:15" ht="12.75" customHeight="1">
      <c r="A387" s="30">
        <v>377</v>
      </c>
      <c r="B387" s="308" t="s">
        <v>464</v>
      </c>
      <c r="C387" s="298">
        <v>83.45</v>
      </c>
      <c r="D387" s="299">
        <v>83.75</v>
      </c>
      <c r="E387" s="299">
        <v>82.7</v>
      </c>
      <c r="F387" s="299">
        <v>81.95</v>
      </c>
      <c r="G387" s="299">
        <v>80.900000000000006</v>
      </c>
      <c r="H387" s="299">
        <v>84.5</v>
      </c>
      <c r="I387" s="299">
        <v>85.550000000000011</v>
      </c>
      <c r="J387" s="299">
        <v>86.3</v>
      </c>
      <c r="K387" s="298">
        <v>84.8</v>
      </c>
      <c r="L387" s="298">
        <v>83</v>
      </c>
      <c r="M387" s="298">
        <v>17.23555</v>
      </c>
      <c r="N387" s="1"/>
      <c r="O387" s="1"/>
    </row>
    <row r="388" spans="1:15" ht="12.75" customHeight="1">
      <c r="A388" s="30">
        <v>378</v>
      </c>
      <c r="B388" s="308" t="s">
        <v>465</v>
      </c>
      <c r="C388" s="298">
        <v>1661.35</v>
      </c>
      <c r="D388" s="299">
        <v>1654.2166666666665</v>
      </c>
      <c r="E388" s="299">
        <v>1639.4333333333329</v>
      </c>
      <c r="F388" s="299">
        <v>1617.5166666666664</v>
      </c>
      <c r="G388" s="299">
        <v>1602.7333333333329</v>
      </c>
      <c r="H388" s="299">
        <v>1676.133333333333</v>
      </c>
      <c r="I388" s="299">
        <v>1690.9166666666663</v>
      </c>
      <c r="J388" s="299">
        <v>1712.833333333333</v>
      </c>
      <c r="K388" s="298">
        <v>1669</v>
      </c>
      <c r="L388" s="298">
        <v>1632.3</v>
      </c>
      <c r="M388" s="298">
        <v>0.32402999999999998</v>
      </c>
      <c r="N388" s="1"/>
      <c r="O388" s="1"/>
    </row>
    <row r="389" spans="1:15" ht="12.75" customHeight="1">
      <c r="A389" s="30">
        <v>379</v>
      </c>
      <c r="B389" s="308" t="s">
        <v>876</v>
      </c>
      <c r="C389" s="298">
        <v>43</v>
      </c>
      <c r="D389" s="299">
        <v>42.85</v>
      </c>
      <c r="E389" s="299">
        <v>41.95</v>
      </c>
      <c r="F389" s="299">
        <v>40.9</v>
      </c>
      <c r="G389" s="299">
        <v>40</v>
      </c>
      <c r="H389" s="299">
        <v>43.900000000000006</v>
      </c>
      <c r="I389" s="299">
        <v>44.8</v>
      </c>
      <c r="J389" s="299">
        <v>45.850000000000009</v>
      </c>
      <c r="K389" s="298">
        <v>43.75</v>
      </c>
      <c r="L389" s="298">
        <v>41.8</v>
      </c>
      <c r="M389" s="298">
        <v>9.6382300000000001</v>
      </c>
      <c r="N389" s="1"/>
      <c r="O389" s="1"/>
    </row>
    <row r="390" spans="1:15" ht="12.75" customHeight="1">
      <c r="A390" s="30">
        <v>380</v>
      </c>
      <c r="B390" s="308" t="s">
        <v>466</v>
      </c>
      <c r="C390" s="298">
        <v>131.4</v>
      </c>
      <c r="D390" s="299">
        <v>132.1</v>
      </c>
      <c r="E390" s="299">
        <v>130.29999999999998</v>
      </c>
      <c r="F390" s="299">
        <v>129.19999999999999</v>
      </c>
      <c r="G390" s="299">
        <v>127.39999999999998</v>
      </c>
      <c r="H390" s="299">
        <v>133.19999999999999</v>
      </c>
      <c r="I390" s="299">
        <v>135</v>
      </c>
      <c r="J390" s="299">
        <v>136.1</v>
      </c>
      <c r="K390" s="298">
        <v>133.9</v>
      </c>
      <c r="L390" s="298">
        <v>131</v>
      </c>
      <c r="M390" s="298">
        <v>15.92116</v>
      </c>
      <c r="N390" s="1"/>
      <c r="O390" s="1"/>
    </row>
    <row r="391" spans="1:15" ht="12.75" customHeight="1">
      <c r="A391" s="30">
        <v>381</v>
      </c>
      <c r="B391" s="308" t="s">
        <v>467</v>
      </c>
      <c r="C391" s="298">
        <v>988.05</v>
      </c>
      <c r="D391" s="299">
        <v>991.2166666666667</v>
      </c>
      <c r="E391" s="299">
        <v>979.43333333333339</v>
      </c>
      <c r="F391" s="299">
        <v>970.81666666666672</v>
      </c>
      <c r="G391" s="299">
        <v>959.03333333333342</v>
      </c>
      <c r="H391" s="299">
        <v>999.83333333333337</v>
      </c>
      <c r="I391" s="299">
        <v>1011.6166666666667</v>
      </c>
      <c r="J391" s="299">
        <v>1020.2333333333333</v>
      </c>
      <c r="K391" s="298">
        <v>1003</v>
      </c>
      <c r="L391" s="298">
        <v>982.6</v>
      </c>
      <c r="M391" s="298">
        <v>0.70482</v>
      </c>
      <c r="N391" s="1"/>
      <c r="O391" s="1"/>
    </row>
    <row r="392" spans="1:15" ht="12.75" customHeight="1">
      <c r="A392" s="30">
        <v>382</v>
      </c>
      <c r="B392" s="308" t="s">
        <v>185</v>
      </c>
      <c r="C392" s="298">
        <v>2420.4499999999998</v>
      </c>
      <c r="D392" s="299">
        <v>2421.3833333333332</v>
      </c>
      <c r="E392" s="299">
        <v>2403.0666666666666</v>
      </c>
      <c r="F392" s="299">
        <v>2385.6833333333334</v>
      </c>
      <c r="G392" s="299">
        <v>2367.3666666666668</v>
      </c>
      <c r="H392" s="299">
        <v>2438.7666666666664</v>
      </c>
      <c r="I392" s="299">
        <v>2457.083333333333</v>
      </c>
      <c r="J392" s="299">
        <v>2474.4666666666662</v>
      </c>
      <c r="K392" s="298">
        <v>2439.6999999999998</v>
      </c>
      <c r="L392" s="298">
        <v>2404</v>
      </c>
      <c r="M392" s="298">
        <v>49.745019999999997</v>
      </c>
      <c r="N392" s="1"/>
      <c r="O392" s="1"/>
    </row>
    <row r="393" spans="1:15" ht="12.75" customHeight="1">
      <c r="A393" s="30">
        <v>383</v>
      </c>
      <c r="B393" s="308" t="s">
        <v>828</v>
      </c>
      <c r="C393" s="298">
        <v>113</v>
      </c>
      <c r="D393" s="299">
        <v>113.25</v>
      </c>
      <c r="E393" s="299">
        <v>112.05</v>
      </c>
      <c r="F393" s="299">
        <v>111.1</v>
      </c>
      <c r="G393" s="299">
        <v>109.89999999999999</v>
      </c>
      <c r="H393" s="299">
        <v>114.2</v>
      </c>
      <c r="I393" s="299">
        <v>115.39999999999999</v>
      </c>
      <c r="J393" s="299">
        <v>116.35000000000001</v>
      </c>
      <c r="K393" s="298">
        <v>114.45</v>
      </c>
      <c r="L393" s="298">
        <v>112.3</v>
      </c>
      <c r="M393" s="298">
        <v>5.1673900000000001</v>
      </c>
      <c r="N393" s="1"/>
      <c r="O393" s="1"/>
    </row>
    <row r="394" spans="1:15" ht="12.75" customHeight="1">
      <c r="A394" s="30">
        <v>384</v>
      </c>
      <c r="B394" s="308" t="s">
        <v>468</v>
      </c>
      <c r="C394" s="298">
        <v>854.8</v>
      </c>
      <c r="D394" s="299">
        <v>855.86666666666667</v>
      </c>
      <c r="E394" s="299">
        <v>851.73333333333335</v>
      </c>
      <c r="F394" s="299">
        <v>848.66666666666663</v>
      </c>
      <c r="G394" s="299">
        <v>844.5333333333333</v>
      </c>
      <c r="H394" s="299">
        <v>858.93333333333339</v>
      </c>
      <c r="I394" s="299">
        <v>863.06666666666683</v>
      </c>
      <c r="J394" s="299">
        <v>866.13333333333344</v>
      </c>
      <c r="K394" s="298">
        <v>860</v>
      </c>
      <c r="L394" s="298">
        <v>852.8</v>
      </c>
      <c r="M394" s="298">
        <v>0.43640000000000001</v>
      </c>
      <c r="N394" s="1"/>
      <c r="O394" s="1"/>
    </row>
    <row r="395" spans="1:15" ht="12.75" customHeight="1">
      <c r="A395" s="30">
        <v>385</v>
      </c>
      <c r="B395" s="308" t="s">
        <v>469</v>
      </c>
      <c r="C395" s="298">
        <v>1280.8499999999999</v>
      </c>
      <c r="D395" s="299">
        <v>1289.3166666666668</v>
      </c>
      <c r="E395" s="299">
        <v>1262.6833333333336</v>
      </c>
      <c r="F395" s="299">
        <v>1244.5166666666669</v>
      </c>
      <c r="G395" s="299">
        <v>1217.8833333333337</v>
      </c>
      <c r="H395" s="299">
        <v>1307.4833333333336</v>
      </c>
      <c r="I395" s="299">
        <v>1334.1166666666668</v>
      </c>
      <c r="J395" s="299">
        <v>1352.2833333333335</v>
      </c>
      <c r="K395" s="298">
        <v>1315.95</v>
      </c>
      <c r="L395" s="298">
        <v>1271.1500000000001</v>
      </c>
      <c r="M395" s="298">
        <v>1.9383600000000001</v>
      </c>
      <c r="N395" s="1"/>
      <c r="O395" s="1"/>
    </row>
    <row r="396" spans="1:15" ht="12.75" customHeight="1">
      <c r="A396" s="30">
        <v>386</v>
      </c>
      <c r="B396" s="308" t="s">
        <v>273</v>
      </c>
      <c r="C396" s="298">
        <v>849.95</v>
      </c>
      <c r="D396" s="299">
        <v>853.81666666666661</v>
      </c>
      <c r="E396" s="299">
        <v>844.18333333333317</v>
      </c>
      <c r="F396" s="299">
        <v>838.41666666666652</v>
      </c>
      <c r="G396" s="299">
        <v>828.78333333333308</v>
      </c>
      <c r="H396" s="299">
        <v>859.58333333333326</v>
      </c>
      <c r="I396" s="299">
        <v>869.2166666666667</v>
      </c>
      <c r="J396" s="299">
        <v>874.98333333333335</v>
      </c>
      <c r="K396" s="298">
        <v>863.45</v>
      </c>
      <c r="L396" s="298">
        <v>848.05</v>
      </c>
      <c r="M396" s="298">
        <v>7.5251999999999999</v>
      </c>
      <c r="N396" s="1"/>
      <c r="O396" s="1"/>
    </row>
    <row r="397" spans="1:15" ht="12.75" customHeight="1">
      <c r="A397" s="30">
        <v>387</v>
      </c>
      <c r="B397" s="308" t="s">
        <v>187</v>
      </c>
      <c r="C397" s="298">
        <v>1139.75</v>
      </c>
      <c r="D397" s="299">
        <v>1140.2833333333333</v>
      </c>
      <c r="E397" s="299">
        <v>1133.5666666666666</v>
      </c>
      <c r="F397" s="299">
        <v>1127.3833333333332</v>
      </c>
      <c r="G397" s="299">
        <v>1120.6666666666665</v>
      </c>
      <c r="H397" s="299">
        <v>1146.4666666666667</v>
      </c>
      <c r="I397" s="299">
        <v>1153.1833333333334</v>
      </c>
      <c r="J397" s="299">
        <v>1159.3666666666668</v>
      </c>
      <c r="K397" s="298">
        <v>1147</v>
      </c>
      <c r="L397" s="298">
        <v>1134.0999999999999</v>
      </c>
      <c r="M397" s="298">
        <v>3.3167200000000001</v>
      </c>
      <c r="N397" s="1"/>
      <c r="O397" s="1"/>
    </row>
    <row r="398" spans="1:15" ht="12.75" customHeight="1">
      <c r="A398" s="30">
        <v>388</v>
      </c>
      <c r="B398" s="308" t="s">
        <v>470</v>
      </c>
      <c r="C398" s="298">
        <v>450.5</v>
      </c>
      <c r="D398" s="299">
        <v>450.85000000000008</v>
      </c>
      <c r="E398" s="299">
        <v>444.75000000000017</v>
      </c>
      <c r="F398" s="299">
        <v>439.00000000000011</v>
      </c>
      <c r="G398" s="299">
        <v>432.9000000000002</v>
      </c>
      <c r="H398" s="299">
        <v>456.60000000000014</v>
      </c>
      <c r="I398" s="299">
        <v>462.70000000000005</v>
      </c>
      <c r="J398" s="299">
        <v>468.4500000000001</v>
      </c>
      <c r="K398" s="298">
        <v>456.95</v>
      </c>
      <c r="L398" s="298">
        <v>445.1</v>
      </c>
      <c r="M398" s="298">
        <v>0.50068999999999997</v>
      </c>
      <c r="N398" s="1"/>
      <c r="O398" s="1"/>
    </row>
    <row r="399" spans="1:15" ht="12.75" customHeight="1">
      <c r="A399" s="30">
        <v>389</v>
      </c>
      <c r="B399" s="308" t="s">
        <v>471</v>
      </c>
      <c r="C399" s="298">
        <v>27.75</v>
      </c>
      <c r="D399" s="299">
        <v>27.566666666666666</v>
      </c>
      <c r="E399" s="299">
        <v>27.233333333333334</v>
      </c>
      <c r="F399" s="299">
        <v>26.716666666666669</v>
      </c>
      <c r="G399" s="299">
        <v>26.383333333333336</v>
      </c>
      <c r="H399" s="299">
        <v>28.083333333333332</v>
      </c>
      <c r="I399" s="299">
        <v>28.416666666666668</v>
      </c>
      <c r="J399" s="299">
        <v>28.93333333333333</v>
      </c>
      <c r="K399" s="298">
        <v>27.9</v>
      </c>
      <c r="L399" s="298">
        <v>27.05</v>
      </c>
      <c r="M399" s="298">
        <v>20.120039999999999</v>
      </c>
      <c r="N399" s="1"/>
      <c r="O399" s="1"/>
    </row>
    <row r="400" spans="1:15" ht="12.75" customHeight="1">
      <c r="A400" s="30">
        <v>390</v>
      </c>
      <c r="B400" s="308" t="s">
        <v>472</v>
      </c>
      <c r="C400" s="298">
        <v>3750.4</v>
      </c>
      <c r="D400" s="299">
        <v>3764.5666666666671</v>
      </c>
      <c r="E400" s="299">
        <v>3714.1333333333341</v>
      </c>
      <c r="F400" s="299">
        <v>3677.8666666666672</v>
      </c>
      <c r="G400" s="299">
        <v>3627.4333333333343</v>
      </c>
      <c r="H400" s="299">
        <v>3800.8333333333339</v>
      </c>
      <c r="I400" s="299">
        <v>3851.2666666666673</v>
      </c>
      <c r="J400" s="299">
        <v>3887.5333333333338</v>
      </c>
      <c r="K400" s="298">
        <v>3815</v>
      </c>
      <c r="L400" s="298">
        <v>3728.3</v>
      </c>
      <c r="M400" s="298">
        <v>0.24923000000000001</v>
      </c>
      <c r="N400" s="1"/>
      <c r="O400" s="1"/>
    </row>
    <row r="401" spans="1:15" ht="12.75" customHeight="1">
      <c r="A401" s="30">
        <v>391</v>
      </c>
      <c r="B401" s="308" t="s">
        <v>191</v>
      </c>
      <c r="C401" s="298">
        <v>2199.75</v>
      </c>
      <c r="D401" s="299">
        <v>2193.0499999999997</v>
      </c>
      <c r="E401" s="299">
        <v>2166.6999999999994</v>
      </c>
      <c r="F401" s="299">
        <v>2133.6499999999996</v>
      </c>
      <c r="G401" s="299">
        <v>2107.2999999999993</v>
      </c>
      <c r="H401" s="299">
        <v>2226.0999999999995</v>
      </c>
      <c r="I401" s="299">
        <v>2252.4499999999998</v>
      </c>
      <c r="J401" s="299">
        <v>2285.4999999999995</v>
      </c>
      <c r="K401" s="298">
        <v>2219.4</v>
      </c>
      <c r="L401" s="298">
        <v>2160</v>
      </c>
      <c r="M401" s="298">
        <v>6.5414500000000002</v>
      </c>
      <c r="N401" s="1"/>
      <c r="O401" s="1"/>
    </row>
    <row r="402" spans="1:15" ht="12.75" customHeight="1">
      <c r="A402" s="30">
        <v>392</v>
      </c>
      <c r="B402" s="308" t="s">
        <v>274</v>
      </c>
      <c r="C402" s="298">
        <v>6494.6</v>
      </c>
      <c r="D402" s="299">
        <v>6503.2</v>
      </c>
      <c r="E402" s="299">
        <v>6461.4</v>
      </c>
      <c r="F402" s="299">
        <v>6428.2</v>
      </c>
      <c r="G402" s="299">
        <v>6386.4</v>
      </c>
      <c r="H402" s="299">
        <v>6536.4</v>
      </c>
      <c r="I402" s="299">
        <v>6578.2000000000007</v>
      </c>
      <c r="J402" s="299">
        <v>6611.4</v>
      </c>
      <c r="K402" s="298">
        <v>6545</v>
      </c>
      <c r="L402" s="298">
        <v>6470</v>
      </c>
      <c r="M402" s="298">
        <v>3.594E-2</v>
      </c>
      <c r="N402" s="1"/>
      <c r="O402" s="1"/>
    </row>
    <row r="403" spans="1:15" ht="12.75" customHeight="1">
      <c r="A403" s="30">
        <v>393</v>
      </c>
      <c r="B403" s="308" t="s">
        <v>877</v>
      </c>
      <c r="C403" s="298">
        <v>1089.4000000000001</v>
      </c>
      <c r="D403" s="299">
        <v>1084.6666666666667</v>
      </c>
      <c r="E403" s="299">
        <v>1070.3333333333335</v>
      </c>
      <c r="F403" s="299">
        <v>1051.2666666666667</v>
      </c>
      <c r="G403" s="299">
        <v>1036.9333333333334</v>
      </c>
      <c r="H403" s="299">
        <v>1103.7333333333336</v>
      </c>
      <c r="I403" s="299">
        <v>1118.0666666666671</v>
      </c>
      <c r="J403" s="299">
        <v>1137.1333333333337</v>
      </c>
      <c r="K403" s="298">
        <v>1099</v>
      </c>
      <c r="L403" s="298">
        <v>1065.5999999999999</v>
      </c>
      <c r="M403" s="298">
        <v>1.2921199999999999</v>
      </c>
      <c r="N403" s="1"/>
      <c r="O403" s="1"/>
    </row>
    <row r="404" spans="1:15" ht="12.75" customHeight="1">
      <c r="A404" s="30">
        <v>394</v>
      </c>
      <c r="B404" s="308" t="s">
        <v>878</v>
      </c>
      <c r="C404" s="298">
        <v>388.55</v>
      </c>
      <c r="D404" s="299">
        <v>392.18333333333334</v>
      </c>
      <c r="E404" s="299">
        <v>382.36666666666667</v>
      </c>
      <c r="F404" s="299">
        <v>376.18333333333334</v>
      </c>
      <c r="G404" s="299">
        <v>366.36666666666667</v>
      </c>
      <c r="H404" s="299">
        <v>398.36666666666667</v>
      </c>
      <c r="I404" s="299">
        <v>408.18333333333339</v>
      </c>
      <c r="J404" s="299">
        <v>414.36666666666667</v>
      </c>
      <c r="K404" s="298">
        <v>402</v>
      </c>
      <c r="L404" s="298">
        <v>386</v>
      </c>
      <c r="M404" s="298">
        <v>0.96401000000000003</v>
      </c>
      <c r="N404" s="1"/>
      <c r="O404" s="1"/>
    </row>
    <row r="405" spans="1:15" ht="12.75" customHeight="1">
      <c r="A405" s="30">
        <v>395</v>
      </c>
      <c r="B405" s="308" t="s">
        <v>473</v>
      </c>
      <c r="C405" s="298">
        <v>2304.6999999999998</v>
      </c>
      <c r="D405" s="299">
        <v>2331.6166666666668</v>
      </c>
      <c r="E405" s="299">
        <v>2268.0833333333335</v>
      </c>
      <c r="F405" s="299">
        <v>2231.4666666666667</v>
      </c>
      <c r="G405" s="299">
        <v>2167.9333333333334</v>
      </c>
      <c r="H405" s="299">
        <v>2368.2333333333336</v>
      </c>
      <c r="I405" s="299">
        <v>2431.7666666666664</v>
      </c>
      <c r="J405" s="299">
        <v>2468.3833333333337</v>
      </c>
      <c r="K405" s="298">
        <v>2395.15</v>
      </c>
      <c r="L405" s="298">
        <v>2295</v>
      </c>
      <c r="M405" s="298">
        <v>0.92978000000000005</v>
      </c>
      <c r="N405" s="1"/>
      <c r="O405" s="1"/>
    </row>
    <row r="406" spans="1:15" ht="12.75" customHeight="1">
      <c r="A406" s="30">
        <v>396</v>
      </c>
      <c r="B406" s="308" t="s">
        <v>474</v>
      </c>
      <c r="C406" s="298">
        <v>102.9</v>
      </c>
      <c r="D406" s="299">
        <v>104.28333333333335</v>
      </c>
      <c r="E406" s="299">
        <v>100.86666666666669</v>
      </c>
      <c r="F406" s="299">
        <v>98.833333333333343</v>
      </c>
      <c r="G406" s="299">
        <v>95.416666666666686</v>
      </c>
      <c r="H406" s="299">
        <v>106.31666666666669</v>
      </c>
      <c r="I406" s="299">
        <v>109.73333333333335</v>
      </c>
      <c r="J406" s="299">
        <v>111.76666666666669</v>
      </c>
      <c r="K406" s="298">
        <v>107.7</v>
      </c>
      <c r="L406" s="298">
        <v>102.25</v>
      </c>
      <c r="M406" s="298">
        <v>11.03703</v>
      </c>
      <c r="N406" s="1"/>
      <c r="O406" s="1"/>
    </row>
    <row r="407" spans="1:15" ht="12.75" customHeight="1">
      <c r="A407" s="30">
        <v>397</v>
      </c>
      <c r="B407" s="308" t="s">
        <v>475</v>
      </c>
      <c r="C407" s="298">
        <v>2601.0500000000002</v>
      </c>
      <c r="D407" s="299">
        <v>2624.9666666666667</v>
      </c>
      <c r="E407" s="299">
        <v>2561.4833333333336</v>
      </c>
      <c r="F407" s="299">
        <v>2521.916666666667</v>
      </c>
      <c r="G407" s="299">
        <v>2458.4333333333338</v>
      </c>
      <c r="H407" s="299">
        <v>2664.5333333333333</v>
      </c>
      <c r="I407" s="299">
        <v>2728.016666666666</v>
      </c>
      <c r="J407" s="299">
        <v>2767.583333333333</v>
      </c>
      <c r="K407" s="298">
        <v>2688.45</v>
      </c>
      <c r="L407" s="298">
        <v>2585.4</v>
      </c>
      <c r="M407" s="298">
        <v>0.12256</v>
      </c>
      <c r="N407" s="1"/>
      <c r="O407" s="1"/>
    </row>
    <row r="408" spans="1:15" ht="12.75" customHeight="1">
      <c r="A408" s="30">
        <v>398</v>
      </c>
      <c r="B408" s="308" t="s">
        <v>476</v>
      </c>
      <c r="C408" s="298">
        <v>396.3</v>
      </c>
      <c r="D408" s="299">
        <v>398.0333333333333</v>
      </c>
      <c r="E408" s="299">
        <v>391.41666666666663</v>
      </c>
      <c r="F408" s="299">
        <v>386.5333333333333</v>
      </c>
      <c r="G408" s="299">
        <v>379.91666666666663</v>
      </c>
      <c r="H408" s="299">
        <v>402.91666666666663</v>
      </c>
      <c r="I408" s="299">
        <v>409.5333333333333</v>
      </c>
      <c r="J408" s="299">
        <v>414.41666666666663</v>
      </c>
      <c r="K408" s="298">
        <v>404.65</v>
      </c>
      <c r="L408" s="298">
        <v>393.15</v>
      </c>
      <c r="M408" s="298">
        <v>0.50734000000000001</v>
      </c>
      <c r="N408" s="1"/>
      <c r="O408" s="1"/>
    </row>
    <row r="409" spans="1:15" ht="12.75" customHeight="1">
      <c r="A409" s="30">
        <v>399</v>
      </c>
      <c r="B409" s="308" t="s">
        <v>477</v>
      </c>
      <c r="C409" s="298">
        <v>102.15</v>
      </c>
      <c r="D409" s="299">
        <v>102.71666666666665</v>
      </c>
      <c r="E409" s="299">
        <v>100.93333333333331</v>
      </c>
      <c r="F409" s="299">
        <v>99.716666666666654</v>
      </c>
      <c r="G409" s="299">
        <v>97.933333333333309</v>
      </c>
      <c r="H409" s="299">
        <v>103.93333333333331</v>
      </c>
      <c r="I409" s="299">
        <v>105.71666666666664</v>
      </c>
      <c r="J409" s="299">
        <v>106.93333333333331</v>
      </c>
      <c r="K409" s="298">
        <v>104.5</v>
      </c>
      <c r="L409" s="298">
        <v>101.5</v>
      </c>
      <c r="M409" s="298">
        <v>10.32752</v>
      </c>
      <c r="N409" s="1"/>
      <c r="O409" s="1"/>
    </row>
    <row r="410" spans="1:15" ht="12.75" customHeight="1">
      <c r="A410" s="30">
        <v>400</v>
      </c>
      <c r="B410" s="308" t="s">
        <v>189</v>
      </c>
      <c r="C410" s="298">
        <v>19962.099999999999</v>
      </c>
      <c r="D410" s="299">
        <v>20016.05</v>
      </c>
      <c r="E410" s="299">
        <v>19532.099999999999</v>
      </c>
      <c r="F410" s="299">
        <v>19102.099999999999</v>
      </c>
      <c r="G410" s="299">
        <v>18618.149999999998</v>
      </c>
      <c r="H410" s="299">
        <v>20446.05</v>
      </c>
      <c r="I410" s="299">
        <v>20930.000000000004</v>
      </c>
      <c r="J410" s="299">
        <v>21360</v>
      </c>
      <c r="K410" s="298">
        <v>20500</v>
      </c>
      <c r="L410" s="298">
        <v>19586.05</v>
      </c>
      <c r="M410" s="298">
        <v>0.26628000000000002</v>
      </c>
      <c r="N410" s="1"/>
      <c r="O410" s="1"/>
    </row>
    <row r="411" spans="1:15" ht="12.75" customHeight="1">
      <c r="A411" s="30">
        <v>401</v>
      </c>
      <c r="B411" s="308" t="s">
        <v>879</v>
      </c>
      <c r="C411" s="298">
        <v>49.45</v>
      </c>
      <c r="D411" s="299">
        <v>49.800000000000004</v>
      </c>
      <c r="E411" s="299">
        <v>48.150000000000006</v>
      </c>
      <c r="F411" s="299">
        <v>46.85</v>
      </c>
      <c r="G411" s="299">
        <v>45.2</v>
      </c>
      <c r="H411" s="299">
        <v>51.100000000000009</v>
      </c>
      <c r="I411" s="299">
        <v>52.75</v>
      </c>
      <c r="J411" s="299">
        <v>54.050000000000011</v>
      </c>
      <c r="K411" s="298">
        <v>51.45</v>
      </c>
      <c r="L411" s="298">
        <v>48.5</v>
      </c>
      <c r="M411" s="298">
        <v>250.12864999999999</v>
      </c>
      <c r="N411" s="1"/>
      <c r="O411" s="1"/>
    </row>
    <row r="412" spans="1:15" ht="12.75" customHeight="1">
      <c r="A412" s="30">
        <v>402</v>
      </c>
      <c r="B412" s="308" t="s">
        <v>478</v>
      </c>
      <c r="C412" s="298">
        <v>1712.25</v>
      </c>
      <c r="D412" s="299">
        <v>1721.8500000000001</v>
      </c>
      <c r="E412" s="299">
        <v>1698.7000000000003</v>
      </c>
      <c r="F412" s="299">
        <v>1685.15</v>
      </c>
      <c r="G412" s="299">
        <v>1662.0000000000002</v>
      </c>
      <c r="H412" s="299">
        <v>1735.4000000000003</v>
      </c>
      <c r="I412" s="299">
        <v>1758.5500000000004</v>
      </c>
      <c r="J412" s="299">
        <v>1772.1000000000004</v>
      </c>
      <c r="K412" s="298">
        <v>1745</v>
      </c>
      <c r="L412" s="298">
        <v>1708.3</v>
      </c>
      <c r="M412" s="298">
        <v>0.58438999999999997</v>
      </c>
      <c r="N412" s="1"/>
      <c r="O412" s="1"/>
    </row>
    <row r="413" spans="1:15" ht="12.75" customHeight="1">
      <c r="A413" s="30">
        <v>403</v>
      </c>
      <c r="B413" s="308" t="s">
        <v>192</v>
      </c>
      <c r="C413" s="298">
        <v>1236.3</v>
      </c>
      <c r="D413" s="299">
        <v>1242.5</v>
      </c>
      <c r="E413" s="299">
        <v>1227.5</v>
      </c>
      <c r="F413" s="299">
        <v>1218.7</v>
      </c>
      <c r="G413" s="299">
        <v>1203.7</v>
      </c>
      <c r="H413" s="299">
        <v>1251.3</v>
      </c>
      <c r="I413" s="299">
        <v>1266.3</v>
      </c>
      <c r="J413" s="299">
        <v>1275.0999999999999</v>
      </c>
      <c r="K413" s="298">
        <v>1257.5</v>
      </c>
      <c r="L413" s="298">
        <v>1233.7</v>
      </c>
      <c r="M413" s="298">
        <v>6.8849099999999996</v>
      </c>
      <c r="N413" s="1"/>
      <c r="O413" s="1"/>
    </row>
    <row r="414" spans="1:15" ht="12.75" customHeight="1">
      <c r="A414" s="30">
        <v>404</v>
      </c>
      <c r="B414" s="308" t="s">
        <v>880</v>
      </c>
      <c r="C414" s="298">
        <v>291.10000000000002</v>
      </c>
      <c r="D414" s="299">
        <v>293.06666666666666</v>
      </c>
      <c r="E414" s="299">
        <v>286.13333333333333</v>
      </c>
      <c r="F414" s="299">
        <v>281.16666666666669</v>
      </c>
      <c r="G414" s="299">
        <v>274.23333333333335</v>
      </c>
      <c r="H414" s="299">
        <v>298.0333333333333</v>
      </c>
      <c r="I414" s="299">
        <v>304.96666666666658</v>
      </c>
      <c r="J414" s="299">
        <v>309.93333333333328</v>
      </c>
      <c r="K414" s="298">
        <v>300</v>
      </c>
      <c r="L414" s="298">
        <v>288.10000000000002</v>
      </c>
      <c r="M414" s="298">
        <v>0.77680000000000005</v>
      </c>
      <c r="N414" s="1"/>
      <c r="O414" s="1"/>
    </row>
    <row r="415" spans="1:15" ht="12.75" customHeight="1">
      <c r="A415" s="30">
        <v>405</v>
      </c>
      <c r="B415" s="308" t="s">
        <v>190</v>
      </c>
      <c r="C415" s="298">
        <v>2645.55</v>
      </c>
      <c r="D415" s="299">
        <v>2651.2000000000003</v>
      </c>
      <c r="E415" s="299">
        <v>2625.6500000000005</v>
      </c>
      <c r="F415" s="299">
        <v>2605.7500000000005</v>
      </c>
      <c r="G415" s="299">
        <v>2580.2000000000007</v>
      </c>
      <c r="H415" s="299">
        <v>2671.1000000000004</v>
      </c>
      <c r="I415" s="299">
        <v>2696.6500000000005</v>
      </c>
      <c r="J415" s="299">
        <v>2716.55</v>
      </c>
      <c r="K415" s="298">
        <v>2676.75</v>
      </c>
      <c r="L415" s="298">
        <v>2631.3</v>
      </c>
      <c r="M415" s="298">
        <v>2.3849100000000001</v>
      </c>
      <c r="N415" s="1"/>
      <c r="O415" s="1"/>
    </row>
    <row r="416" spans="1:15" ht="12.75" customHeight="1">
      <c r="A416" s="30">
        <v>406</v>
      </c>
      <c r="B416" s="308" t="s">
        <v>479</v>
      </c>
      <c r="C416" s="298">
        <v>661.25</v>
      </c>
      <c r="D416" s="299">
        <v>661.7833333333333</v>
      </c>
      <c r="E416" s="299">
        <v>654.56666666666661</v>
      </c>
      <c r="F416" s="299">
        <v>647.88333333333333</v>
      </c>
      <c r="G416" s="299">
        <v>640.66666666666663</v>
      </c>
      <c r="H416" s="299">
        <v>668.46666666666658</v>
      </c>
      <c r="I416" s="299">
        <v>675.68333333333328</v>
      </c>
      <c r="J416" s="299">
        <v>682.36666666666656</v>
      </c>
      <c r="K416" s="298">
        <v>669</v>
      </c>
      <c r="L416" s="298">
        <v>655.1</v>
      </c>
      <c r="M416" s="298">
        <v>2.5475400000000001</v>
      </c>
      <c r="N416" s="1"/>
      <c r="O416" s="1"/>
    </row>
    <row r="417" spans="1:15" ht="12.75" customHeight="1">
      <c r="A417" s="30">
        <v>407</v>
      </c>
      <c r="B417" s="308" t="s">
        <v>480</v>
      </c>
      <c r="C417" s="298">
        <v>2714.35</v>
      </c>
      <c r="D417" s="299">
        <v>2710.5333333333333</v>
      </c>
      <c r="E417" s="299">
        <v>2696.0666666666666</v>
      </c>
      <c r="F417" s="299">
        <v>2677.7833333333333</v>
      </c>
      <c r="G417" s="299">
        <v>2663.3166666666666</v>
      </c>
      <c r="H417" s="299">
        <v>2728.8166666666666</v>
      </c>
      <c r="I417" s="299">
        <v>2743.2833333333328</v>
      </c>
      <c r="J417" s="299">
        <v>2761.5666666666666</v>
      </c>
      <c r="K417" s="298">
        <v>2725</v>
      </c>
      <c r="L417" s="298">
        <v>2692.25</v>
      </c>
      <c r="M417" s="298">
        <v>8.5070000000000007E-2</v>
      </c>
      <c r="N417" s="1"/>
      <c r="O417" s="1"/>
    </row>
    <row r="418" spans="1:15" ht="12.75" customHeight="1">
      <c r="A418" s="30">
        <v>408</v>
      </c>
      <c r="B418" s="308" t="s">
        <v>481</v>
      </c>
      <c r="C418" s="298">
        <v>370.35</v>
      </c>
      <c r="D418" s="299">
        <v>374.2</v>
      </c>
      <c r="E418" s="299">
        <v>364.15</v>
      </c>
      <c r="F418" s="299">
        <v>357.95</v>
      </c>
      <c r="G418" s="299">
        <v>347.9</v>
      </c>
      <c r="H418" s="299">
        <v>380.4</v>
      </c>
      <c r="I418" s="299">
        <v>390.45000000000005</v>
      </c>
      <c r="J418" s="299">
        <v>396.65</v>
      </c>
      <c r="K418" s="298">
        <v>384.25</v>
      </c>
      <c r="L418" s="298">
        <v>368</v>
      </c>
      <c r="M418" s="298">
        <v>0.45701999999999998</v>
      </c>
      <c r="N418" s="1"/>
      <c r="O418" s="1"/>
    </row>
    <row r="419" spans="1:15" ht="12.75" customHeight="1">
      <c r="A419" s="30">
        <v>409</v>
      </c>
      <c r="B419" s="308" t="s">
        <v>829</v>
      </c>
      <c r="C419" s="298">
        <v>570.25</v>
      </c>
      <c r="D419" s="299">
        <v>569.11666666666667</v>
      </c>
      <c r="E419" s="299">
        <v>564.13333333333333</v>
      </c>
      <c r="F419" s="299">
        <v>558.01666666666665</v>
      </c>
      <c r="G419" s="299">
        <v>553.0333333333333</v>
      </c>
      <c r="H419" s="299">
        <v>575.23333333333335</v>
      </c>
      <c r="I419" s="299">
        <v>580.2166666666667</v>
      </c>
      <c r="J419" s="299">
        <v>586.33333333333337</v>
      </c>
      <c r="K419" s="298">
        <v>574.1</v>
      </c>
      <c r="L419" s="298">
        <v>563</v>
      </c>
      <c r="M419" s="298">
        <v>5.0322899999999997</v>
      </c>
      <c r="N419" s="1"/>
      <c r="O419" s="1"/>
    </row>
    <row r="420" spans="1:15" ht="12.75" customHeight="1">
      <c r="A420" s="30">
        <v>410</v>
      </c>
      <c r="B420" s="308" t="s">
        <v>482</v>
      </c>
      <c r="C420" s="298">
        <v>668.05</v>
      </c>
      <c r="D420" s="299">
        <v>671.23333333333323</v>
      </c>
      <c r="E420" s="299">
        <v>663.41666666666652</v>
      </c>
      <c r="F420" s="299">
        <v>658.7833333333333</v>
      </c>
      <c r="G420" s="299">
        <v>650.96666666666658</v>
      </c>
      <c r="H420" s="299">
        <v>675.86666666666645</v>
      </c>
      <c r="I420" s="299">
        <v>683.68333333333328</v>
      </c>
      <c r="J420" s="299">
        <v>688.31666666666638</v>
      </c>
      <c r="K420" s="298">
        <v>679.05</v>
      </c>
      <c r="L420" s="298">
        <v>666.6</v>
      </c>
      <c r="M420" s="298">
        <v>1.13767</v>
      </c>
      <c r="N420" s="1"/>
      <c r="O420" s="1"/>
    </row>
    <row r="421" spans="1:15" ht="12.75" customHeight="1">
      <c r="A421" s="30">
        <v>411</v>
      </c>
      <c r="B421" s="308" t="s">
        <v>483</v>
      </c>
      <c r="C421" s="298">
        <v>38.6</v>
      </c>
      <c r="D421" s="299">
        <v>38.6</v>
      </c>
      <c r="E421" s="299">
        <v>38</v>
      </c>
      <c r="F421" s="299">
        <v>37.4</v>
      </c>
      <c r="G421" s="299">
        <v>36.799999999999997</v>
      </c>
      <c r="H421" s="299">
        <v>39.200000000000003</v>
      </c>
      <c r="I421" s="299">
        <v>39.800000000000011</v>
      </c>
      <c r="J421" s="299">
        <v>40.400000000000006</v>
      </c>
      <c r="K421" s="298">
        <v>39.200000000000003</v>
      </c>
      <c r="L421" s="298">
        <v>38</v>
      </c>
      <c r="M421" s="298">
        <v>10.2326</v>
      </c>
      <c r="N421" s="1"/>
      <c r="O421" s="1"/>
    </row>
    <row r="422" spans="1:15" ht="12.75" customHeight="1">
      <c r="A422" s="30">
        <v>412</v>
      </c>
      <c r="B422" s="308" t="s">
        <v>881</v>
      </c>
      <c r="C422" s="298">
        <v>563.04999999999995</v>
      </c>
      <c r="D422" s="299">
        <v>570.29999999999995</v>
      </c>
      <c r="E422" s="299">
        <v>547.19999999999993</v>
      </c>
      <c r="F422" s="299">
        <v>531.35</v>
      </c>
      <c r="G422" s="299">
        <v>508.25</v>
      </c>
      <c r="H422" s="299">
        <v>586.14999999999986</v>
      </c>
      <c r="I422" s="299">
        <v>609.24999999999977</v>
      </c>
      <c r="J422" s="299">
        <v>625.0999999999998</v>
      </c>
      <c r="K422" s="298">
        <v>593.4</v>
      </c>
      <c r="L422" s="298">
        <v>554.45000000000005</v>
      </c>
      <c r="M422" s="298">
        <v>23.634460000000001</v>
      </c>
      <c r="N422" s="1"/>
      <c r="O422" s="1"/>
    </row>
    <row r="423" spans="1:15" ht="12.75" customHeight="1">
      <c r="A423" s="30">
        <v>413</v>
      </c>
      <c r="B423" s="308" t="s">
        <v>188</v>
      </c>
      <c r="C423" s="298">
        <v>484.95</v>
      </c>
      <c r="D423" s="299">
        <v>486.4666666666667</v>
      </c>
      <c r="E423" s="299">
        <v>481.58333333333337</v>
      </c>
      <c r="F423" s="299">
        <v>478.2166666666667</v>
      </c>
      <c r="G423" s="299">
        <v>473.33333333333337</v>
      </c>
      <c r="H423" s="299">
        <v>489.83333333333337</v>
      </c>
      <c r="I423" s="299">
        <v>494.7166666666667</v>
      </c>
      <c r="J423" s="299">
        <v>498.08333333333337</v>
      </c>
      <c r="K423" s="298">
        <v>491.35</v>
      </c>
      <c r="L423" s="298">
        <v>483.1</v>
      </c>
      <c r="M423" s="298">
        <v>73.644570000000002</v>
      </c>
      <c r="N423" s="1"/>
      <c r="O423" s="1"/>
    </row>
    <row r="424" spans="1:15" ht="12.75" customHeight="1">
      <c r="A424" s="30">
        <v>414</v>
      </c>
      <c r="B424" s="308" t="s">
        <v>186</v>
      </c>
      <c r="C424" s="298">
        <v>71.099999999999994</v>
      </c>
      <c r="D424" s="299">
        <v>71.283333333333331</v>
      </c>
      <c r="E424" s="299">
        <v>70.416666666666657</v>
      </c>
      <c r="F424" s="299">
        <v>69.73333333333332</v>
      </c>
      <c r="G424" s="299">
        <v>68.866666666666646</v>
      </c>
      <c r="H424" s="299">
        <v>71.966666666666669</v>
      </c>
      <c r="I424" s="299">
        <v>72.833333333333343</v>
      </c>
      <c r="J424" s="299">
        <v>73.51666666666668</v>
      </c>
      <c r="K424" s="298">
        <v>72.150000000000006</v>
      </c>
      <c r="L424" s="298">
        <v>70.599999999999994</v>
      </c>
      <c r="M424" s="298">
        <v>343.9316</v>
      </c>
      <c r="N424" s="1"/>
      <c r="O424" s="1"/>
    </row>
    <row r="425" spans="1:15" ht="12.75" customHeight="1">
      <c r="A425" s="30">
        <v>415</v>
      </c>
      <c r="B425" s="308" t="s">
        <v>484</v>
      </c>
      <c r="C425" s="298">
        <v>309.10000000000002</v>
      </c>
      <c r="D425" s="299">
        <v>308.86666666666667</v>
      </c>
      <c r="E425" s="299">
        <v>304.33333333333337</v>
      </c>
      <c r="F425" s="299">
        <v>299.56666666666672</v>
      </c>
      <c r="G425" s="299">
        <v>295.03333333333342</v>
      </c>
      <c r="H425" s="299">
        <v>313.63333333333333</v>
      </c>
      <c r="I425" s="299">
        <v>318.16666666666663</v>
      </c>
      <c r="J425" s="299">
        <v>322.93333333333328</v>
      </c>
      <c r="K425" s="298">
        <v>313.39999999999998</v>
      </c>
      <c r="L425" s="298">
        <v>304.10000000000002</v>
      </c>
      <c r="M425" s="298">
        <v>2.1134200000000001</v>
      </c>
      <c r="N425" s="1"/>
      <c r="O425" s="1"/>
    </row>
    <row r="426" spans="1:15" ht="12.75" customHeight="1">
      <c r="A426" s="30">
        <v>416</v>
      </c>
      <c r="B426" s="308" t="s">
        <v>485</v>
      </c>
      <c r="C426" s="298">
        <v>144.44999999999999</v>
      </c>
      <c r="D426" s="299">
        <v>144.46666666666667</v>
      </c>
      <c r="E426" s="299">
        <v>143.53333333333333</v>
      </c>
      <c r="F426" s="299">
        <v>142.61666666666667</v>
      </c>
      <c r="G426" s="299">
        <v>141.68333333333334</v>
      </c>
      <c r="H426" s="299">
        <v>145.38333333333333</v>
      </c>
      <c r="I426" s="299">
        <v>146.31666666666666</v>
      </c>
      <c r="J426" s="299">
        <v>147.23333333333332</v>
      </c>
      <c r="K426" s="298">
        <v>145.4</v>
      </c>
      <c r="L426" s="298">
        <v>143.55000000000001</v>
      </c>
      <c r="M426" s="298">
        <v>10.408670000000001</v>
      </c>
      <c r="N426" s="1"/>
      <c r="O426" s="1"/>
    </row>
    <row r="427" spans="1:15" ht="12.75" customHeight="1">
      <c r="A427" s="30">
        <v>417</v>
      </c>
      <c r="B427" s="308" t="s">
        <v>486</v>
      </c>
      <c r="C427" s="298">
        <v>342.7</v>
      </c>
      <c r="D427" s="299">
        <v>343.5333333333333</v>
      </c>
      <c r="E427" s="299">
        <v>339.26666666666659</v>
      </c>
      <c r="F427" s="299">
        <v>335.83333333333331</v>
      </c>
      <c r="G427" s="299">
        <v>331.56666666666661</v>
      </c>
      <c r="H427" s="299">
        <v>346.96666666666658</v>
      </c>
      <c r="I427" s="299">
        <v>351.23333333333323</v>
      </c>
      <c r="J427" s="299">
        <v>354.66666666666657</v>
      </c>
      <c r="K427" s="298">
        <v>347.8</v>
      </c>
      <c r="L427" s="298">
        <v>340.1</v>
      </c>
      <c r="M427" s="298">
        <v>1.7369399999999999</v>
      </c>
      <c r="N427" s="1"/>
      <c r="O427" s="1"/>
    </row>
    <row r="428" spans="1:15" ht="12.75" customHeight="1">
      <c r="A428" s="30">
        <v>418</v>
      </c>
      <c r="B428" s="308" t="s">
        <v>487</v>
      </c>
      <c r="C428" s="298">
        <v>457.55</v>
      </c>
      <c r="D428" s="299">
        <v>460.45000000000005</v>
      </c>
      <c r="E428" s="299">
        <v>452.30000000000007</v>
      </c>
      <c r="F428" s="299">
        <v>447.05</v>
      </c>
      <c r="G428" s="299">
        <v>438.90000000000003</v>
      </c>
      <c r="H428" s="299">
        <v>465.7000000000001</v>
      </c>
      <c r="I428" s="299">
        <v>473.85000000000008</v>
      </c>
      <c r="J428" s="299">
        <v>479.10000000000014</v>
      </c>
      <c r="K428" s="298">
        <v>468.6</v>
      </c>
      <c r="L428" s="298">
        <v>455.2</v>
      </c>
      <c r="M428" s="298">
        <v>1.76783</v>
      </c>
      <c r="N428" s="1"/>
      <c r="O428" s="1"/>
    </row>
    <row r="429" spans="1:15" ht="12.75" customHeight="1">
      <c r="A429" s="30">
        <v>419</v>
      </c>
      <c r="B429" s="308" t="s">
        <v>488</v>
      </c>
      <c r="C429" s="298">
        <v>486.45</v>
      </c>
      <c r="D429" s="299">
        <v>494.06666666666661</v>
      </c>
      <c r="E429" s="299">
        <v>476.23333333333323</v>
      </c>
      <c r="F429" s="299">
        <v>466.01666666666665</v>
      </c>
      <c r="G429" s="299">
        <v>448.18333333333328</v>
      </c>
      <c r="H429" s="299">
        <v>504.28333333333319</v>
      </c>
      <c r="I429" s="299">
        <v>522.11666666666656</v>
      </c>
      <c r="J429" s="299">
        <v>532.33333333333314</v>
      </c>
      <c r="K429" s="298">
        <v>511.9</v>
      </c>
      <c r="L429" s="298">
        <v>483.85</v>
      </c>
      <c r="M429" s="298">
        <v>13.70867</v>
      </c>
      <c r="N429" s="1"/>
      <c r="O429" s="1"/>
    </row>
    <row r="430" spans="1:15" ht="12.75" customHeight="1">
      <c r="A430" s="30">
        <v>420</v>
      </c>
      <c r="B430" s="308" t="s">
        <v>489</v>
      </c>
      <c r="C430" s="298">
        <v>211.9</v>
      </c>
      <c r="D430" s="299">
        <v>213.63333333333335</v>
      </c>
      <c r="E430" s="299">
        <v>207.56666666666672</v>
      </c>
      <c r="F430" s="299">
        <v>203.23333333333338</v>
      </c>
      <c r="G430" s="299">
        <v>197.16666666666674</v>
      </c>
      <c r="H430" s="299">
        <v>217.9666666666667</v>
      </c>
      <c r="I430" s="299">
        <v>224.03333333333336</v>
      </c>
      <c r="J430" s="299">
        <v>228.36666666666667</v>
      </c>
      <c r="K430" s="298">
        <v>219.7</v>
      </c>
      <c r="L430" s="298">
        <v>209.3</v>
      </c>
      <c r="M430" s="298">
        <v>5.0758900000000002</v>
      </c>
      <c r="N430" s="1"/>
      <c r="O430" s="1"/>
    </row>
    <row r="431" spans="1:15" ht="12.75" customHeight="1">
      <c r="A431" s="30">
        <v>421</v>
      </c>
      <c r="B431" s="308" t="s">
        <v>193</v>
      </c>
      <c r="C431" s="298">
        <v>851.6</v>
      </c>
      <c r="D431" s="299">
        <v>853.5333333333333</v>
      </c>
      <c r="E431" s="299">
        <v>847.06666666666661</v>
      </c>
      <c r="F431" s="299">
        <v>842.5333333333333</v>
      </c>
      <c r="G431" s="299">
        <v>836.06666666666661</v>
      </c>
      <c r="H431" s="299">
        <v>858.06666666666661</v>
      </c>
      <c r="I431" s="299">
        <v>864.5333333333333</v>
      </c>
      <c r="J431" s="299">
        <v>869.06666666666661</v>
      </c>
      <c r="K431" s="298">
        <v>860</v>
      </c>
      <c r="L431" s="298">
        <v>849</v>
      </c>
      <c r="M431" s="298">
        <v>16.953379999999999</v>
      </c>
      <c r="N431" s="1"/>
      <c r="O431" s="1"/>
    </row>
    <row r="432" spans="1:15" ht="12.75" customHeight="1">
      <c r="A432" s="30">
        <v>422</v>
      </c>
      <c r="B432" s="308" t="s">
        <v>194</v>
      </c>
      <c r="C432" s="298">
        <v>431.2</v>
      </c>
      <c r="D432" s="299">
        <v>432.23333333333329</v>
      </c>
      <c r="E432" s="299">
        <v>428.56666666666661</v>
      </c>
      <c r="F432" s="299">
        <v>425.93333333333334</v>
      </c>
      <c r="G432" s="299">
        <v>422.26666666666665</v>
      </c>
      <c r="H432" s="299">
        <v>434.86666666666656</v>
      </c>
      <c r="I432" s="299">
        <v>438.53333333333319</v>
      </c>
      <c r="J432" s="299">
        <v>441.16666666666652</v>
      </c>
      <c r="K432" s="298">
        <v>435.9</v>
      </c>
      <c r="L432" s="298">
        <v>429.6</v>
      </c>
      <c r="M432" s="298">
        <v>3.2871199999999998</v>
      </c>
      <c r="N432" s="1"/>
      <c r="O432" s="1"/>
    </row>
    <row r="433" spans="1:15" ht="12.75" customHeight="1">
      <c r="A433" s="30">
        <v>423</v>
      </c>
      <c r="B433" s="308" t="s">
        <v>490</v>
      </c>
      <c r="C433" s="298">
        <v>1858.85</v>
      </c>
      <c r="D433" s="299">
        <v>1858.0666666666666</v>
      </c>
      <c r="E433" s="299">
        <v>1836.0333333333333</v>
      </c>
      <c r="F433" s="299">
        <v>1813.2166666666667</v>
      </c>
      <c r="G433" s="299">
        <v>1791.1833333333334</v>
      </c>
      <c r="H433" s="299">
        <v>1880.8833333333332</v>
      </c>
      <c r="I433" s="299">
        <v>1902.9166666666665</v>
      </c>
      <c r="J433" s="299">
        <v>1925.7333333333331</v>
      </c>
      <c r="K433" s="298">
        <v>1880.1</v>
      </c>
      <c r="L433" s="298">
        <v>1835.25</v>
      </c>
      <c r="M433" s="298">
        <v>0.13603999999999999</v>
      </c>
      <c r="N433" s="1"/>
      <c r="O433" s="1"/>
    </row>
    <row r="434" spans="1:15" ht="12.75" customHeight="1">
      <c r="A434" s="30">
        <v>424</v>
      </c>
      <c r="B434" s="308" t="s">
        <v>491</v>
      </c>
      <c r="C434" s="298">
        <v>770.85</v>
      </c>
      <c r="D434" s="299">
        <v>779.25</v>
      </c>
      <c r="E434" s="299">
        <v>761.6</v>
      </c>
      <c r="F434" s="299">
        <v>752.35</v>
      </c>
      <c r="G434" s="299">
        <v>734.7</v>
      </c>
      <c r="H434" s="299">
        <v>788.5</v>
      </c>
      <c r="I434" s="299">
        <v>806.15000000000009</v>
      </c>
      <c r="J434" s="299">
        <v>815.4</v>
      </c>
      <c r="K434" s="298">
        <v>796.9</v>
      </c>
      <c r="L434" s="298">
        <v>770</v>
      </c>
      <c r="M434" s="298">
        <v>0.69862000000000002</v>
      </c>
      <c r="N434" s="1"/>
      <c r="O434" s="1"/>
    </row>
    <row r="435" spans="1:15" ht="12.75" customHeight="1">
      <c r="A435" s="30">
        <v>425</v>
      </c>
      <c r="B435" s="308" t="s">
        <v>492</v>
      </c>
      <c r="C435" s="298">
        <v>506.7</v>
      </c>
      <c r="D435" s="299">
        <v>505.40000000000003</v>
      </c>
      <c r="E435" s="299">
        <v>500.30000000000007</v>
      </c>
      <c r="F435" s="299">
        <v>493.90000000000003</v>
      </c>
      <c r="G435" s="299">
        <v>488.80000000000007</v>
      </c>
      <c r="H435" s="299">
        <v>511.80000000000007</v>
      </c>
      <c r="I435" s="299">
        <v>516.90000000000009</v>
      </c>
      <c r="J435" s="299">
        <v>523.30000000000007</v>
      </c>
      <c r="K435" s="298">
        <v>510.5</v>
      </c>
      <c r="L435" s="298">
        <v>499</v>
      </c>
      <c r="M435" s="298">
        <v>7.9921699999999998</v>
      </c>
      <c r="N435" s="1"/>
      <c r="O435" s="1"/>
    </row>
    <row r="436" spans="1:15" ht="12.75" customHeight="1">
      <c r="A436" s="30">
        <v>426</v>
      </c>
      <c r="B436" s="308" t="s">
        <v>493</v>
      </c>
      <c r="C436" s="298">
        <v>347.75</v>
      </c>
      <c r="D436" s="299">
        <v>342.33333333333331</v>
      </c>
      <c r="E436" s="299">
        <v>335.41666666666663</v>
      </c>
      <c r="F436" s="299">
        <v>323.08333333333331</v>
      </c>
      <c r="G436" s="299">
        <v>316.16666666666663</v>
      </c>
      <c r="H436" s="299">
        <v>354.66666666666663</v>
      </c>
      <c r="I436" s="299">
        <v>361.58333333333326</v>
      </c>
      <c r="J436" s="299">
        <v>373.91666666666663</v>
      </c>
      <c r="K436" s="298">
        <v>349.25</v>
      </c>
      <c r="L436" s="298">
        <v>330</v>
      </c>
      <c r="M436" s="298">
        <v>3.4847899999999998</v>
      </c>
      <c r="N436" s="1"/>
      <c r="O436" s="1"/>
    </row>
    <row r="437" spans="1:15" ht="12.75" customHeight="1">
      <c r="A437" s="30">
        <v>427</v>
      </c>
      <c r="B437" s="308" t="s">
        <v>494</v>
      </c>
      <c r="C437" s="298">
        <v>1904.05</v>
      </c>
      <c r="D437" s="299">
        <v>1894.8</v>
      </c>
      <c r="E437" s="299">
        <v>1879.25</v>
      </c>
      <c r="F437" s="299">
        <v>1854.45</v>
      </c>
      <c r="G437" s="299">
        <v>1838.9</v>
      </c>
      <c r="H437" s="299">
        <v>1919.6</v>
      </c>
      <c r="I437" s="299">
        <v>1935.1499999999996</v>
      </c>
      <c r="J437" s="299">
        <v>1959.9499999999998</v>
      </c>
      <c r="K437" s="298">
        <v>1910.35</v>
      </c>
      <c r="L437" s="298">
        <v>1870</v>
      </c>
      <c r="M437" s="298">
        <v>0.19988</v>
      </c>
      <c r="N437" s="1"/>
      <c r="O437" s="1"/>
    </row>
    <row r="438" spans="1:15" ht="12.75" customHeight="1">
      <c r="A438" s="30">
        <v>428</v>
      </c>
      <c r="B438" s="308" t="s">
        <v>495</v>
      </c>
      <c r="C438" s="298">
        <v>445.5</v>
      </c>
      <c r="D438" s="299">
        <v>444.15000000000003</v>
      </c>
      <c r="E438" s="299">
        <v>439.85000000000008</v>
      </c>
      <c r="F438" s="299">
        <v>434.20000000000005</v>
      </c>
      <c r="G438" s="299">
        <v>429.90000000000009</v>
      </c>
      <c r="H438" s="299">
        <v>449.80000000000007</v>
      </c>
      <c r="I438" s="299">
        <v>454.1</v>
      </c>
      <c r="J438" s="299">
        <v>459.75000000000006</v>
      </c>
      <c r="K438" s="298">
        <v>448.45</v>
      </c>
      <c r="L438" s="298">
        <v>438.5</v>
      </c>
      <c r="M438" s="298">
        <v>2.9459900000000001</v>
      </c>
      <c r="N438" s="1"/>
      <c r="O438" s="1"/>
    </row>
    <row r="439" spans="1:15" ht="12.75" customHeight="1">
      <c r="A439" s="30">
        <v>429</v>
      </c>
      <c r="B439" s="308" t="s">
        <v>496</v>
      </c>
      <c r="C439" s="298">
        <v>6.75</v>
      </c>
      <c r="D439" s="299">
        <v>6.7666666666666666</v>
      </c>
      <c r="E439" s="299">
        <v>6.6333333333333329</v>
      </c>
      <c r="F439" s="299">
        <v>6.5166666666666666</v>
      </c>
      <c r="G439" s="299">
        <v>6.3833333333333329</v>
      </c>
      <c r="H439" s="299">
        <v>6.8833333333333329</v>
      </c>
      <c r="I439" s="299">
        <v>7.0166666666666675</v>
      </c>
      <c r="J439" s="299">
        <v>7.1333333333333329</v>
      </c>
      <c r="K439" s="298">
        <v>6.9</v>
      </c>
      <c r="L439" s="298">
        <v>6.65</v>
      </c>
      <c r="M439" s="298">
        <v>477.97658999999999</v>
      </c>
      <c r="N439" s="1"/>
      <c r="O439" s="1"/>
    </row>
    <row r="440" spans="1:15" ht="12.75" customHeight="1">
      <c r="A440" s="30">
        <v>430</v>
      </c>
      <c r="B440" s="308" t="s">
        <v>497</v>
      </c>
      <c r="C440" s="298">
        <v>876.4</v>
      </c>
      <c r="D440" s="299">
        <v>877.75</v>
      </c>
      <c r="E440" s="299">
        <v>868.8</v>
      </c>
      <c r="F440" s="299">
        <v>861.19999999999993</v>
      </c>
      <c r="G440" s="299">
        <v>852.24999999999989</v>
      </c>
      <c r="H440" s="299">
        <v>885.35</v>
      </c>
      <c r="I440" s="299">
        <v>894.30000000000007</v>
      </c>
      <c r="J440" s="299">
        <v>901.90000000000009</v>
      </c>
      <c r="K440" s="298">
        <v>886.7</v>
      </c>
      <c r="L440" s="298">
        <v>870.15</v>
      </c>
      <c r="M440" s="298">
        <v>0.73211000000000004</v>
      </c>
      <c r="N440" s="1"/>
      <c r="O440" s="1"/>
    </row>
    <row r="441" spans="1:15" ht="12.75" customHeight="1">
      <c r="A441" s="30">
        <v>431</v>
      </c>
      <c r="B441" s="308" t="s">
        <v>275</v>
      </c>
      <c r="C441" s="298">
        <v>570.85</v>
      </c>
      <c r="D441" s="299">
        <v>570.6</v>
      </c>
      <c r="E441" s="299">
        <v>566.30000000000007</v>
      </c>
      <c r="F441" s="299">
        <v>561.75</v>
      </c>
      <c r="G441" s="299">
        <v>557.45000000000005</v>
      </c>
      <c r="H441" s="299">
        <v>575.15000000000009</v>
      </c>
      <c r="I441" s="299">
        <v>579.45000000000005</v>
      </c>
      <c r="J441" s="299">
        <v>584.00000000000011</v>
      </c>
      <c r="K441" s="298">
        <v>574.9</v>
      </c>
      <c r="L441" s="298">
        <v>566.04999999999995</v>
      </c>
      <c r="M441" s="298">
        <v>1.09162</v>
      </c>
      <c r="N441" s="1"/>
      <c r="O441" s="1"/>
    </row>
    <row r="442" spans="1:15" ht="12.75" customHeight="1">
      <c r="A442" s="30">
        <v>432</v>
      </c>
      <c r="B442" s="308" t="s">
        <v>498</v>
      </c>
      <c r="C442" s="298">
        <v>1595.1</v>
      </c>
      <c r="D442" s="299">
        <v>1602.9666666666665</v>
      </c>
      <c r="E442" s="299">
        <v>1580.9333333333329</v>
      </c>
      <c r="F442" s="299">
        <v>1566.7666666666664</v>
      </c>
      <c r="G442" s="299">
        <v>1544.7333333333329</v>
      </c>
      <c r="H442" s="299">
        <v>1617.133333333333</v>
      </c>
      <c r="I442" s="299">
        <v>1639.1666666666663</v>
      </c>
      <c r="J442" s="299">
        <v>1653.333333333333</v>
      </c>
      <c r="K442" s="298">
        <v>1625</v>
      </c>
      <c r="L442" s="298">
        <v>1588.8</v>
      </c>
      <c r="M442" s="298">
        <v>0.12174</v>
      </c>
      <c r="N442" s="1"/>
      <c r="O442" s="1"/>
    </row>
    <row r="443" spans="1:15" ht="12.75" customHeight="1">
      <c r="A443" s="30">
        <v>433</v>
      </c>
      <c r="B443" s="308" t="s">
        <v>499</v>
      </c>
      <c r="C443" s="298">
        <v>545.85</v>
      </c>
      <c r="D443" s="299">
        <v>547.13333333333333</v>
      </c>
      <c r="E443" s="299">
        <v>538.61666666666667</v>
      </c>
      <c r="F443" s="299">
        <v>531.38333333333333</v>
      </c>
      <c r="G443" s="299">
        <v>522.86666666666667</v>
      </c>
      <c r="H443" s="299">
        <v>554.36666666666667</v>
      </c>
      <c r="I443" s="299">
        <v>562.88333333333333</v>
      </c>
      <c r="J443" s="299">
        <v>570.11666666666667</v>
      </c>
      <c r="K443" s="298">
        <v>555.65</v>
      </c>
      <c r="L443" s="298">
        <v>539.9</v>
      </c>
      <c r="M443" s="298">
        <v>0.22586000000000001</v>
      </c>
      <c r="N443" s="1"/>
      <c r="O443" s="1"/>
    </row>
    <row r="444" spans="1:15" ht="12.75" customHeight="1">
      <c r="A444" s="30">
        <v>434</v>
      </c>
      <c r="B444" s="308" t="s">
        <v>500</v>
      </c>
      <c r="C444" s="298">
        <v>837.5</v>
      </c>
      <c r="D444" s="299">
        <v>840.81666666666661</v>
      </c>
      <c r="E444" s="299">
        <v>831.68333333333317</v>
      </c>
      <c r="F444" s="299">
        <v>825.86666666666656</v>
      </c>
      <c r="G444" s="299">
        <v>816.73333333333312</v>
      </c>
      <c r="H444" s="299">
        <v>846.63333333333321</v>
      </c>
      <c r="I444" s="299">
        <v>855.76666666666665</v>
      </c>
      <c r="J444" s="299">
        <v>861.58333333333326</v>
      </c>
      <c r="K444" s="298">
        <v>849.95</v>
      </c>
      <c r="L444" s="298">
        <v>835</v>
      </c>
      <c r="M444" s="298">
        <v>0.10704</v>
      </c>
      <c r="N444" s="1"/>
      <c r="O444" s="1"/>
    </row>
    <row r="445" spans="1:15" ht="12.75" customHeight="1">
      <c r="A445" s="30">
        <v>435</v>
      </c>
      <c r="B445" s="308" t="s">
        <v>501</v>
      </c>
      <c r="C445" s="298">
        <v>39.65</v>
      </c>
      <c r="D445" s="299">
        <v>39.666666666666664</v>
      </c>
      <c r="E445" s="299">
        <v>39.033333333333331</v>
      </c>
      <c r="F445" s="299">
        <v>38.416666666666664</v>
      </c>
      <c r="G445" s="299">
        <v>37.783333333333331</v>
      </c>
      <c r="H445" s="299">
        <v>40.283333333333331</v>
      </c>
      <c r="I445" s="299">
        <v>40.916666666666671</v>
      </c>
      <c r="J445" s="299">
        <v>41.533333333333331</v>
      </c>
      <c r="K445" s="298">
        <v>40.299999999999997</v>
      </c>
      <c r="L445" s="298">
        <v>39.049999999999997</v>
      </c>
      <c r="M445" s="298">
        <v>63.160269999999997</v>
      </c>
      <c r="N445" s="1"/>
      <c r="O445" s="1"/>
    </row>
    <row r="446" spans="1:15" ht="12.75" customHeight="1">
      <c r="A446" s="30">
        <v>436</v>
      </c>
      <c r="B446" s="308" t="s">
        <v>206</v>
      </c>
      <c r="C446" s="298">
        <v>848.85</v>
      </c>
      <c r="D446" s="299">
        <v>850.45000000000016</v>
      </c>
      <c r="E446" s="299">
        <v>842.20000000000027</v>
      </c>
      <c r="F446" s="299">
        <v>835.55000000000007</v>
      </c>
      <c r="G446" s="299">
        <v>827.30000000000018</v>
      </c>
      <c r="H446" s="299">
        <v>857.10000000000036</v>
      </c>
      <c r="I446" s="299">
        <v>865.35000000000014</v>
      </c>
      <c r="J446" s="299">
        <v>872.00000000000045</v>
      </c>
      <c r="K446" s="298">
        <v>858.7</v>
      </c>
      <c r="L446" s="298">
        <v>843.8</v>
      </c>
      <c r="M446" s="298">
        <v>8.08629</v>
      </c>
      <c r="N446" s="1"/>
      <c r="O446" s="1"/>
    </row>
    <row r="447" spans="1:15" ht="12.75" customHeight="1">
      <c r="A447" s="30">
        <v>437</v>
      </c>
      <c r="B447" s="308" t="s">
        <v>502</v>
      </c>
      <c r="C447" s="298">
        <v>985.1</v>
      </c>
      <c r="D447" s="299">
        <v>988.7833333333333</v>
      </c>
      <c r="E447" s="299">
        <v>973.31666666666661</v>
      </c>
      <c r="F447" s="299">
        <v>961.5333333333333</v>
      </c>
      <c r="G447" s="299">
        <v>946.06666666666661</v>
      </c>
      <c r="H447" s="299">
        <v>1000.5666666666666</v>
      </c>
      <c r="I447" s="299">
        <v>1016.0333333333333</v>
      </c>
      <c r="J447" s="299">
        <v>1027.8166666666666</v>
      </c>
      <c r="K447" s="298">
        <v>1004.25</v>
      </c>
      <c r="L447" s="298">
        <v>977</v>
      </c>
      <c r="M447" s="298">
        <v>1.30925</v>
      </c>
      <c r="N447" s="1"/>
      <c r="O447" s="1"/>
    </row>
    <row r="448" spans="1:15" ht="12.75" customHeight="1">
      <c r="A448" s="30">
        <v>438</v>
      </c>
      <c r="B448" s="308" t="s">
        <v>195</v>
      </c>
      <c r="C448" s="298">
        <v>835.05</v>
      </c>
      <c r="D448" s="299">
        <v>836.98333333333323</v>
      </c>
      <c r="E448" s="299">
        <v>829.26666666666642</v>
      </c>
      <c r="F448" s="299">
        <v>823.48333333333323</v>
      </c>
      <c r="G448" s="299">
        <v>815.76666666666642</v>
      </c>
      <c r="H448" s="299">
        <v>842.76666666666642</v>
      </c>
      <c r="I448" s="299">
        <v>850.48333333333335</v>
      </c>
      <c r="J448" s="299">
        <v>856.26666666666642</v>
      </c>
      <c r="K448" s="298">
        <v>844.7</v>
      </c>
      <c r="L448" s="298">
        <v>831.2</v>
      </c>
      <c r="M448" s="298">
        <v>6.4583300000000001</v>
      </c>
      <c r="N448" s="1"/>
      <c r="O448" s="1"/>
    </row>
    <row r="449" spans="1:15" ht="12.75" customHeight="1">
      <c r="A449" s="30">
        <v>439</v>
      </c>
      <c r="B449" s="308" t="s">
        <v>503</v>
      </c>
      <c r="C449" s="298">
        <v>210.9</v>
      </c>
      <c r="D449" s="299">
        <v>210.83333333333334</v>
      </c>
      <c r="E449" s="299">
        <v>209.26666666666668</v>
      </c>
      <c r="F449" s="299">
        <v>207.63333333333333</v>
      </c>
      <c r="G449" s="299">
        <v>206.06666666666666</v>
      </c>
      <c r="H449" s="299">
        <v>212.4666666666667</v>
      </c>
      <c r="I449" s="299">
        <v>214.03333333333336</v>
      </c>
      <c r="J449" s="299">
        <v>215.66666666666671</v>
      </c>
      <c r="K449" s="298">
        <v>212.4</v>
      </c>
      <c r="L449" s="298">
        <v>209.2</v>
      </c>
      <c r="M449" s="298">
        <v>6.6277900000000001</v>
      </c>
      <c r="N449" s="1"/>
      <c r="O449" s="1"/>
    </row>
    <row r="450" spans="1:15" ht="12.75" customHeight="1">
      <c r="A450" s="30">
        <v>440</v>
      </c>
      <c r="B450" s="308" t="s">
        <v>504</v>
      </c>
      <c r="C450" s="298">
        <v>993.6</v>
      </c>
      <c r="D450" s="299">
        <v>996.23333333333323</v>
      </c>
      <c r="E450" s="299">
        <v>987.46666666666647</v>
      </c>
      <c r="F450" s="299">
        <v>981.33333333333326</v>
      </c>
      <c r="G450" s="299">
        <v>972.56666666666649</v>
      </c>
      <c r="H450" s="299">
        <v>1002.3666666666664</v>
      </c>
      <c r="I450" s="299">
        <v>1011.1333333333331</v>
      </c>
      <c r="J450" s="299">
        <v>1017.2666666666664</v>
      </c>
      <c r="K450" s="298">
        <v>1005</v>
      </c>
      <c r="L450" s="298">
        <v>990.1</v>
      </c>
      <c r="M450" s="298">
        <v>2.76566</v>
      </c>
      <c r="N450" s="1"/>
      <c r="O450" s="1"/>
    </row>
    <row r="451" spans="1:15" ht="12.75" customHeight="1">
      <c r="A451" s="30">
        <v>441</v>
      </c>
      <c r="B451" s="308" t="s">
        <v>200</v>
      </c>
      <c r="C451" s="298">
        <v>3084.7</v>
      </c>
      <c r="D451" s="299">
        <v>3100.3833333333332</v>
      </c>
      <c r="E451" s="299">
        <v>3064.5666666666666</v>
      </c>
      <c r="F451" s="299">
        <v>3044.4333333333334</v>
      </c>
      <c r="G451" s="299">
        <v>3008.6166666666668</v>
      </c>
      <c r="H451" s="299">
        <v>3120.5166666666664</v>
      </c>
      <c r="I451" s="299">
        <v>3156.333333333333</v>
      </c>
      <c r="J451" s="299">
        <v>3176.4666666666662</v>
      </c>
      <c r="K451" s="298">
        <v>3136.2</v>
      </c>
      <c r="L451" s="298">
        <v>3080.25</v>
      </c>
      <c r="M451" s="298">
        <v>37.348149999999997</v>
      </c>
      <c r="N451" s="1"/>
      <c r="O451" s="1"/>
    </row>
    <row r="452" spans="1:15" ht="12.75" customHeight="1">
      <c r="A452" s="30">
        <v>442</v>
      </c>
      <c r="B452" s="308" t="s">
        <v>196</v>
      </c>
      <c r="C452" s="298">
        <v>756.45</v>
      </c>
      <c r="D452" s="299">
        <v>756.86666666666667</v>
      </c>
      <c r="E452" s="299">
        <v>751.73333333333335</v>
      </c>
      <c r="F452" s="299">
        <v>747.01666666666665</v>
      </c>
      <c r="G452" s="299">
        <v>741.88333333333333</v>
      </c>
      <c r="H452" s="299">
        <v>761.58333333333337</v>
      </c>
      <c r="I452" s="299">
        <v>766.71666666666681</v>
      </c>
      <c r="J452" s="299">
        <v>771.43333333333339</v>
      </c>
      <c r="K452" s="298">
        <v>762</v>
      </c>
      <c r="L452" s="298">
        <v>752.15</v>
      </c>
      <c r="M452" s="298">
        <v>6.0907999999999998</v>
      </c>
      <c r="N452" s="1"/>
      <c r="O452" s="1"/>
    </row>
    <row r="453" spans="1:15" ht="12.75" customHeight="1">
      <c r="A453" s="30">
        <v>443</v>
      </c>
      <c r="B453" s="308" t="s">
        <v>276</v>
      </c>
      <c r="C453" s="298">
        <v>7958</v>
      </c>
      <c r="D453" s="299">
        <v>7988.666666666667</v>
      </c>
      <c r="E453" s="299">
        <v>7902.3333333333339</v>
      </c>
      <c r="F453" s="299">
        <v>7846.666666666667</v>
      </c>
      <c r="G453" s="299">
        <v>7760.3333333333339</v>
      </c>
      <c r="H453" s="299">
        <v>8044.3333333333339</v>
      </c>
      <c r="I453" s="299">
        <v>8130.6666666666679</v>
      </c>
      <c r="J453" s="299">
        <v>8186.3333333333339</v>
      </c>
      <c r="K453" s="298">
        <v>8075</v>
      </c>
      <c r="L453" s="298">
        <v>7933</v>
      </c>
      <c r="M453" s="298">
        <v>1.4947299999999999</v>
      </c>
      <c r="N453" s="1"/>
      <c r="O453" s="1"/>
    </row>
    <row r="454" spans="1:15" ht="12.75" customHeight="1">
      <c r="A454" s="30">
        <v>444</v>
      </c>
      <c r="B454" s="308" t="s">
        <v>882</v>
      </c>
      <c r="C454" s="298">
        <v>1372.85</v>
      </c>
      <c r="D454" s="299">
        <v>1380.6166666666668</v>
      </c>
      <c r="E454" s="299">
        <v>1362.2333333333336</v>
      </c>
      <c r="F454" s="299">
        <v>1351.6166666666668</v>
      </c>
      <c r="G454" s="299">
        <v>1333.2333333333336</v>
      </c>
      <c r="H454" s="299">
        <v>1391.2333333333336</v>
      </c>
      <c r="I454" s="299">
        <v>1409.6166666666668</v>
      </c>
      <c r="J454" s="299">
        <v>1420.2333333333336</v>
      </c>
      <c r="K454" s="298">
        <v>1399</v>
      </c>
      <c r="L454" s="298">
        <v>1370</v>
      </c>
      <c r="M454" s="298">
        <v>9.7570000000000004E-2</v>
      </c>
      <c r="N454" s="1"/>
      <c r="O454" s="1"/>
    </row>
    <row r="455" spans="1:15" ht="12.75" customHeight="1">
      <c r="A455" s="30">
        <v>445</v>
      </c>
      <c r="B455" s="308" t="s">
        <v>505</v>
      </c>
      <c r="C455" s="298">
        <v>219.35</v>
      </c>
      <c r="D455" s="299">
        <v>220.18333333333331</v>
      </c>
      <c r="E455" s="299">
        <v>216.56666666666661</v>
      </c>
      <c r="F455" s="299">
        <v>213.7833333333333</v>
      </c>
      <c r="G455" s="299">
        <v>210.1666666666666</v>
      </c>
      <c r="H455" s="299">
        <v>222.96666666666661</v>
      </c>
      <c r="I455" s="299">
        <v>226.58333333333334</v>
      </c>
      <c r="J455" s="299">
        <v>229.36666666666662</v>
      </c>
      <c r="K455" s="298">
        <v>223.8</v>
      </c>
      <c r="L455" s="298">
        <v>217.4</v>
      </c>
      <c r="M455" s="298">
        <v>16.616409999999998</v>
      </c>
      <c r="N455" s="1"/>
      <c r="O455" s="1"/>
    </row>
    <row r="456" spans="1:15" ht="12.75" customHeight="1">
      <c r="A456" s="30">
        <v>446</v>
      </c>
      <c r="B456" s="308" t="s">
        <v>197</v>
      </c>
      <c r="C456" s="298">
        <v>430.55</v>
      </c>
      <c r="D456" s="299">
        <v>431.23333333333329</v>
      </c>
      <c r="E456" s="299">
        <v>427.46666666666658</v>
      </c>
      <c r="F456" s="299">
        <v>424.38333333333327</v>
      </c>
      <c r="G456" s="299">
        <v>420.61666666666656</v>
      </c>
      <c r="H456" s="299">
        <v>434.31666666666661</v>
      </c>
      <c r="I456" s="299">
        <v>438.08333333333337</v>
      </c>
      <c r="J456" s="299">
        <v>441.16666666666663</v>
      </c>
      <c r="K456" s="298">
        <v>435</v>
      </c>
      <c r="L456" s="298">
        <v>428.15</v>
      </c>
      <c r="M456" s="298">
        <v>95.188220000000001</v>
      </c>
      <c r="N456" s="1"/>
      <c r="O456" s="1"/>
    </row>
    <row r="457" spans="1:15" ht="12.75" customHeight="1">
      <c r="A457" s="30">
        <v>447</v>
      </c>
      <c r="B457" s="308" t="s">
        <v>198</v>
      </c>
      <c r="C457" s="298">
        <v>221.5</v>
      </c>
      <c r="D457" s="299">
        <v>221.6</v>
      </c>
      <c r="E457" s="299">
        <v>219</v>
      </c>
      <c r="F457" s="299">
        <v>216.5</v>
      </c>
      <c r="G457" s="299">
        <v>213.9</v>
      </c>
      <c r="H457" s="299">
        <v>224.1</v>
      </c>
      <c r="I457" s="299">
        <v>226.69999999999996</v>
      </c>
      <c r="J457" s="299">
        <v>229.2</v>
      </c>
      <c r="K457" s="298">
        <v>224.2</v>
      </c>
      <c r="L457" s="298">
        <v>219.1</v>
      </c>
      <c r="M457" s="298">
        <v>142.94272000000001</v>
      </c>
      <c r="N457" s="1"/>
      <c r="O457" s="1"/>
    </row>
    <row r="458" spans="1:15" ht="12.75" customHeight="1">
      <c r="A458" s="30">
        <v>448</v>
      </c>
      <c r="B458" s="308" t="s">
        <v>815</v>
      </c>
      <c r="C458" s="298">
        <v>611.9</v>
      </c>
      <c r="D458" s="299">
        <v>612.49999999999989</v>
      </c>
      <c r="E458" s="299">
        <v>606.44999999999982</v>
      </c>
      <c r="F458" s="299">
        <v>600.99999999999989</v>
      </c>
      <c r="G458" s="299">
        <v>594.94999999999982</v>
      </c>
      <c r="H458" s="299">
        <v>617.94999999999982</v>
      </c>
      <c r="I458" s="299">
        <v>623.99999999999977</v>
      </c>
      <c r="J458" s="299">
        <v>629.44999999999982</v>
      </c>
      <c r="K458" s="298">
        <v>618.54999999999995</v>
      </c>
      <c r="L458" s="298">
        <v>607.04999999999995</v>
      </c>
      <c r="M458" s="298">
        <v>0.21456</v>
      </c>
      <c r="N458" s="1"/>
      <c r="O458" s="1"/>
    </row>
    <row r="459" spans="1:15" ht="12.75" customHeight="1">
      <c r="A459" s="30">
        <v>449</v>
      </c>
      <c r="B459" s="308" t="s">
        <v>199</v>
      </c>
      <c r="C459" s="298">
        <v>902.1</v>
      </c>
      <c r="D459" s="299">
        <v>903.88333333333333</v>
      </c>
      <c r="E459" s="299">
        <v>891.81666666666661</v>
      </c>
      <c r="F459" s="299">
        <v>881.5333333333333</v>
      </c>
      <c r="G459" s="299">
        <v>869.46666666666658</v>
      </c>
      <c r="H459" s="299">
        <v>914.16666666666663</v>
      </c>
      <c r="I459" s="299">
        <v>926.23333333333346</v>
      </c>
      <c r="J459" s="299">
        <v>936.51666666666665</v>
      </c>
      <c r="K459" s="298">
        <v>915.95</v>
      </c>
      <c r="L459" s="298">
        <v>893.6</v>
      </c>
      <c r="M459" s="298">
        <v>100.17505</v>
      </c>
      <c r="N459" s="1"/>
      <c r="O459" s="1"/>
    </row>
    <row r="460" spans="1:15" ht="12.75" customHeight="1">
      <c r="A460" s="30">
        <v>450</v>
      </c>
      <c r="B460" s="308" t="s">
        <v>816</v>
      </c>
      <c r="C460" s="298">
        <v>119.7</v>
      </c>
      <c r="D460" s="299">
        <v>120.16666666666667</v>
      </c>
      <c r="E460" s="299">
        <v>118.03333333333335</v>
      </c>
      <c r="F460" s="299">
        <v>116.36666666666667</v>
      </c>
      <c r="G460" s="299">
        <v>114.23333333333335</v>
      </c>
      <c r="H460" s="299">
        <v>121.83333333333334</v>
      </c>
      <c r="I460" s="299">
        <v>123.96666666666667</v>
      </c>
      <c r="J460" s="299">
        <v>125.63333333333334</v>
      </c>
      <c r="K460" s="298">
        <v>122.3</v>
      </c>
      <c r="L460" s="298">
        <v>118.5</v>
      </c>
      <c r="M460" s="298">
        <v>45.85868</v>
      </c>
      <c r="N460" s="1"/>
      <c r="O460" s="1"/>
    </row>
    <row r="461" spans="1:15" ht="12.75" customHeight="1">
      <c r="A461" s="30">
        <v>451</v>
      </c>
      <c r="B461" s="308" t="s">
        <v>506</v>
      </c>
      <c r="C461" s="298">
        <v>3511.85</v>
      </c>
      <c r="D461" s="299">
        <v>3533.1166666666663</v>
      </c>
      <c r="E461" s="299">
        <v>3468.5333333333328</v>
      </c>
      <c r="F461" s="299">
        <v>3425.2166666666667</v>
      </c>
      <c r="G461" s="299">
        <v>3360.6333333333332</v>
      </c>
      <c r="H461" s="299">
        <v>3576.4333333333325</v>
      </c>
      <c r="I461" s="299">
        <v>3641.0166666666655</v>
      </c>
      <c r="J461" s="299">
        <v>3684.3333333333321</v>
      </c>
      <c r="K461" s="298">
        <v>3597.7</v>
      </c>
      <c r="L461" s="298">
        <v>3489.8</v>
      </c>
      <c r="M461" s="298">
        <v>0.10292999999999999</v>
      </c>
      <c r="N461" s="1"/>
      <c r="O461" s="1"/>
    </row>
    <row r="462" spans="1:15" ht="12.75" customHeight="1">
      <c r="A462" s="30">
        <v>452</v>
      </c>
      <c r="B462" s="308" t="s">
        <v>201</v>
      </c>
      <c r="C462" s="298">
        <v>997.35</v>
      </c>
      <c r="D462" s="299">
        <v>1002.8833333333333</v>
      </c>
      <c r="E462" s="299">
        <v>988.9666666666667</v>
      </c>
      <c r="F462" s="299">
        <v>980.58333333333337</v>
      </c>
      <c r="G462" s="299">
        <v>966.66666666666674</v>
      </c>
      <c r="H462" s="299">
        <v>1011.2666666666667</v>
      </c>
      <c r="I462" s="299">
        <v>1025.1833333333334</v>
      </c>
      <c r="J462" s="299">
        <v>1033.5666666666666</v>
      </c>
      <c r="K462" s="298">
        <v>1016.8</v>
      </c>
      <c r="L462" s="298">
        <v>994.5</v>
      </c>
      <c r="M462" s="298">
        <v>20.133040000000001</v>
      </c>
      <c r="N462" s="1"/>
      <c r="O462" s="1"/>
    </row>
    <row r="463" spans="1:15" ht="12.75" customHeight="1">
      <c r="A463" s="30">
        <v>453</v>
      </c>
      <c r="B463" s="308" t="s">
        <v>507</v>
      </c>
      <c r="C463" s="298">
        <v>82.3</v>
      </c>
      <c r="D463" s="299">
        <v>82.466666666666669</v>
      </c>
      <c r="E463" s="299">
        <v>80.183333333333337</v>
      </c>
      <c r="F463" s="299">
        <v>78.066666666666663</v>
      </c>
      <c r="G463" s="299">
        <v>75.783333333333331</v>
      </c>
      <c r="H463" s="299">
        <v>84.583333333333343</v>
      </c>
      <c r="I463" s="299">
        <v>86.866666666666674</v>
      </c>
      <c r="J463" s="299">
        <v>88.983333333333348</v>
      </c>
      <c r="K463" s="298">
        <v>84.75</v>
      </c>
      <c r="L463" s="298">
        <v>80.349999999999994</v>
      </c>
      <c r="M463" s="298">
        <v>8.7827699999999993</v>
      </c>
      <c r="N463" s="1"/>
      <c r="O463" s="1"/>
    </row>
    <row r="464" spans="1:15" ht="12.75" customHeight="1">
      <c r="A464" s="30">
        <v>454</v>
      </c>
      <c r="B464" s="308" t="s">
        <v>182</v>
      </c>
      <c r="C464" s="298">
        <v>643.4</v>
      </c>
      <c r="D464" s="299">
        <v>645.06666666666661</v>
      </c>
      <c r="E464" s="299">
        <v>638.58333333333326</v>
      </c>
      <c r="F464" s="299">
        <v>633.76666666666665</v>
      </c>
      <c r="G464" s="299">
        <v>627.2833333333333</v>
      </c>
      <c r="H464" s="299">
        <v>649.88333333333321</v>
      </c>
      <c r="I464" s="299">
        <v>656.36666666666656</v>
      </c>
      <c r="J464" s="299">
        <v>661.18333333333317</v>
      </c>
      <c r="K464" s="298">
        <v>651.54999999999995</v>
      </c>
      <c r="L464" s="298">
        <v>640.25</v>
      </c>
      <c r="M464" s="298">
        <v>0.86211000000000004</v>
      </c>
      <c r="N464" s="1"/>
      <c r="O464" s="1"/>
    </row>
    <row r="465" spans="1:15" ht="12.75" customHeight="1">
      <c r="A465" s="30">
        <v>455</v>
      </c>
      <c r="B465" s="308" t="s">
        <v>508</v>
      </c>
      <c r="C465" s="298">
        <v>2072.5</v>
      </c>
      <c r="D465" s="299">
        <v>2077.5</v>
      </c>
      <c r="E465" s="299">
        <v>2055</v>
      </c>
      <c r="F465" s="299">
        <v>2037.5</v>
      </c>
      <c r="G465" s="299">
        <v>2015</v>
      </c>
      <c r="H465" s="299">
        <v>2095</v>
      </c>
      <c r="I465" s="299">
        <v>2117.5</v>
      </c>
      <c r="J465" s="299">
        <v>2135</v>
      </c>
      <c r="K465" s="298">
        <v>2100</v>
      </c>
      <c r="L465" s="298">
        <v>2060</v>
      </c>
      <c r="M465" s="298">
        <v>0.27285999999999999</v>
      </c>
      <c r="N465" s="1"/>
      <c r="O465" s="1"/>
    </row>
    <row r="466" spans="1:15" ht="12.75" customHeight="1">
      <c r="A466" s="30">
        <v>456</v>
      </c>
      <c r="B466" s="308" t="s">
        <v>509</v>
      </c>
      <c r="C466" s="298">
        <v>620.79999999999995</v>
      </c>
      <c r="D466" s="299">
        <v>621.80000000000007</v>
      </c>
      <c r="E466" s="299">
        <v>617.00000000000011</v>
      </c>
      <c r="F466" s="299">
        <v>613.20000000000005</v>
      </c>
      <c r="G466" s="299">
        <v>608.40000000000009</v>
      </c>
      <c r="H466" s="299">
        <v>625.60000000000014</v>
      </c>
      <c r="I466" s="299">
        <v>630.40000000000009</v>
      </c>
      <c r="J466" s="299">
        <v>634.20000000000016</v>
      </c>
      <c r="K466" s="298">
        <v>626.6</v>
      </c>
      <c r="L466" s="298">
        <v>618</v>
      </c>
      <c r="M466" s="298">
        <v>0.15905</v>
      </c>
      <c r="N466" s="1"/>
      <c r="O466" s="1"/>
    </row>
    <row r="467" spans="1:15" ht="12.75" customHeight="1">
      <c r="A467" s="30">
        <v>457</v>
      </c>
      <c r="B467" s="308" t="s">
        <v>510</v>
      </c>
      <c r="C467" s="298">
        <v>2541.25</v>
      </c>
      <c r="D467" s="299">
        <v>2565.0666666666666</v>
      </c>
      <c r="E467" s="299">
        <v>2506.1833333333334</v>
      </c>
      <c r="F467" s="299">
        <v>2471.1166666666668</v>
      </c>
      <c r="G467" s="299">
        <v>2412.2333333333336</v>
      </c>
      <c r="H467" s="299">
        <v>2600.1333333333332</v>
      </c>
      <c r="I467" s="299">
        <v>2659.0166666666664</v>
      </c>
      <c r="J467" s="299">
        <v>2694.083333333333</v>
      </c>
      <c r="K467" s="298">
        <v>2623.95</v>
      </c>
      <c r="L467" s="298">
        <v>2530</v>
      </c>
      <c r="M467" s="298">
        <v>0.66668000000000005</v>
      </c>
      <c r="N467" s="1"/>
      <c r="O467" s="1"/>
    </row>
    <row r="468" spans="1:15" ht="12.75" customHeight="1">
      <c r="A468" s="30">
        <v>458</v>
      </c>
      <c r="B468" s="308" t="s">
        <v>202</v>
      </c>
      <c r="C468" s="298">
        <v>2130</v>
      </c>
      <c r="D468" s="299">
        <v>2128.8166666666666</v>
      </c>
      <c r="E468" s="299">
        <v>2115.6333333333332</v>
      </c>
      <c r="F468" s="299">
        <v>2101.2666666666664</v>
      </c>
      <c r="G468" s="299">
        <v>2088.083333333333</v>
      </c>
      <c r="H468" s="299">
        <v>2143.1833333333334</v>
      </c>
      <c r="I468" s="299">
        <v>2156.3666666666668</v>
      </c>
      <c r="J468" s="299">
        <v>2170.7333333333336</v>
      </c>
      <c r="K468" s="298">
        <v>2142</v>
      </c>
      <c r="L468" s="298">
        <v>2114.4499999999998</v>
      </c>
      <c r="M468" s="298">
        <v>10.96542</v>
      </c>
      <c r="N468" s="1"/>
      <c r="O468" s="1"/>
    </row>
    <row r="469" spans="1:15" ht="12.75" customHeight="1">
      <c r="A469" s="30">
        <v>459</v>
      </c>
      <c r="B469" s="308" t="s">
        <v>203</v>
      </c>
      <c r="C469" s="298">
        <v>1483.45</v>
      </c>
      <c r="D469" s="299">
        <v>1494.9666666666665</v>
      </c>
      <c r="E469" s="299">
        <v>1464.9333333333329</v>
      </c>
      <c r="F469" s="299">
        <v>1446.4166666666665</v>
      </c>
      <c r="G469" s="299">
        <v>1416.383333333333</v>
      </c>
      <c r="H469" s="299">
        <v>1513.4833333333329</v>
      </c>
      <c r="I469" s="299">
        <v>1543.5166666666662</v>
      </c>
      <c r="J469" s="299">
        <v>1562.0333333333328</v>
      </c>
      <c r="K469" s="298">
        <v>1525</v>
      </c>
      <c r="L469" s="298">
        <v>1476.45</v>
      </c>
      <c r="M469" s="298">
        <v>4.8392999999999997</v>
      </c>
      <c r="N469" s="1"/>
      <c r="O469" s="1"/>
    </row>
    <row r="470" spans="1:15" ht="12.75" customHeight="1">
      <c r="A470" s="30">
        <v>460</v>
      </c>
      <c r="B470" s="308" t="s">
        <v>204</v>
      </c>
      <c r="C470" s="298">
        <v>475.9</v>
      </c>
      <c r="D470" s="299">
        <v>481.18333333333334</v>
      </c>
      <c r="E470" s="299">
        <v>467.01666666666665</v>
      </c>
      <c r="F470" s="299">
        <v>458.13333333333333</v>
      </c>
      <c r="G470" s="299">
        <v>443.96666666666664</v>
      </c>
      <c r="H470" s="299">
        <v>490.06666666666666</v>
      </c>
      <c r="I470" s="299">
        <v>504.23333333333329</v>
      </c>
      <c r="J470" s="299">
        <v>513.11666666666667</v>
      </c>
      <c r="K470" s="298">
        <v>495.35</v>
      </c>
      <c r="L470" s="298">
        <v>472.3</v>
      </c>
      <c r="M470" s="298">
        <v>6.10344</v>
      </c>
      <c r="N470" s="1"/>
      <c r="O470" s="1"/>
    </row>
    <row r="471" spans="1:15" ht="12.75" customHeight="1">
      <c r="A471" s="30">
        <v>461</v>
      </c>
      <c r="B471" s="308" t="s">
        <v>205</v>
      </c>
      <c r="C471" s="298">
        <v>1195.95</v>
      </c>
      <c r="D471" s="299">
        <v>1197.3333333333333</v>
      </c>
      <c r="E471" s="299">
        <v>1182.6666666666665</v>
      </c>
      <c r="F471" s="299">
        <v>1169.3833333333332</v>
      </c>
      <c r="G471" s="299">
        <v>1154.7166666666665</v>
      </c>
      <c r="H471" s="299">
        <v>1210.6166666666666</v>
      </c>
      <c r="I471" s="299">
        <v>1225.2833333333331</v>
      </c>
      <c r="J471" s="299">
        <v>1238.5666666666666</v>
      </c>
      <c r="K471" s="298">
        <v>1212</v>
      </c>
      <c r="L471" s="298">
        <v>1184.05</v>
      </c>
      <c r="M471" s="298">
        <v>5.8338200000000002</v>
      </c>
      <c r="N471" s="1"/>
      <c r="O471" s="1"/>
    </row>
    <row r="472" spans="1:15" ht="12.75" customHeight="1">
      <c r="A472" s="30">
        <v>462</v>
      </c>
      <c r="B472" s="308" t="s">
        <v>511</v>
      </c>
      <c r="C472" s="298">
        <v>37.700000000000003</v>
      </c>
      <c r="D472" s="299">
        <v>37.766666666666673</v>
      </c>
      <c r="E472" s="299">
        <v>37.533333333333346</v>
      </c>
      <c r="F472" s="299">
        <v>37.366666666666674</v>
      </c>
      <c r="G472" s="299">
        <v>37.133333333333347</v>
      </c>
      <c r="H472" s="299">
        <v>37.933333333333344</v>
      </c>
      <c r="I472" s="299">
        <v>38.166666666666679</v>
      </c>
      <c r="J472" s="299">
        <v>38.333333333333343</v>
      </c>
      <c r="K472" s="298">
        <v>38</v>
      </c>
      <c r="L472" s="298">
        <v>37.6</v>
      </c>
      <c r="M472" s="298">
        <v>36.877200000000002</v>
      </c>
      <c r="N472" s="1"/>
      <c r="O472" s="1"/>
    </row>
    <row r="473" spans="1:15" ht="12.75" customHeight="1">
      <c r="A473" s="30">
        <v>463</v>
      </c>
      <c r="B473" s="308" t="s">
        <v>883</v>
      </c>
      <c r="C473" s="298">
        <v>253.1</v>
      </c>
      <c r="D473" s="299">
        <v>252.66666666666666</v>
      </c>
      <c r="E473" s="299">
        <v>249.38333333333333</v>
      </c>
      <c r="F473" s="299">
        <v>245.66666666666666</v>
      </c>
      <c r="G473" s="299">
        <v>242.38333333333333</v>
      </c>
      <c r="H473" s="299">
        <v>256.38333333333333</v>
      </c>
      <c r="I473" s="299">
        <v>259.66666666666669</v>
      </c>
      <c r="J473" s="299">
        <v>263.38333333333333</v>
      </c>
      <c r="K473" s="298">
        <v>255.95</v>
      </c>
      <c r="L473" s="298">
        <v>248.95</v>
      </c>
      <c r="M473" s="298">
        <v>8.0973900000000008</v>
      </c>
      <c r="N473" s="1"/>
      <c r="O473" s="1"/>
    </row>
    <row r="474" spans="1:15" ht="12.75" customHeight="1">
      <c r="A474" s="30">
        <v>464</v>
      </c>
      <c r="B474" s="308" t="s">
        <v>512</v>
      </c>
      <c r="C474" s="298">
        <v>160.4</v>
      </c>
      <c r="D474" s="299">
        <v>160.4</v>
      </c>
      <c r="E474" s="299">
        <v>158.80000000000001</v>
      </c>
      <c r="F474" s="299">
        <v>157.20000000000002</v>
      </c>
      <c r="G474" s="299">
        <v>155.60000000000002</v>
      </c>
      <c r="H474" s="299">
        <v>162</v>
      </c>
      <c r="I474" s="299">
        <v>163.59999999999997</v>
      </c>
      <c r="J474" s="299">
        <v>165.2</v>
      </c>
      <c r="K474" s="298">
        <v>162</v>
      </c>
      <c r="L474" s="298">
        <v>158.80000000000001</v>
      </c>
      <c r="M474" s="298">
        <v>1.29481</v>
      </c>
      <c r="N474" s="1"/>
      <c r="O474" s="1"/>
    </row>
    <row r="475" spans="1:15" ht="12.75" customHeight="1">
      <c r="A475" s="30">
        <v>465</v>
      </c>
      <c r="B475" s="308" t="s">
        <v>513</v>
      </c>
      <c r="C475" s="298">
        <v>1991.5</v>
      </c>
      <c r="D475" s="299">
        <v>1998.3333333333333</v>
      </c>
      <c r="E475" s="299">
        <v>1954.8166666666666</v>
      </c>
      <c r="F475" s="299">
        <v>1918.1333333333334</v>
      </c>
      <c r="G475" s="299">
        <v>1874.6166666666668</v>
      </c>
      <c r="H475" s="299">
        <v>2035.0166666666664</v>
      </c>
      <c r="I475" s="299">
        <v>2078.5333333333333</v>
      </c>
      <c r="J475" s="299">
        <v>2115.2166666666662</v>
      </c>
      <c r="K475" s="298">
        <v>2041.85</v>
      </c>
      <c r="L475" s="298">
        <v>1961.65</v>
      </c>
      <c r="M475" s="298">
        <v>2.6171099999999998</v>
      </c>
      <c r="N475" s="1"/>
      <c r="O475" s="1"/>
    </row>
    <row r="476" spans="1:15" ht="12.75" customHeight="1">
      <c r="A476" s="30">
        <v>466</v>
      </c>
      <c r="B476" s="308" t="s">
        <v>514</v>
      </c>
      <c r="C476" s="298">
        <v>11.3</v>
      </c>
      <c r="D476" s="299">
        <v>11.35</v>
      </c>
      <c r="E476" s="299">
        <v>11.2</v>
      </c>
      <c r="F476" s="299">
        <v>11.1</v>
      </c>
      <c r="G476" s="299">
        <v>10.95</v>
      </c>
      <c r="H476" s="299">
        <v>11.45</v>
      </c>
      <c r="I476" s="299">
        <v>11.600000000000001</v>
      </c>
      <c r="J476" s="299">
        <v>11.7</v>
      </c>
      <c r="K476" s="298">
        <v>11.5</v>
      </c>
      <c r="L476" s="298">
        <v>11.25</v>
      </c>
      <c r="M476" s="298">
        <v>8.5107599999999994</v>
      </c>
      <c r="N476" s="1"/>
      <c r="O476" s="1"/>
    </row>
    <row r="477" spans="1:15" ht="12.75" customHeight="1">
      <c r="A477" s="30">
        <v>467</v>
      </c>
      <c r="B477" s="308" t="s">
        <v>515</v>
      </c>
      <c r="C477" s="298">
        <v>634</v>
      </c>
      <c r="D477" s="299">
        <v>638.19999999999993</v>
      </c>
      <c r="E477" s="299">
        <v>627.59999999999991</v>
      </c>
      <c r="F477" s="299">
        <v>621.19999999999993</v>
      </c>
      <c r="G477" s="299">
        <v>610.59999999999991</v>
      </c>
      <c r="H477" s="299">
        <v>644.59999999999991</v>
      </c>
      <c r="I477" s="299">
        <v>655.20000000000005</v>
      </c>
      <c r="J477" s="299">
        <v>661.59999999999991</v>
      </c>
      <c r="K477" s="298">
        <v>648.79999999999995</v>
      </c>
      <c r="L477" s="298">
        <v>631.79999999999995</v>
      </c>
      <c r="M477" s="298">
        <v>1.7523500000000001</v>
      </c>
      <c r="N477" s="1"/>
      <c r="O477" s="1"/>
    </row>
    <row r="478" spans="1:15" ht="12.75" customHeight="1">
      <c r="A478" s="30">
        <v>468</v>
      </c>
      <c r="B478" s="308" t="s">
        <v>209</v>
      </c>
      <c r="C478" s="298">
        <v>680.2</v>
      </c>
      <c r="D478" s="299">
        <v>682.63333333333333</v>
      </c>
      <c r="E478" s="299">
        <v>673.81666666666661</v>
      </c>
      <c r="F478" s="299">
        <v>667.43333333333328</v>
      </c>
      <c r="G478" s="299">
        <v>658.61666666666656</v>
      </c>
      <c r="H478" s="299">
        <v>689.01666666666665</v>
      </c>
      <c r="I478" s="299">
        <v>697.83333333333348</v>
      </c>
      <c r="J478" s="299">
        <v>704.2166666666667</v>
      </c>
      <c r="K478" s="298">
        <v>691.45</v>
      </c>
      <c r="L478" s="298">
        <v>676.25</v>
      </c>
      <c r="M478" s="298">
        <v>10.83141</v>
      </c>
      <c r="N478" s="1"/>
      <c r="O478" s="1"/>
    </row>
    <row r="479" spans="1:15" ht="12.75" customHeight="1">
      <c r="A479" s="30">
        <v>469</v>
      </c>
      <c r="B479" s="308" t="s">
        <v>516</v>
      </c>
      <c r="C479" s="298">
        <v>667.9</v>
      </c>
      <c r="D479" s="299">
        <v>669.68333333333328</v>
      </c>
      <c r="E479" s="299">
        <v>663.31666666666661</v>
      </c>
      <c r="F479" s="299">
        <v>658.73333333333335</v>
      </c>
      <c r="G479" s="299">
        <v>652.36666666666667</v>
      </c>
      <c r="H479" s="299">
        <v>674.26666666666654</v>
      </c>
      <c r="I479" s="299">
        <v>680.6333333333331</v>
      </c>
      <c r="J479" s="299">
        <v>685.21666666666647</v>
      </c>
      <c r="K479" s="298">
        <v>676.05</v>
      </c>
      <c r="L479" s="298">
        <v>665.1</v>
      </c>
      <c r="M479" s="298">
        <v>0.47687000000000002</v>
      </c>
      <c r="N479" s="1"/>
      <c r="O479" s="1"/>
    </row>
    <row r="480" spans="1:15" ht="12.75" customHeight="1">
      <c r="A480" s="30">
        <v>470</v>
      </c>
      <c r="B480" s="308" t="s">
        <v>208</v>
      </c>
      <c r="C480" s="298">
        <v>5778.85</v>
      </c>
      <c r="D480" s="299">
        <v>5781.8</v>
      </c>
      <c r="E480" s="299">
        <v>5727.05</v>
      </c>
      <c r="F480" s="299">
        <v>5675.25</v>
      </c>
      <c r="G480" s="299">
        <v>5620.5</v>
      </c>
      <c r="H480" s="299">
        <v>5833.6</v>
      </c>
      <c r="I480" s="299">
        <v>5888.35</v>
      </c>
      <c r="J480" s="299">
        <v>5940.1500000000005</v>
      </c>
      <c r="K480" s="298">
        <v>5836.55</v>
      </c>
      <c r="L480" s="298">
        <v>5730</v>
      </c>
      <c r="M480" s="298">
        <v>1.71919</v>
      </c>
      <c r="N480" s="1"/>
      <c r="O480" s="1"/>
    </row>
    <row r="481" spans="1:15" ht="12.75" customHeight="1">
      <c r="A481" s="30">
        <v>471</v>
      </c>
      <c r="B481" s="308" t="s">
        <v>277</v>
      </c>
      <c r="C481" s="298">
        <v>36.6</v>
      </c>
      <c r="D481" s="299">
        <v>36.550000000000004</v>
      </c>
      <c r="E481" s="299">
        <v>36.150000000000006</v>
      </c>
      <c r="F481" s="299">
        <v>35.700000000000003</v>
      </c>
      <c r="G481" s="299">
        <v>35.300000000000004</v>
      </c>
      <c r="H481" s="299">
        <v>37.000000000000007</v>
      </c>
      <c r="I481" s="299">
        <v>37.4</v>
      </c>
      <c r="J481" s="299">
        <v>37.850000000000009</v>
      </c>
      <c r="K481" s="298">
        <v>36.950000000000003</v>
      </c>
      <c r="L481" s="298">
        <v>36.1</v>
      </c>
      <c r="M481" s="298">
        <v>42.332270000000001</v>
      </c>
      <c r="N481" s="1"/>
      <c r="O481" s="1"/>
    </row>
    <row r="482" spans="1:15" ht="12.75" customHeight="1">
      <c r="A482" s="30">
        <v>472</v>
      </c>
      <c r="B482" s="308" t="s">
        <v>207</v>
      </c>
      <c r="C482" s="298">
        <v>1620.25</v>
      </c>
      <c r="D482" s="299">
        <v>1617.1000000000001</v>
      </c>
      <c r="E482" s="299">
        <v>1605.7000000000003</v>
      </c>
      <c r="F482" s="299">
        <v>1591.15</v>
      </c>
      <c r="G482" s="299">
        <v>1579.7500000000002</v>
      </c>
      <c r="H482" s="299">
        <v>1631.6500000000003</v>
      </c>
      <c r="I482" s="299">
        <v>1643.0500000000004</v>
      </c>
      <c r="J482" s="299">
        <v>1657.6000000000004</v>
      </c>
      <c r="K482" s="298">
        <v>1628.5</v>
      </c>
      <c r="L482" s="298">
        <v>1602.55</v>
      </c>
      <c r="M482" s="298">
        <v>2.0081899999999999</v>
      </c>
      <c r="N482" s="1"/>
      <c r="O482" s="1"/>
    </row>
    <row r="483" spans="1:15" ht="12.75" customHeight="1">
      <c r="A483" s="30">
        <v>473</v>
      </c>
      <c r="B483" s="308" t="s">
        <v>154</v>
      </c>
      <c r="C483" s="298">
        <v>811.45</v>
      </c>
      <c r="D483" s="299">
        <v>812.65</v>
      </c>
      <c r="E483" s="299">
        <v>807.34999999999991</v>
      </c>
      <c r="F483" s="299">
        <v>803.24999999999989</v>
      </c>
      <c r="G483" s="299">
        <v>797.94999999999982</v>
      </c>
      <c r="H483" s="299">
        <v>816.75</v>
      </c>
      <c r="I483" s="299">
        <v>822.05</v>
      </c>
      <c r="J483" s="299">
        <v>826.15000000000009</v>
      </c>
      <c r="K483" s="298">
        <v>817.95</v>
      </c>
      <c r="L483" s="298">
        <v>808.55</v>
      </c>
      <c r="M483" s="298">
        <v>4.10581</v>
      </c>
      <c r="N483" s="1"/>
      <c r="O483" s="1"/>
    </row>
    <row r="484" spans="1:15" ht="12.75" customHeight="1">
      <c r="A484" s="30">
        <v>474</v>
      </c>
      <c r="B484" s="308" t="s">
        <v>278</v>
      </c>
      <c r="C484" s="298">
        <v>221.45</v>
      </c>
      <c r="D484" s="299">
        <v>224.11666666666665</v>
      </c>
      <c r="E484" s="299">
        <v>218.0333333333333</v>
      </c>
      <c r="F484" s="299">
        <v>214.61666666666665</v>
      </c>
      <c r="G484" s="299">
        <v>208.5333333333333</v>
      </c>
      <c r="H484" s="299">
        <v>227.5333333333333</v>
      </c>
      <c r="I484" s="299">
        <v>233.61666666666662</v>
      </c>
      <c r="J484" s="299">
        <v>237.0333333333333</v>
      </c>
      <c r="K484" s="298">
        <v>230.2</v>
      </c>
      <c r="L484" s="298">
        <v>220.7</v>
      </c>
      <c r="M484" s="298">
        <v>1.9977799999999999</v>
      </c>
      <c r="N484" s="1"/>
      <c r="O484" s="1"/>
    </row>
    <row r="485" spans="1:15" ht="12.75" customHeight="1">
      <c r="A485" s="30">
        <v>475</v>
      </c>
      <c r="B485" s="308" t="s">
        <v>517</v>
      </c>
      <c r="C485" s="298">
        <v>2684</v>
      </c>
      <c r="D485" s="299">
        <v>2703.25</v>
      </c>
      <c r="E485" s="299">
        <v>2633.6</v>
      </c>
      <c r="F485" s="299">
        <v>2583.1999999999998</v>
      </c>
      <c r="G485" s="299">
        <v>2513.5499999999997</v>
      </c>
      <c r="H485" s="299">
        <v>2753.65</v>
      </c>
      <c r="I485" s="299">
        <v>2823.2999999999997</v>
      </c>
      <c r="J485" s="299">
        <v>2873.7000000000003</v>
      </c>
      <c r="K485" s="298">
        <v>2772.9</v>
      </c>
      <c r="L485" s="298">
        <v>2652.85</v>
      </c>
      <c r="M485" s="298">
        <v>0.34416000000000002</v>
      </c>
      <c r="N485" s="1"/>
      <c r="O485" s="1"/>
    </row>
    <row r="486" spans="1:15" ht="12.75" customHeight="1">
      <c r="A486" s="30">
        <v>476</v>
      </c>
      <c r="B486" s="308" t="s">
        <v>518</v>
      </c>
      <c r="C486" s="298">
        <v>613.70000000000005</v>
      </c>
      <c r="D486" s="299">
        <v>617.41666666666663</v>
      </c>
      <c r="E486" s="299">
        <v>603.33333333333326</v>
      </c>
      <c r="F486" s="299">
        <v>592.96666666666658</v>
      </c>
      <c r="G486" s="299">
        <v>578.88333333333321</v>
      </c>
      <c r="H486" s="299">
        <v>627.7833333333333</v>
      </c>
      <c r="I486" s="299">
        <v>641.86666666666656</v>
      </c>
      <c r="J486" s="299">
        <v>652.23333333333335</v>
      </c>
      <c r="K486" s="298">
        <v>631.5</v>
      </c>
      <c r="L486" s="298">
        <v>607.04999999999995</v>
      </c>
      <c r="M486" s="298">
        <v>1.1677999999999999</v>
      </c>
      <c r="N486" s="1"/>
      <c r="O486" s="1"/>
    </row>
    <row r="487" spans="1:15" ht="12.75" customHeight="1">
      <c r="A487" s="30">
        <v>477</v>
      </c>
      <c r="B487" s="308" t="s">
        <v>519</v>
      </c>
      <c r="C487" s="298">
        <v>306.95</v>
      </c>
      <c r="D487" s="299">
        <v>306.34999999999997</v>
      </c>
      <c r="E487" s="299">
        <v>303.64999999999992</v>
      </c>
      <c r="F487" s="299">
        <v>300.34999999999997</v>
      </c>
      <c r="G487" s="299">
        <v>297.64999999999992</v>
      </c>
      <c r="H487" s="299">
        <v>309.64999999999992</v>
      </c>
      <c r="I487" s="299">
        <v>312.34999999999997</v>
      </c>
      <c r="J487" s="299">
        <v>315.64999999999992</v>
      </c>
      <c r="K487" s="298">
        <v>309.05</v>
      </c>
      <c r="L487" s="298">
        <v>303.05</v>
      </c>
      <c r="M487" s="298">
        <v>1.59195</v>
      </c>
      <c r="N487" s="1"/>
      <c r="O487" s="1"/>
    </row>
    <row r="488" spans="1:15" ht="12.75" customHeight="1">
      <c r="A488" s="30">
        <v>478</v>
      </c>
      <c r="B488" s="308" t="s">
        <v>520</v>
      </c>
      <c r="C488" s="298">
        <v>29.8</v>
      </c>
      <c r="D488" s="299">
        <v>28.866666666666671</v>
      </c>
      <c r="E488" s="299">
        <v>27.13333333333334</v>
      </c>
      <c r="F488" s="299">
        <v>24.466666666666669</v>
      </c>
      <c r="G488" s="299">
        <v>22.733333333333338</v>
      </c>
      <c r="H488" s="299">
        <v>31.533333333333342</v>
      </c>
      <c r="I488" s="299">
        <v>33.266666666666666</v>
      </c>
      <c r="J488" s="299">
        <v>35.933333333333344</v>
      </c>
      <c r="K488" s="298">
        <v>30.6</v>
      </c>
      <c r="L488" s="298">
        <v>26.2</v>
      </c>
      <c r="M488" s="298">
        <v>197.88566</v>
      </c>
      <c r="N488" s="1"/>
      <c r="O488" s="1"/>
    </row>
    <row r="489" spans="1:15" ht="12.75" customHeight="1">
      <c r="A489" s="30">
        <v>479</v>
      </c>
      <c r="B489" s="308" t="s">
        <v>521</v>
      </c>
      <c r="C489" s="298">
        <v>276.64999999999998</v>
      </c>
      <c r="D489" s="299">
        <v>278.21666666666664</v>
      </c>
      <c r="E489" s="299">
        <v>274.23333333333329</v>
      </c>
      <c r="F489" s="299">
        <v>271.81666666666666</v>
      </c>
      <c r="G489" s="299">
        <v>267.83333333333331</v>
      </c>
      <c r="H489" s="299">
        <v>280.63333333333327</v>
      </c>
      <c r="I489" s="299">
        <v>284.61666666666662</v>
      </c>
      <c r="J489" s="299">
        <v>287.03333333333325</v>
      </c>
      <c r="K489" s="298">
        <v>282.2</v>
      </c>
      <c r="L489" s="298">
        <v>275.8</v>
      </c>
      <c r="M489" s="298">
        <v>2.2654000000000001</v>
      </c>
      <c r="N489" s="1"/>
      <c r="O489" s="1"/>
    </row>
    <row r="490" spans="1:15" ht="12.75" customHeight="1">
      <c r="A490" s="30">
        <v>480</v>
      </c>
      <c r="B490" s="317" t="s">
        <v>522</v>
      </c>
      <c r="C490" s="318">
        <v>316.10000000000002</v>
      </c>
      <c r="D490" s="318">
        <v>318.03333333333336</v>
      </c>
      <c r="E490" s="318">
        <v>313.06666666666672</v>
      </c>
      <c r="F490" s="318">
        <v>310.03333333333336</v>
      </c>
      <c r="G490" s="318">
        <v>305.06666666666672</v>
      </c>
      <c r="H490" s="318">
        <v>321.06666666666672</v>
      </c>
      <c r="I490" s="318">
        <v>326.0333333333333</v>
      </c>
      <c r="J490" s="317">
        <v>329.06666666666672</v>
      </c>
      <c r="K490" s="317">
        <v>323</v>
      </c>
      <c r="L490" s="317">
        <v>315</v>
      </c>
      <c r="M490" s="269">
        <v>0.57255999999999996</v>
      </c>
      <c r="N490" s="1"/>
      <c r="O490" s="1"/>
    </row>
    <row r="491" spans="1:15" ht="12.75" customHeight="1">
      <c r="A491" s="30">
        <v>481</v>
      </c>
      <c r="B491" s="317" t="s">
        <v>279</v>
      </c>
      <c r="C491" s="318">
        <v>853.45</v>
      </c>
      <c r="D491" s="318">
        <v>852.01666666666677</v>
      </c>
      <c r="E491" s="318">
        <v>839.03333333333353</v>
      </c>
      <c r="F491" s="318">
        <v>824.61666666666679</v>
      </c>
      <c r="G491" s="318">
        <v>811.63333333333355</v>
      </c>
      <c r="H491" s="318">
        <v>866.43333333333351</v>
      </c>
      <c r="I491" s="318">
        <v>879.41666666666686</v>
      </c>
      <c r="J491" s="317">
        <v>893.83333333333348</v>
      </c>
      <c r="K491" s="317">
        <v>865</v>
      </c>
      <c r="L491" s="317">
        <v>837.6</v>
      </c>
      <c r="M491" s="269">
        <v>9.9591799999999999</v>
      </c>
      <c r="N491" s="1"/>
      <c r="O491" s="1"/>
    </row>
    <row r="492" spans="1:15" ht="12.75" customHeight="1">
      <c r="A492" s="30">
        <v>482</v>
      </c>
      <c r="B492" s="317" t="s">
        <v>210</v>
      </c>
      <c r="C492" s="298">
        <v>230.75</v>
      </c>
      <c r="D492" s="299">
        <v>230.91666666666666</v>
      </c>
      <c r="E492" s="299">
        <v>225.0333333333333</v>
      </c>
      <c r="F492" s="299">
        <v>219.31666666666663</v>
      </c>
      <c r="G492" s="299">
        <v>213.43333333333328</v>
      </c>
      <c r="H492" s="299">
        <v>236.63333333333333</v>
      </c>
      <c r="I492" s="299">
        <v>242.51666666666671</v>
      </c>
      <c r="J492" s="299">
        <v>248.23333333333335</v>
      </c>
      <c r="K492" s="298">
        <v>236.8</v>
      </c>
      <c r="L492" s="298">
        <v>225.2</v>
      </c>
      <c r="M492" s="298">
        <v>179.27232000000001</v>
      </c>
      <c r="N492" s="1"/>
      <c r="O492" s="1"/>
    </row>
    <row r="493" spans="1:15" ht="12.75" customHeight="1">
      <c r="A493" s="30">
        <v>483</v>
      </c>
      <c r="B493" s="317" t="s">
        <v>523</v>
      </c>
      <c r="C493" s="318">
        <v>2007</v>
      </c>
      <c r="D493" s="318">
        <v>2022.2333333333333</v>
      </c>
      <c r="E493" s="318">
        <v>1985.8166666666666</v>
      </c>
      <c r="F493" s="318">
        <v>1964.6333333333332</v>
      </c>
      <c r="G493" s="318">
        <v>1928.2166666666665</v>
      </c>
      <c r="H493" s="318">
        <v>2043.4166666666667</v>
      </c>
      <c r="I493" s="318">
        <v>2079.833333333333</v>
      </c>
      <c r="J493" s="317">
        <v>2101.0166666666669</v>
      </c>
      <c r="K493" s="317">
        <v>2058.65</v>
      </c>
      <c r="L493" s="317">
        <v>2001.05</v>
      </c>
      <c r="M493" s="269">
        <v>0.19442999999999999</v>
      </c>
      <c r="N493" s="1"/>
      <c r="O493" s="1"/>
    </row>
    <row r="494" spans="1:15" ht="12.75" customHeight="1">
      <c r="A494" s="30">
        <v>484</v>
      </c>
      <c r="B494" s="331" t="s">
        <v>884</v>
      </c>
      <c r="C494" s="298">
        <v>303.39999999999998</v>
      </c>
      <c r="D494" s="299">
        <v>305.06666666666666</v>
      </c>
      <c r="E494" s="299">
        <v>300.33333333333331</v>
      </c>
      <c r="F494" s="299">
        <v>297.26666666666665</v>
      </c>
      <c r="G494" s="299">
        <v>292.5333333333333</v>
      </c>
      <c r="H494" s="299">
        <v>308.13333333333333</v>
      </c>
      <c r="I494" s="299">
        <v>312.86666666666667</v>
      </c>
      <c r="J494" s="299">
        <v>315.93333333333334</v>
      </c>
      <c r="K494" s="298">
        <v>309.8</v>
      </c>
      <c r="L494" s="298">
        <v>302</v>
      </c>
      <c r="M494" s="298">
        <v>0.56211999999999995</v>
      </c>
      <c r="N494" s="1"/>
      <c r="O494" s="1"/>
    </row>
    <row r="495" spans="1:15" ht="12.75" customHeight="1">
      <c r="A495" s="30">
        <v>485</v>
      </c>
      <c r="B495" s="333" t="s">
        <v>524</v>
      </c>
      <c r="C495" s="318">
        <v>2046.65</v>
      </c>
      <c r="D495" s="318">
        <v>2057.0499999999997</v>
      </c>
      <c r="E495" s="299">
        <v>2019.6999999999994</v>
      </c>
      <c r="F495" s="299">
        <v>1992.7499999999995</v>
      </c>
      <c r="G495" s="299">
        <v>1955.3999999999992</v>
      </c>
      <c r="H495" s="299">
        <v>2083.9999999999995</v>
      </c>
      <c r="I495" s="299">
        <v>2121.35</v>
      </c>
      <c r="J495" s="299">
        <v>2148.2999999999997</v>
      </c>
      <c r="K495" s="298">
        <v>2094.4</v>
      </c>
      <c r="L495" s="298">
        <v>2030.1</v>
      </c>
      <c r="M495" s="298">
        <v>0.59735000000000005</v>
      </c>
      <c r="N495" s="1"/>
      <c r="O495" s="1"/>
    </row>
    <row r="496" spans="1:15" ht="12.75" customHeight="1">
      <c r="A496" s="30">
        <v>486</v>
      </c>
      <c r="B496" s="279" t="s">
        <v>127</v>
      </c>
      <c r="C496" s="298">
        <v>8.6999999999999993</v>
      </c>
      <c r="D496" s="299">
        <v>8.7166666666666668</v>
      </c>
      <c r="E496" s="299">
        <v>8.5833333333333339</v>
      </c>
      <c r="F496" s="299">
        <v>8.4666666666666668</v>
      </c>
      <c r="G496" s="299">
        <v>8.3333333333333339</v>
      </c>
      <c r="H496" s="299">
        <v>8.8333333333333339</v>
      </c>
      <c r="I496" s="299">
        <v>8.9666666666666668</v>
      </c>
      <c r="J496" s="299">
        <v>9.0833333333333339</v>
      </c>
      <c r="K496" s="298">
        <v>8.85</v>
      </c>
      <c r="L496" s="298">
        <v>8.6</v>
      </c>
      <c r="M496" s="298">
        <v>758.19447000000002</v>
      </c>
      <c r="N496" s="1"/>
      <c r="O496" s="1"/>
    </row>
    <row r="497" spans="1:15" ht="12.75" customHeight="1">
      <c r="A497" s="30">
        <v>487</v>
      </c>
      <c r="B497" s="317" t="s">
        <v>211</v>
      </c>
      <c r="C497" s="318">
        <v>956.85</v>
      </c>
      <c r="D497" s="318">
        <v>960.85</v>
      </c>
      <c r="E497" s="299">
        <v>949.90000000000009</v>
      </c>
      <c r="F497" s="299">
        <v>942.95</v>
      </c>
      <c r="G497" s="299">
        <v>932.00000000000011</v>
      </c>
      <c r="H497" s="299">
        <v>967.80000000000007</v>
      </c>
      <c r="I497" s="299">
        <v>978.75000000000011</v>
      </c>
      <c r="J497" s="299">
        <v>985.7</v>
      </c>
      <c r="K497" s="298">
        <v>971.8</v>
      </c>
      <c r="L497" s="298">
        <v>953.9</v>
      </c>
      <c r="M497" s="298">
        <v>5.4572500000000002</v>
      </c>
      <c r="N497" s="1"/>
      <c r="O497" s="1"/>
    </row>
    <row r="498" spans="1:15" ht="12.75" customHeight="1">
      <c r="A498" s="30">
        <v>488</v>
      </c>
      <c r="B498" s="269" t="s">
        <v>525</v>
      </c>
      <c r="C498" s="298">
        <v>213.85</v>
      </c>
      <c r="D498" s="299">
        <v>217.68333333333331</v>
      </c>
      <c r="E498" s="299">
        <v>209.36666666666662</v>
      </c>
      <c r="F498" s="299">
        <v>204.8833333333333</v>
      </c>
      <c r="G498" s="299">
        <v>196.56666666666661</v>
      </c>
      <c r="H498" s="299">
        <v>222.16666666666663</v>
      </c>
      <c r="I498" s="299">
        <v>230.48333333333329</v>
      </c>
      <c r="J498" s="299">
        <v>234.96666666666664</v>
      </c>
      <c r="K498" s="298">
        <v>226</v>
      </c>
      <c r="L498" s="298">
        <v>213.2</v>
      </c>
      <c r="M498" s="298">
        <v>12.58784</v>
      </c>
      <c r="N498" s="1"/>
      <c r="O498" s="1"/>
    </row>
    <row r="499" spans="1:15" ht="12.75" customHeight="1">
      <c r="A499" s="30">
        <v>489</v>
      </c>
      <c r="B499" s="332" t="s">
        <v>526</v>
      </c>
      <c r="C499" s="318">
        <v>69.45</v>
      </c>
      <c r="D499" s="318">
        <v>70.066666666666663</v>
      </c>
      <c r="E499" s="299">
        <v>68.383333333333326</v>
      </c>
      <c r="F499" s="299">
        <v>67.316666666666663</v>
      </c>
      <c r="G499" s="299">
        <v>65.633333333333326</v>
      </c>
      <c r="H499" s="299">
        <v>71.133333333333326</v>
      </c>
      <c r="I499" s="299">
        <v>72.816666666666663</v>
      </c>
      <c r="J499" s="299">
        <v>73.883333333333326</v>
      </c>
      <c r="K499" s="298">
        <v>71.75</v>
      </c>
      <c r="L499" s="298">
        <v>69</v>
      </c>
      <c r="M499" s="298">
        <v>11.979369999999999</v>
      </c>
      <c r="N499" s="1"/>
      <c r="O499" s="1"/>
    </row>
    <row r="500" spans="1:15" ht="12.75" customHeight="1">
      <c r="A500" s="30">
        <v>490</v>
      </c>
      <c r="B500" s="269" t="s">
        <v>527</v>
      </c>
      <c r="C500" s="298">
        <v>516.04999999999995</v>
      </c>
      <c r="D500" s="299">
        <v>514.79999999999995</v>
      </c>
      <c r="E500" s="299">
        <v>509.79999999999995</v>
      </c>
      <c r="F500" s="299">
        <v>503.55</v>
      </c>
      <c r="G500" s="299">
        <v>498.55</v>
      </c>
      <c r="H500" s="299">
        <v>521.04999999999995</v>
      </c>
      <c r="I500" s="299">
        <v>526.04999999999995</v>
      </c>
      <c r="J500" s="299">
        <v>532.29999999999984</v>
      </c>
      <c r="K500" s="298">
        <v>519.79999999999995</v>
      </c>
      <c r="L500" s="298">
        <v>508.55</v>
      </c>
      <c r="M500" s="298">
        <v>0.45384999999999998</v>
      </c>
      <c r="N500" s="1"/>
      <c r="O500" s="1"/>
    </row>
    <row r="501" spans="1:15" ht="12.75" customHeight="1">
      <c r="A501" s="30">
        <v>491</v>
      </c>
      <c r="B501" s="269" t="s">
        <v>280</v>
      </c>
      <c r="C501" s="318">
        <v>1647.4</v>
      </c>
      <c r="D501" s="318">
        <v>1653.3833333333332</v>
      </c>
      <c r="E501" s="299">
        <v>1636.6666666666665</v>
      </c>
      <c r="F501" s="299">
        <v>1625.9333333333334</v>
      </c>
      <c r="G501" s="299">
        <v>1609.2166666666667</v>
      </c>
      <c r="H501" s="299">
        <v>1664.1166666666663</v>
      </c>
      <c r="I501" s="299">
        <v>1680.833333333333</v>
      </c>
      <c r="J501" s="299">
        <v>1691.5666666666662</v>
      </c>
      <c r="K501" s="298">
        <v>1670.1</v>
      </c>
      <c r="L501" s="298">
        <v>1642.65</v>
      </c>
      <c r="M501" s="298">
        <v>0.43078</v>
      </c>
      <c r="N501" s="1"/>
      <c r="O501" s="1"/>
    </row>
    <row r="502" spans="1:15" ht="12.75" customHeight="1">
      <c r="A502" s="30">
        <v>492</v>
      </c>
      <c r="B502" s="269" t="s">
        <v>212</v>
      </c>
      <c r="C502" s="318">
        <v>409.15</v>
      </c>
      <c r="D502" s="318">
        <v>410.66666666666669</v>
      </c>
      <c r="E502" s="299">
        <v>406.48333333333335</v>
      </c>
      <c r="F502" s="299">
        <v>403.81666666666666</v>
      </c>
      <c r="G502" s="299">
        <v>399.63333333333333</v>
      </c>
      <c r="H502" s="299">
        <v>413.33333333333337</v>
      </c>
      <c r="I502" s="299">
        <v>417.51666666666665</v>
      </c>
      <c r="J502" s="299">
        <v>420.18333333333339</v>
      </c>
      <c r="K502" s="298">
        <v>414.85</v>
      </c>
      <c r="L502" s="298">
        <v>408</v>
      </c>
      <c r="M502" s="298">
        <v>48.887360000000001</v>
      </c>
      <c r="N502" s="1"/>
      <c r="O502" s="1"/>
    </row>
    <row r="503" spans="1:15" ht="12.75" customHeight="1">
      <c r="A503" s="30">
        <v>493</v>
      </c>
      <c r="B503" s="269" t="s">
        <v>528</v>
      </c>
      <c r="C503" s="318">
        <v>213</v>
      </c>
      <c r="D503" s="318">
        <v>214.95000000000002</v>
      </c>
      <c r="E503" s="299">
        <v>209.90000000000003</v>
      </c>
      <c r="F503" s="299">
        <v>206.8</v>
      </c>
      <c r="G503" s="299">
        <v>201.75000000000003</v>
      </c>
      <c r="H503" s="299">
        <v>218.05000000000004</v>
      </c>
      <c r="I503" s="299">
        <v>223.10000000000005</v>
      </c>
      <c r="J503" s="299">
        <v>226.20000000000005</v>
      </c>
      <c r="K503" s="298">
        <v>220</v>
      </c>
      <c r="L503" s="298">
        <v>211.85</v>
      </c>
      <c r="M503" s="298">
        <v>7.4849899999999998</v>
      </c>
      <c r="N503" s="1"/>
      <c r="O503" s="1"/>
    </row>
    <row r="504" spans="1:15" ht="12.75" customHeight="1">
      <c r="A504" s="30">
        <v>494</v>
      </c>
      <c r="B504" s="269" t="s">
        <v>281</v>
      </c>
      <c r="C504" s="318">
        <v>13.35</v>
      </c>
      <c r="D504" s="318">
        <v>13.383333333333333</v>
      </c>
      <c r="E504" s="299">
        <v>13.066666666666666</v>
      </c>
      <c r="F504" s="299">
        <v>12.783333333333333</v>
      </c>
      <c r="G504" s="299">
        <v>12.466666666666667</v>
      </c>
      <c r="H504" s="299">
        <v>13.666666666666666</v>
      </c>
      <c r="I504" s="299">
        <v>13.983333333333333</v>
      </c>
      <c r="J504" s="299">
        <v>14.266666666666666</v>
      </c>
      <c r="K504" s="298">
        <v>13.7</v>
      </c>
      <c r="L504" s="298">
        <v>13.1</v>
      </c>
      <c r="M504" s="298">
        <v>928.51423</v>
      </c>
      <c r="N504" s="1"/>
      <c r="O504" s="1"/>
    </row>
    <row r="505" spans="1:15" ht="12.75" customHeight="1">
      <c r="A505" s="30">
        <v>495</v>
      </c>
      <c r="B505" s="269" t="s">
        <v>885</v>
      </c>
      <c r="C505" s="318">
        <v>7764.75</v>
      </c>
      <c r="D505" s="318">
        <v>7759.916666666667</v>
      </c>
      <c r="E505" s="299">
        <v>7704.8333333333339</v>
      </c>
      <c r="F505" s="299">
        <v>7644.916666666667</v>
      </c>
      <c r="G505" s="299">
        <v>7589.8333333333339</v>
      </c>
      <c r="H505" s="299">
        <v>7819.8333333333339</v>
      </c>
      <c r="I505" s="299">
        <v>7874.9166666666679</v>
      </c>
      <c r="J505" s="299">
        <v>7934.8333333333339</v>
      </c>
      <c r="K505" s="298">
        <v>7815</v>
      </c>
      <c r="L505" s="298">
        <v>7700</v>
      </c>
      <c r="M505" s="298">
        <v>3.1189999999999999E-2</v>
      </c>
      <c r="N505" s="1"/>
      <c r="O505" s="1"/>
    </row>
    <row r="506" spans="1:15" ht="12.75" customHeight="1">
      <c r="A506" s="30">
        <v>496</v>
      </c>
      <c r="B506" s="269" t="s">
        <v>213</v>
      </c>
      <c r="C506" s="318">
        <v>220.8</v>
      </c>
      <c r="D506" s="318">
        <v>222.16666666666666</v>
      </c>
      <c r="E506" s="299">
        <v>218.63333333333333</v>
      </c>
      <c r="F506" s="299">
        <v>216.46666666666667</v>
      </c>
      <c r="G506" s="299">
        <v>212.93333333333334</v>
      </c>
      <c r="H506" s="299">
        <v>224.33333333333331</v>
      </c>
      <c r="I506" s="299">
        <v>227.86666666666667</v>
      </c>
      <c r="J506" s="299">
        <v>230.0333333333333</v>
      </c>
      <c r="K506" s="298">
        <v>225.7</v>
      </c>
      <c r="L506" s="298">
        <v>220</v>
      </c>
      <c r="M506" s="298">
        <v>33.811700000000002</v>
      </c>
      <c r="N506" s="1"/>
      <c r="O506" s="1"/>
    </row>
    <row r="507" spans="1:15" ht="12.75" customHeight="1">
      <c r="A507" s="342">
        <v>497</v>
      </c>
      <c r="B507" s="269" t="s">
        <v>529</v>
      </c>
      <c r="C507" s="318">
        <v>255.2</v>
      </c>
      <c r="D507" s="318">
        <v>256.61666666666662</v>
      </c>
      <c r="E507" s="299">
        <v>252.63333333333321</v>
      </c>
      <c r="F507" s="299">
        <v>250.06666666666661</v>
      </c>
      <c r="G507" s="299">
        <v>246.0833333333332</v>
      </c>
      <c r="H507" s="299">
        <v>259.18333333333322</v>
      </c>
      <c r="I507" s="299">
        <v>263.16666666666669</v>
      </c>
      <c r="J507" s="299">
        <v>265.73333333333323</v>
      </c>
      <c r="K507" s="298">
        <v>260.60000000000002</v>
      </c>
      <c r="L507" s="298">
        <v>254.05</v>
      </c>
      <c r="M507" s="298">
        <v>5.9814299999999996</v>
      </c>
      <c r="N507" s="1"/>
      <c r="O507" s="1"/>
    </row>
    <row r="508" spans="1:15" ht="12.75" customHeight="1">
      <c r="A508" s="317">
        <v>498</v>
      </c>
      <c r="B508" s="269" t="s">
        <v>857</v>
      </c>
      <c r="C508" s="269">
        <v>59</v>
      </c>
      <c r="D508" s="318">
        <v>58.050000000000004</v>
      </c>
      <c r="E508" s="299">
        <v>56.45000000000001</v>
      </c>
      <c r="F508" s="299">
        <v>53.900000000000006</v>
      </c>
      <c r="G508" s="299">
        <v>52.300000000000011</v>
      </c>
      <c r="H508" s="299">
        <v>60.600000000000009</v>
      </c>
      <c r="I508" s="299">
        <v>62.2</v>
      </c>
      <c r="J508" s="299">
        <v>64.75</v>
      </c>
      <c r="K508" s="298">
        <v>59.65</v>
      </c>
      <c r="L508" s="298">
        <v>55.5</v>
      </c>
      <c r="M508" s="298">
        <v>579.86568</v>
      </c>
      <c r="N508" s="1"/>
      <c r="O508" s="1"/>
    </row>
    <row r="509" spans="1:15" ht="12.75" customHeight="1">
      <c r="A509" s="317">
        <v>499</v>
      </c>
      <c r="B509" s="269" t="s">
        <v>830</v>
      </c>
      <c r="C509" s="269">
        <v>363.4</v>
      </c>
      <c r="D509" s="318">
        <v>365.90000000000003</v>
      </c>
      <c r="E509" s="299">
        <v>359.80000000000007</v>
      </c>
      <c r="F509" s="299">
        <v>356.20000000000005</v>
      </c>
      <c r="G509" s="299">
        <v>350.10000000000008</v>
      </c>
      <c r="H509" s="299">
        <v>369.50000000000006</v>
      </c>
      <c r="I509" s="299">
        <v>375.60000000000008</v>
      </c>
      <c r="J509" s="299">
        <v>379.20000000000005</v>
      </c>
      <c r="K509" s="298">
        <v>372</v>
      </c>
      <c r="L509" s="298">
        <v>362.3</v>
      </c>
      <c r="M509" s="298">
        <v>3.5621999999999998</v>
      </c>
      <c r="N509" s="1"/>
      <c r="O509" s="1"/>
    </row>
    <row r="510" spans="1:15" ht="12.75" customHeight="1">
      <c r="A510" s="317">
        <v>500</v>
      </c>
      <c r="B510" s="269" t="s">
        <v>530</v>
      </c>
      <c r="C510" s="269">
        <v>1569.8</v>
      </c>
      <c r="D510" s="318">
        <v>1576.4666666666665</v>
      </c>
      <c r="E510" s="299">
        <v>1560.4333333333329</v>
      </c>
      <c r="F510" s="299">
        <v>1551.0666666666664</v>
      </c>
      <c r="G510" s="299">
        <v>1535.0333333333328</v>
      </c>
      <c r="H510" s="299">
        <v>1585.833333333333</v>
      </c>
      <c r="I510" s="299">
        <v>1601.8666666666663</v>
      </c>
      <c r="J510" s="299">
        <v>1611.2333333333331</v>
      </c>
      <c r="K510" s="298">
        <v>1592.5</v>
      </c>
      <c r="L510" s="298">
        <v>1567.1</v>
      </c>
      <c r="M510" s="298">
        <v>9.9330000000000002E-2</v>
      </c>
      <c r="N510" s="1"/>
      <c r="O510" s="1"/>
    </row>
    <row r="511" spans="1:15" ht="12.75" customHeight="1">
      <c r="A511" s="317">
        <v>501</v>
      </c>
      <c r="B511" s="269" t="s">
        <v>531</v>
      </c>
      <c r="C511" s="269">
        <v>2054.35</v>
      </c>
      <c r="D511" s="318">
        <v>2054.85</v>
      </c>
      <c r="E511" s="299">
        <v>2027.2999999999997</v>
      </c>
      <c r="F511" s="299">
        <v>2000.2499999999998</v>
      </c>
      <c r="G511" s="299">
        <v>1972.6999999999996</v>
      </c>
      <c r="H511" s="299">
        <v>2081.8999999999996</v>
      </c>
      <c r="I511" s="299">
        <v>2109.4499999999998</v>
      </c>
      <c r="J511" s="299">
        <v>2136.5</v>
      </c>
      <c r="K511" s="298">
        <v>2082.4</v>
      </c>
      <c r="L511" s="298">
        <v>2027.8</v>
      </c>
      <c r="M511" s="298">
        <v>0.15451999999999999</v>
      </c>
      <c r="N511" s="1"/>
      <c r="O511" s="1"/>
    </row>
    <row r="512" spans="1:15" ht="12.75" customHeight="1">
      <c r="A512" s="279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3" t="s">
        <v>284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6" t="s">
        <v>214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215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7" t="s">
        <v>220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223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224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225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226</v>
      </c>
      <c r="N528" s="1"/>
      <c r="O528" s="1"/>
    </row>
    <row r="529" spans="1:15" ht="12.75" customHeight="1">
      <c r="A529" s="67" t="s">
        <v>227</v>
      </c>
      <c r="N529" s="1"/>
      <c r="O529" s="1"/>
    </row>
    <row r="530" spans="1:15" ht="12.75" customHeight="1">
      <c r="A530" s="67" t="s">
        <v>228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286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59"/>
      <c r="B5" s="460"/>
      <c r="C5" s="459"/>
      <c r="D5" s="460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12" t="s">
        <v>285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532</v>
      </c>
      <c r="B7" s="461" t="s">
        <v>533</v>
      </c>
      <c r="C7" s="460"/>
      <c r="D7" s="7">
        <f>Main!B10</f>
        <v>44755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534</v>
      </c>
      <c r="B9" s="85" t="s">
        <v>535</v>
      </c>
      <c r="C9" s="85" t="s">
        <v>536</v>
      </c>
      <c r="D9" s="85" t="s">
        <v>537</v>
      </c>
      <c r="E9" s="85" t="s">
        <v>538</v>
      </c>
      <c r="F9" s="85" t="s">
        <v>539</v>
      </c>
      <c r="G9" s="85" t="s">
        <v>540</v>
      </c>
      <c r="H9" s="85" t="s">
        <v>541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44754</v>
      </c>
      <c r="B10" s="29">
        <v>530881</v>
      </c>
      <c r="C10" s="28" t="s">
        <v>1002</v>
      </c>
      <c r="D10" s="28" t="s">
        <v>1003</v>
      </c>
      <c r="E10" s="28" t="s">
        <v>543</v>
      </c>
      <c r="F10" s="87">
        <v>21500</v>
      </c>
      <c r="G10" s="29">
        <v>29.45</v>
      </c>
      <c r="H10" s="29" t="s">
        <v>307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44754</v>
      </c>
      <c r="B11" s="29">
        <v>530881</v>
      </c>
      <c r="C11" s="28" t="s">
        <v>1002</v>
      </c>
      <c r="D11" s="28" t="s">
        <v>1004</v>
      </c>
      <c r="E11" s="28" t="s">
        <v>542</v>
      </c>
      <c r="F11" s="87">
        <v>25000</v>
      </c>
      <c r="G11" s="29">
        <v>29.45</v>
      </c>
      <c r="H11" s="29" t="s">
        <v>307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44754</v>
      </c>
      <c r="B12" s="29">
        <v>539661</v>
      </c>
      <c r="C12" s="28" t="s">
        <v>1005</v>
      </c>
      <c r="D12" s="28" t="s">
        <v>1006</v>
      </c>
      <c r="E12" s="28" t="s">
        <v>543</v>
      </c>
      <c r="F12" s="87">
        <v>17810</v>
      </c>
      <c r="G12" s="29">
        <v>46.84</v>
      </c>
      <c r="H12" s="29" t="s">
        <v>307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44754</v>
      </c>
      <c r="B13" s="29">
        <v>539661</v>
      </c>
      <c r="C13" s="28" t="s">
        <v>1005</v>
      </c>
      <c r="D13" s="28" t="s">
        <v>1006</v>
      </c>
      <c r="E13" s="28" t="s">
        <v>542</v>
      </c>
      <c r="F13" s="87">
        <v>1812</v>
      </c>
      <c r="G13" s="29">
        <v>45.73</v>
      </c>
      <c r="H13" s="29" t="s">
        <v>307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44754</v>
      </c>
      <c r="B14" s="29">
        <v>539661</v>
      </c>
      <c r="C14" s="28" t="s">
        <v>1005</v>
      </c>
      <c r="D14" s="28" t="s">
        <v>1007</v>
      </c>
      <c r="E14" s="28" t="s">
        <v>542</v>
      </c>
      <c r="F14" s="87">
        <v>18000</v>
      </c>
      <c r="G14" s="29">
        <v>46.5</v>
      </c>
      <c r="H14" s="29" t="s">
        <v>307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44754</v>
      </c>
      <c r="B15" s="29">
        <v>539506</v>
      </c>
      <c r="C15" s="28" t="s">
        <v>1008</v>
      </c>
      <c r="D15" s="28" t="s">
        <v>1009</v>
      </c>
      <c r="E15" s="28" t="s">
        <v>543</v>
      </c>
      <c r="F15" s="87">
        <v>280630</v>
      </c>
      <c r="G15" s="29">
        <v>1.91</v>
      </c>
      <c r="H15" s="29" t="s">
        <v>307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44754</v>
      </c>
      <c r="B16" s="29">
        <v>542918</v>
      </c>
      <c r="C16" s="28" t="s">
        <v>1010</v>
      </c>
      <c r="D16" s="28" t="s">
        <v>1011</v>
      </c>
      <c r="E16" s="28" t="s">
        <v>543</v>
      </c>
      <c r="F16" s="87">
        <v>75900</v>
      </c>
      <c r="G16" s="29">
        <v>27.15</v>
      </c>
      <c r="H16" s="29" t="s">
        <v>307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44754</v>
      </c>
      <c r="B17" s="29">
        <v>542918</v>
      </c>
      <c r="C17" s="28" t="s">
        <v>1010</v>
      </c>
      <c r="D17" s="28" t="s">
        <v>1012</v>
      </c>
      <c r="E17" s="28" t="s">
        <v>543</v>
      </c>
      <c r="F17" s="87">
        <v>6600</v>
      </c>
      <c r="G17" s="29">
        <v>29.2</v>
      </c>
      <c r="H17" s="29" t="s">
        <v>307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44754</v>
      </c>
      <c r="B18" s="29">
        <v>542918</v>
      </c>
      <c r="C18" s="28" t="s">
        <v>1010</v>
      </c>
      <c r="D18" s="28" t="s">
        <v>1012</v>
      </c>
      <c r="E18" s="28" t="s">
        <v>542</v>
      </c>
      <c r="F18" s="87">
        <v>26400</v>
      </c>
      <c r="G18" s="29">
        <v>26.7</v>
      </c>
      <c r="H18" s="29" t="s">
        <v>307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44754</v>
      </c>
      <c r="B19" s="29">
        <v>542666</v>
      </c>
      <c r="C19" s="28" t="s">
        <v>953</v>
      </c>
      <c r="D19" s="28" t="s">
        <v>1013</v>
      </c>
      <c r="E19" s="28" t="s">
        <v>542</v>
      </c>
      <c r="F19" s="87">
        <v>77702</v>
      </c>
      <c r="G19" s="29">
        <v>211.5</v>
      </c>
      <c r="H19" s="29" t="s">
        <v>307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44754</v>
      </c>
      <c r="B20" s="29">
        <v>542666</v>
      </c>
      <c r="C20" s="28" t="s">
        <v>953</v>
      </c>
      <c r="D20" s="28" t="s">
        <v>1013</v>
      </c>
      <c r="E20" s="28" t="s">
        <v>543</v>
      </c>
      <c r="F20" s="87">
        <v>26000</v>
      </c>
      <c r="G20" s="29">
        <v>211.38</v>
      </c>
      <c r="H20" s="29" t="s">
        <v>307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44754</v>
      </c>
      <c r="B21" s="29">
        <v>542666</v>
      </c>
      <c r="C21" s="28" t="s">
        <v>953</v>
      </c>
      <c r="D21" s="28" t="s">
        <v>954</v>
      </c>
      <c r="E21" s="28" t="s">
        <v>542</v>
      </c>
      <c r="F21" s="87">
        <v>88180</v>
      </c>
      <c r="G21" s="29">
        <v>211.42</v>
      </c>
      <c r="H21" s="29" t="s">
        <v>307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44754</v>
      </c>
      <c r="B22" s="29">
        <v>542666</v>
      </c>
      <c r="C22" s="28" t="s">
        <v>953</v>
      </c>
      <c r="D22" s="28" t="s">
        <v>954</v>
      </c>
      <c r="E22" s="28" t="s">
        <v>543</v>
      </c>
      <c r="F22" s="87">
        <v>88180</v>
      </c>
      <c r="G22" s="29">
        <v>211.3</v>
      </c>
      <c r="H22" s="29" t="s">
        <v>307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44754</v>
      </c>
      <c r="B23" s="29">
        <v>540266</v>
      </c>
      <c r="C23" s="28" t="s">
        <v>1014</v>
      </c>
      <c r="D23" s="28" t="s">
        <v>1015</v>
      </c>
      <c r="E23" s="28" t="s">
        <v>543</v>
      </c>
      <c r="F23" s="87">
        <v>15143</v>
      </c>
      <c r="G23" s="29">
        <v>12.1</v>
      </c>
      <c r="H23" s="29" t="s">
        <v>307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44754</v>
      </c>
      <c r="B24" s="29">
        <v>543538</v>
      </c>
      <c r="C24" s="28" t="s">
        <v>1016</v>
      </c>
      <c r="D24" s="28" t="s">
        <v>1017</v>
      </c>
      <c r="E24" s="28" t="s">
        <v>542</v>
      </c>
      <c r="F24" s="87">
        <v>78400</v>
      </c>
      <c r="G24" s="29">
        <v>71.98</v>
      </c>
      <c r="H24" s="29" t="s">
        <v>307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44754</v>
      </c>
      <c r="B25" s="29">
        <v>543538</v>
      </c>
      <c r="C25" s="28" t="s">
        <v>1016</v>
      </c>
      <c r="D25" s="28" t="s">
        <v>1018</v>
      </c>
      <c r="E25" s="28" t="s">
        <v>543</v>
      </c>
      <c r="F25" s="87">
        <v>56000</v>
      </c>
      <c r="G25" s="29">
        <v>72.69</v>
      </c>
      <c r="H25" s="29" t="s">
        <v>307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44754</v>
      </c>
      <c r="B26" s="29">
        <v>543538</v>
      </c>
      <c r="C26" s="28" t="s">
        <v>1016</v>
      </c>
      <c r="D26" s="28" t="s">
        <v>1018</v>
      </c>
      <c r="E26" s="28" t="s">
        <v>542</v>
      </c>
      <c r="F26" s="87">
        <v>56000</v>
      </c>
      <c r="G26" s="29">
        <v>72.569999999999993</v>
      </c>
      <c r="H26" s="29" t="s">
        <v>307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44754</v>
      </c>
      <c r="B27" s="29">
        <v>543538</v>
      </c>
      <c r="C27" s="28" t="s">
        <v>1016</v>
      </c>
      <c r="D27" s="28" t="s">
        <v>1019</v>
      </c>
      <c r="E27" s="28" t="s">
        <v>542</v>
      </c>
      <c r="F27" s="87">
        <v>20800</v>
      </c>
      <c r="G27" s="29">
        <v>72.09</v>
      </c>
      <c r="H27" s="29" t="s">
        <v>307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44754</v>
      </c>
      <c r="B28" s="29">
        <v>590126</v>
      </c>
      <c r="C28" s="28" t="s">
        <v>1020</v>
      </c>
      <c r="D28" s="28" t="s">
        <v>1021</v>
      </c>
      <c r="E28" s="28" t="s">
        <v>543</v>
      </c>
      <c r="F28" s="87">
        <v>200000</v>
      </c>
      <c r="G28" s="29">
        <v>1.9</v>
      </c>
      <c r="H28" s="29" t="s">
        <v>307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44754</v>
      </c>
      <c r="B29" s="29">
        <v>532847</v>
      </c>
      <c r="C29" s="28" t="s">
        <v>985</v>
      </c>
      <c r="D29" s="28" t="s">
        <v>1022</v>
      </c>
      <c r="E29" s="28" t="s">
        <v>543</v>
      </c>
      <c r="F29" s="87">
        <v>77009</v>
      </c>
      <c r="G29" s="29">
        <v>41.09</v>
      </c>
      <c r="H29" s="29" t="s">
        <v>307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44754</v>
      </c>
      <c r="B30" s="29">
        <v>532847</v>
      </c>
      <c r="C30" s="28" t="s">
        <v>985</v>
      </c>
      <c r="D30" s="28" t="s">
        <v>1022</v>
      </c>
      <c r="E30" s="28" t="s">
        <v>542</v>
      </c>
      <c r="F30" s="87">
        <v>77009</v>
      </c>
      <c r="G30" s="29">
        <v>40.98</v>
      </c>
      <c r="H30" s="29" t="s">
        <v>307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44754</v>
      </c>
      <c r="B31" s="29">
        <v>539097</v>
      </c>
      <c r="C31" s="28" t="s">
        <v>1023</v>
      </c>
      <c r="D31" s="28" t="s">
        <v>1024</v>
      </c>
      <c r="E31" s="28" t="s">
        <v>542</v>
      </c>
      <c r="F31" s="87">
        <v>263138</v>
      </c>
      <c r="G31" s="29">
        <v>12.94</v>
      </c>
      <c r="H31" s="29" t="s">
        <v>307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44754</v>
      </c>
      <c r="B32" s="29">
        <v>539097</v>
      </c>
      <c r="C32" s="28" t="s">
        <v>1023</v>
      </c>
      <c r="D32" s="28" t="s">
        <v>1024</v>
      </c>
      <c r="E32" s="28" t="s">
        <v>543</v>
      </c>
      <c r="F32" s="87">
        <v>263138</v>
      </c>
      <c r="G32" s="29">
        <v>12.91</v>
      </c>
      <c r="H32" s="29" t="s">
        <v>307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44754</v>
      </c>
      <c r="B33" s="29">
        <v>540377</v>
      </c>
      <c r="C33" s="28" t="s">
        <v>975</v>
      </c>
      <c r="D33" s="28" t="s">
        <v>1025</v>
      </c>
      <c r="E33" s="28" t="s">
        <v>542</v>
      </c>
      <c r="F33" s="87">
        <v>18000</v>
      </c>
      <c r="G33" s="29">
        <v>87.23</v>
      </c>
      <c r="H33" s="29" t="s">
        <v>307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44754</v>
      </c>
      <c r="B34" s="29">
        <v>540377</v>
      </c>
      <c r="C34" s="28" t="s">
        <v>975</v>
      </c>
      <c r="D34" s="28" t="s">
        <v>1026</v>
      </c>
      <c r="E34" s="28" t="s">
        <v>543</v>
      </c>
      <c r="F34" s="87">
        <v>18000</v>
      </c>
      <c r="G34" s="29">
        <v>89.12</v>
      </c>
      <c r="H34" s="29" t="s">
        <v>307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44754</v>
      </c>
      <c r="B35" s="29">
        <v>540377</v>
      </c>
      <c r="C35" s="28" t="s">
        <v>975</v>
      </c>
      <c r="D35" s="28" t="s">
        <v>1027</v>
      </c>
      <c r="E35" s="28" t="s">
        <v>543</v>
      </c>
      <c r="F35" s="87">
        <v>18000</v>
      </c>
      <c r="G35" s="29">
        <v>87.23</v>
      </c>
      <c r="H35" s="29" t="s">
        <v>307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44754</v>
      </c>
      <c r="B36" s="29">
        <v>540377</v>
      </c>
      <c r="C36" s="28" t="s">
        <v>975</v>
      </c>
      <c r="D36" s="28" t="s">
        <v>1028</v>
      </c>
      <c r="E36" s="28" t="s">
        <v>542</v>
      </c>
      <c r="F36" s="87">
        <v>18000</v>
      </c>
      <c r="G36" s="29">
        <v>87.98</v>
      </c>
      <c r="H36" s="29" t="s">
        <v>307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44754</v>
      </c>
      <c r="B37" s="29">
        <v>540377</v>
      </c>
      <c r="C37" s="28" t="s">
        <v>975</v>
      </c>
      <c r="D37" s="28" t="s">
        <v>976</v>
      </c>
      <c r="E37" s="28" t="s">
        <v>542</v>
      </c>
      <c r="F37" s="87">
        <v>18000</v>
      </c>
      <c r="G37" s="29">
        <v>90.28</v>
      </c>
      <c r="H37" s="29" t="s">
        <v>307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44754</v>
      </c>
      <c r="B38" s="29">
        <v>540377</v>
      </c>
      <c r="C38" s="28" t="s">
        <v>975</v>
      </c>
      <c r="D38" s="28" t="s">
        <v>977</v>
      </c>
      <c r="E38" s="28" t="s">
        <v>542</v>
      </c>
      <c r="F38" s="87">
        <v>18000</v>
      </c>
      <c r="G38" s="29">
        <v>89.12</v>
      </c>
      <c r="H38" s="29" t="s">
        <v>307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44754</v>
      </c>
      <c r="B39" s="29">
        <v>540377</v>
      </c>
      <c r="C39" s="28" t="s">
        <v>975</v>
      </c>
      <c r="D39" s="28" t="s">
        <v>977</v>
      </c>
      <c r="E39" s="28" t="s">
        <v>543</v>
      </c>
      <c r="F39" s="87">
        <v>30000</v>
      </c>
      <c r="G39" s="29">
        <v>89.58</v>
      </c>
      <c r="H39" s="29" t="s">
        <v>307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44754</v>
      </c>
      <c r="B40" s="29">
        <v>541304</v>
      </c>
      <c r="C40" s="28" t="s">
        <v>1029</v>
      </c>
      <c r="D40" s="28" t="s">
        <v>1030</v>
      </c>
      <c r="E40" s="28" t="s">
        <v>542</v>
      </c>
      <c r="F40" s="87">
        <v>37500</v>
      </c>
      <c r="G40" s="29">
        <v>77.77</v>
      </c>
      <c r="H40" s="29" t="s">
        <v>307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44754</v>
      </c>
      <c r="B41" s="29">
        <v>542924</v>
      </c>
      <c r="C41" s="28" t="s">
        <v>955</v>
      </c>
      <c r="D41" s="28" t="s">
        <v>978</v>
      </c>
      <c r="E41" s="28" t="s">
        <v>543</v>
      </c>
      <c r="F41" s="87">
        <v>30000</v>
      </c>
      <c r="G41" s="29">
        <v>6.62</v>
      </c>
      <c r="H41" s="29" t="s">
        <v>307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44754</v>
      </c>
      <c r="B42" s="29">
        <v>543286</v>
      </c>
      <c r="C42" s="28" t="s">
        <v>1031</v>
      </c>
      <c r="D42" s="28" t="s">
        <v>1032</v>
      </c>
      <c r="E42" s="28" t="s">
        <v>543</v>
      </c>
      <c r="F42" s="87">
        <v>36000</v>
      </c>
      <c r="G42" s="29">
        <v>22</v>
      </c>
      <c r="H42" s="29" t="s">
        <v>307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44754</v>
      </c>
      <c r="B43" s="29">
        <v>543286</v>
      </c>
      <c r="C43" s="28" t="s">
        <v>1031</v>
      </c>
      <c r="D43" s="28" t="s">
        <v>1033</v>
      </c>
      <c r="E43" s="28" t="s">
        <v>542</v>
      </c>
      <c r="F43" s="87">
        <v>48000</v>
      </c>
      <c r="G43" s="29">
        <v>22</v>
      </c>
      <c r="H43" s="29" t="s">
        <v>307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44754</v>
      </c>
      <c r="B44" s="29">
        <v>543542</v>
      </c>
      <c r="C44" s="28" t="s">
        <v>1034</v>
      </c>
      <c r="D44" s="28" t="s">
        <v>1035</v>
      </c>
      <c r="E44" s="28" t="s">
        <v>543</v>
      </c>
      <c r="F44" s="87">
        <v>28800</v>
      </c>
      <c r="G44" s="29">
        <v>172.95</v>
      </c>
      <c r="H44" s="29" t="s">
        <v>307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44754</v>
      </c>
      <c r="B45" s="29">
        <v>543542</v>
      </c>
      <c r="C45" s="28" t="s">
        <v>1034</v>
      </c>
      <c r="D45" s="28" t="s">
        <v>1036</v>
      </c>
      <c r="E45" s="28" t="s">
        <v>542</v>
      </c>
      <c r="F45" s="87">
        <v>36800</v>
      </c>
      <c r="G45" s="29">
        <v>173.79</v>
      </c>
      <c r="H45" s="29" t="s">
        <v>307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44754</v>
      </c>
      <c r="B46" s="29">
        <v>543542</v>
      </c>
      <c r="C46" s="28" t="s">
        <v>1034</v>
      </c>
      <c r="D46" s="28" t="s">
        <v>1037</v>
      </c>
      <c r="E46" s="28" t="s">
        <v>542</v>
      </c>
      <c r="F46" s="87">
        <v>112800</v>
      </c>
      <c r="G46" s="29">
        <v>172.46</v>
      </c>
      <c r="H46" s="29" t="s">
        <v>307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44754</v>
      </c>
      <c r="B47" s="29">
        <v>540360</v>
      </c>
      <c r="C47" s="28" t="s">
        <v>1038</v>
      </c>
      <c r="D47" s="28" t="s">
        <v>1039</v>
      </c>
      <c r="E47" s="28" t="s">
        <v>543</v>
      </c>
      <c r="F47" s="87">
        <v>42000</v>
      </c>
      <c r="G47" s="29">
        <v>53</v>
      </c>
      <c r="H47" s="29" t="s">
        <v>307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44754</v>
      </c>
      <c r="B48" s="29">
        <v>539199</v>
      </c>
      <c r="C48" s="28" t="s">
        <v>947</v>
      </c>
      <c r="D48" s="28" t="s">
        <v>979</v>
      </c>
      <c r="E48" s="28" t="s">
        <v>543</v>
      </c>
      <c r="F48" s="87">
        <v>50000</v>
      </c>
      <c r="G48" s="29">
        <v>83.85</v>
      </c>
      <c r="H48" s="29" t="s">
        <v>307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44754</v>
      </c>
      <c r="B49" s="29">
        <v>511549</v>
      </c>
      <c r="C49" s="28" t="s">
        <v>1040</v>
      </c>
      <c r="D49" s="28" t="s">
        <v>1041</v>
      </c>
      <c r="E49" s="28" t="s">
        <v>542</v>
      </c>
      <c r="F49" s="87">
        <v>23050</v>
      </c>
      <c r="G49" s="29">
        <v>157.97999999999999</v>
      </c>
      <c r="H49" s="29" t="s">
        <v>307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44754</v>
      </c>
      <c r="B50" s="29">
        <v>539116</v>
      </c>
      <c r="C50" s="28" t="s">
        <v>1042</v>
      </c>
      <c r="D50" s="28" t="s">
        <v>1043</v>
      </c>
      <c r="E50" s="28" t="s">
        <v>543</v>
      </c>
      <c r="F50" s="87">
        <v>185000</v>
      </c>
      <c r="G50" s="29">
        <v>11.25</v>
      </c>
      <c r="H50" s="29" t="s">
        <v>307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44754</v>
      </c>
      <c r="B51" s="29">
        <v>539116</v>
      </c>
      <c r="C51" s="28" t="s">
        <v>1042</v>
      </c>
      <c r="D51" s="28" t="s">
        <v>1044</v>
      </c>
      <c r="E51" s="28" t="s">
        <v>542</v>
      </c>
      <c r="F51" s="87">
        <v>185000</v>
      </c>
      <c r="G51" s="29">
        <v>11.25</v>
      </c>
      <c r="H51" s="29" t="s">
        <v>307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44754</v>
      </c>
      <c r="B52" s="29">
        <v>540198</v>
      </c>
      <c r="C52" s="28" t="s">
        <v>980</v>
      </c>
      <c r="D52" s="28" t="s">
        <v>1045</v>
      </c>
      <c r="E52" s="28" t="s">
        <v>542</v>
      </c>
      <c r="F52" s="87">
        <v>30000</v>
      </c>
      <c r="G52" s="29">
        <v>54.45</v>
      </c>
      <c r="H52" s="29" t="s">
        <v>307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44754</v>
      </c>
      <c r="B53" s="29">
        <v>540198</v>
      </c>
      <c r="C53" s="28" t="s">
        <v>980</v>
      </c>
      <c r="D53" s="28" t="s">
        <v>1046</v>
      </c>
      <c r="E53" s="28" t="s">
        <v>542</v>
      </c>
      <c r="F53" s="87">
        <v>29000</v>
      </c>
      <c r="G53" s="29">
        <v>54.45</v>
      </c>
      <c r="H53" s="29" t="s">
        <v>307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44754</v>
      </c>
      <c r="B54" s="29">
        <v>539143</v>
      </c>
      <c r="C54" s="28" t="s">
        <v>887</v>
      </c>
      <c r="D54" s="28" t="s">
        <v>886</v>
      </c>
      <c r="E54" s="28" t="s">
        <v>543</v>
      </c>
      <c r="F54" s="87">
        <v>100000</v>
      </c>
      <c r="G54" s="29">
        <v>63</v>
      </c>
      <c r="H54" s="29" t="s">
        <v>307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44754</v>
      </c>
      <c r="B55" s="29">
        <v>539143</v>
      </c>
      <c r="C55" s="28" t="s">
        <v>887</v>
      </c>
      <c r="D55" s="28" t="s">
        <v>948</v>
      </c>
      <c r="E55" s="28" t="s">
        <v>543</v>
      </c>
      <c r="F55" s="87">
        <v>80000</v>
      </c>
      <c r="G55" s="29">
        <v>62.9</v>
      </c>
      <c r="H55" s="29" t="s">
        <v>307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44754</v>
      </c>
      <c r="B56" s="29">
        <v>539143</v>
      </c>
      <c r="C56" s="28" t="s">
        <v>887</v>
      </c>
      <c r="D56" s="28" t="s">
        <v>922</v>
      </c>
      <c r="E56" s="28" t="s">
        <v>543</v>
      </c>
      <c r="F56" s="87">
        <v>100000</v>
      </c>
      <c r="G56" s="29">
        <v>63</v>
      </c>
      <c r="H56" s="29" t="s">
        <v>307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44754</v>
      </c>
      <c r="B57" s="29">
        <v>539143</v>
      </c>
      <c r="C57" s="28" t="s">
        <v>887</v>
      </c>
      <c r="D57" s="28" t="s">
        <v>922</v>
      </c>
      <c r="E57" s="28" t="s">
        <v>542</v>
      </c>
      <c r="F57" s="87">
        <v>74627</v>
      </c>
      <c r="G57" s="29">
        <v>62.9</v>
      </c>
      <c r="H57" s="29" t="s">
        <v>307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44754</v>
      </c>
      <c r="B58" s="29">
        <v>539143</v>
      </c>
      <c r="C58" s="28" t="s">
        <v>887</v>
      </c>
      <c r="D58" s="28" t="s">
        <v>956</v>
      </c>
      <c r="E58" s="28" t="s">
        <v>542</v>
      </c>
      <c r="F58" s="87">
        <v>100000</v>
      </c>
      <c r="G58" s="29">
        <v>62.9</v>
      </c>
      <c r="H58" s="29" t="s">
        <v>307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44754</v>
      </c>
      <c r="B59" s="29">
        <v>543256</v>
      </c>
      <c r="C59" s="28" t="s">
        <v>981</v>
      </c>
      <c r="D59" s="28" t="s">
        <v>1047</v>
      </c>
      <c r="E59" s="28" t="s">
        <v>542</v>
      </c>
      <c r="F59" s="87">
        <v>90000</v>
      </c>
      <c r="G59" s="29">
        <v>19.25</v>
      </c>
      <c r="H59" s="29" t="s">
        <v>307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44754</v>
      </c>
      <c r="B60" s="29">
        <v>543541</v>
      </c>
      <c r="C60" s="28" t="s">
        <v>1048</v>
      </c>
      <c r="D60" s="28" t="s">
        <v>1049</v>
      </c>
      <c r="E60" s="28" t="s">
        <v>542</v>
      </c>
      <c r="F60" s="87">
        <v>56000</v>
      </c>
      <c r="G60" s="29">
        <v>16.149999999999999</v>
      </c>
      <c r="H60" s="29" t="s">
        <v>307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44754</v>
      </c>
      <c r="B61" s="29">
        <v>543541</v>
      </c>
      <c r="C61" s="28" t="s">
        <v>1048</v>
      </c>
      <c r="D61" s="28" t="s">
        <v>1050</v>
      </c>
      <c r="E61" s="28" t="s">
        <v>543</v>
      </c>
      <c r="F61" s="87">
        <v>24000</v>
      </c>
      <c r="G61" s="29">
        <v>16.2</v>
      </c>
      <c r="H61" s="29" t="s">
        <v>307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44754</v>
      </c>
      <c r="B62" s="29">
        <v>542753</v>
      </c>
      <c r="C62" s="28" t="s">
        <v>1051</v>
      </c>
      <c r="D62" s="28" t="s">
        <v>1052</v>
      </c>
      <c r="E62" s="28" t="s">
        <v>542</v>
      </c>
      <c r="F62" s="87">
        <v>2369945</v>
      </c>
      <c r="G62" s="29">
        <v>2.7</v>
      </c>
      <c r="H62" s="29" t="s">
        <v>307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44754</v>
      </c>
      <c r="B63" s="29">
        <v>542753</v>
      </c>
      <c r="C63" s="28" t="s">
        <v>1051</v>
      </c>
      <c r="D63" s="28" t="s">
        <v>1052</v>
      </c>
      <c r="E63" s="28" t="s">
        <v>543</v>
      </c>
      <c r="F63" s="87">
        <v>1554085</v>
      </c>
      <c r="G63" s="29">
        <v>2.68</v>
      </c>
      <c r="H63" s="29" t="s">
        <v>307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44754</v>
      </c>
      <c r="B64" s="29">
        <v>542753</v>
      </c>
      <c r="C64" s="28" t="s">
        <v>1051</v>
      </c>
      <c r="D64" s="28" t="s">
        <v>1053</v>
      </c>
      <c r="E64" s="28" t="s">
        <v>543</v>
      </c>
      <c r="F64" s="87">
        <v>2700000</v>
      </c>
      <c r="G64" s="29">
        <v>2.7</v>
      </c>
      <c r="H64" s="29" t="s">
        <v>307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44754</v>
      </c>
      <c r="B65" s="29">
        <v>538875</v>
      </c>
      <c r="C65" s="28" t="s">
        <v>1054</v>
      </c>
      <c r="D65" s="28" t="s">
        <v>982</v>
      </c>
      <c r="E65" s="28" t="s">
        <v>543</v>
      </c>
      <c r="F65" s="87">
        <v>129000</v>
      </c>
      <c r="G65" s="29">
        <v>23.1</v>
      </c>
      <c r="H65" s="29" t="s">
        <v>307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44754</v>
      </c>
      <c r="B66" s="29">
        <v>542019</v>
      </c>
      <c r="C66" s="28" t="s">
        <v>983</v>
      </c>
      <c r="D66" s="28" t="s">
        <v>1055</v>
      </c>
      <c r="E66" s="28" t="s">
        <v>543</v>
      </c>
      <c r="F66" s="87">
        <v>75749</v>
      </c>
      <c r="G66" s="29">
        <v>211.74</v>
      </c>
      <c r="H66" s="29" t="s">
        <v>307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44754</v>
      </c>
      <c r="B67" s="29">
        <v>542019</v>
      </c>
      <c r="C67" s="28" t="s">
        <v>983</v>
      </c>
      <c r="D67" s="28" t="s">
        <v>1055</v>
      </c>
      <c r="E67" s="28" t="s">
        <v>542</v>
      </c>
      <c r="F67" s="87">
        <v>135</v>
      </c>
      <c r="G67" s="29">
        <v>210.8</v>
      </c>
      <c r="H67" s="29" t="s">
        <v>307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44754</v>
      </c>
      <c r="B68" s="29">
        <v>542146</v>
      </c>
      <c r="C68" s="28" t="s">
        <v>1056</v>
      </c>
      <c r="D68" s="28" t="s">
        <v>1057</v>
      </c>
      <c r="E68" s="28" t="s">
        <v>543</v>
      </c>
      <c r="F68" s="87">
        <v>20000</v>
      </c>
      <c r="G68" s="29">
        <v>11.5</v>
      </c>
      <c r="H68" s="29" t="s">
        <v>307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44754</v>
      </c>
      <c r="B69" s="29">
        <v>542146</v>
      </c>
      <c r="C69" s="28" t="s">
        <v>1056</v>
      </c>
      <c r="D69" s="28" t="s">
        <v>1058</v>
      </c>
      <c r="E69" s="28" t="s">
        <v>542</v>
      </c>
      <c r="F69" s="87">
        <v>20000</v>
      </c>
      <c r="G69" s="29">
        <v>11.5</v>
      </c>
      <c r="H69" s="29" t="s">
        <v>307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44754</v>
      </c>
      <c r="B70" s="29">
        <v>531370</v>
      </c>
      <c r="C70" s="28" t="s">
        <v>984</v>
      </c>
      <c r="D70" s="28" t="s">
        <v>1059</v>
      </c>
      <c r="E70" s="28" t="s">
        <v>543</v>
      </c>
      <c r="F70" s="87">
        <v>44000</v>
      </c>
      <c r="G70" s="29">
        <v>29.9</v>
      </c>
      <c r="H70" s="29" t="s">
        <v>307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44754</v>
      </c>
      <c r="B71" s="29">
        <v>531370</v>
      </c>
      <c r="C71" s="28" t="s">
        <v>984</v>
      </c>
      <c r="D71" s="28" t="s">
        <v>1060</v>
      </c>
      <c r="E71" s="28" t="s">
        <v>543</v>
      </c>
      <c r="F71" s="87">
        <v>29200</v>
      </c>
      <c r="G71" s="29">
        <v>29.9</v>
      </c>
      <c r="H71" s="29" t="s">
        <v>307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44754</v>
      </c>
      <c r="B72" s="29">
        <v>531370</v>
      </c>
      <c r="C72" s="28" t="s">
        <v>984</v>
      </c>
      <c r="D72" s="28" t="s">
        <v>1061</v>
      </c>
      <c r="E72" s="28" t="s">
        <v>542</v>
      </c>
      <c r="F72" s="87">
        <v>9921</v>
      </c>
      <c r="G72" s="29">
        <v>29.9</v>
      </c>
      <c r="H72" s="29" t="s">
        <v>307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44754</v>
      </c>
      <c r="B73" s="29">
        <v>531370</v>
      </c>
      <c r="C73" s="28" t="s">
        <v>984</v>
      </c>
      <c r="D73" s="28" t="s">
        <v>1061</v>
      </c>
      <c r="E73" s="28" t="s">
        <v>543</v>
      </c>
      <c r="F73" s="87">
        <v>27581</v>
      </c>
      <c r="G73" s="29">
        <v>29.81</v>
      </c>
      <c r="H73" s="29" t="s">
        <v>307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44754</v>
      </c>
      <c r="B74" s="29">
        <v>537392</v>
      </c>
      <c r="C74" s="28" t="s">
        <v>1062</v>
      </c>
      <c r="D74" s="28" t="s">
        <v>1063</v>
      </c>
      <c r="E74" s="28" t="s">
        <v>543</v>
      </c>
      <c r="F74" s="87">
        <v>61437</v>
      </c>
      <c r="G74" s="29">
        <v>29.71</v>
      </c>
      <c r="H74" s="29" t="s">
        <v>307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44754</v>
      </c>
      <c r="B75" s="29">
        <v>539310</v>
      </c>
      <c r="C75" s="28" t="s">
        <v>1064</v>
      </c>
      <c r="D75" s="28" t="s">
        <v>1065</v>
      </c>
      <c r="E75" s="28" t="s">
        <v>542</v>
      </c>
      <c r="F75" s="87">
        <v>150000</v>
      </c>
      <c r="G75" s="29">
        <v>66.45</v>
      </c>
      <c r="H75" s="29" t="s">
        <v>307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44754</v>
      </c>
      <c r="B76" s="29">
        <v>539310</v>
      </c>
      <c r="C76" s="28" t="s">
        <v>1064</v>
      </c>
      <c r="D76" s="28" t="s">
        <v>1065</v>
      </c>
      <c r="E76" s="28" t="s">
        <v>543</v>
      </c>
      <c r="F76" s="87">
        <v>150000</v>
      </c>
      <c r="G76" s="29">
        <v>66.3</v>
      </c>
      <c r="H76" s="29" t="s">
        <v>307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44754</v>
      </c>
      <c r="B77" s="29">
        <v>541228</v>
      </c>
      <c r="C77" s="28" t="s">
        <v>1066</v>
      </c>
      <c r="D77" s="28" t="s">
        <v>1067</v>
      </c>
      <c r="E77" s="28" t="s">
        <v>542</v>
      </c>
      <c r="F77" s="87">
        <v>56000</v>
      </c>
      <c r="G77" s="29">
        <v>10.61</v>
      </c>
      <c r="H77" s="29" t="s">
        <v>307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44754</v>
      </c>
      <c r="B78" s="29">
        <v>541228</v>
      </c>
      <c r="C78" s="28" t="s">
        <v>1066</v>
      </c>
      <c r="D78" s="28" t="s">
        <v>1068</v>
      </c>
      <c r="E78" s="28" t="s">
        <v>543</v>
      </c>
      <c r="F78" s="87">
        <v>184000</v>
      </c>
      <c r="G78" s="29">
        <v>10.61</v>
      </c>
      <c r="H78" s="29" t="s">
        <v>307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44754</v>
      </c>
      <c r="B79" s="29">
        <v>536672</v>
      </c>
      <c r="C79" s="28" t="s">
        <v>908</v>
      </c>
      <c r="D79" s="28" t="s">
        <v>1069</v>
      </c>
      <c r="E79" s="28" t="s">
        <v>543</v>
      </c>
      <c r="F79" s="87">
        <v>90000</v>
      </c>
      <c r="G79" s="29">
        <v>44.3</v>
      </c>
      <c r="H79" s="29" t="s">
        <v>307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44754</v>
      </c>
      <c r="B80" s="29">
        <v>536672</v>
      </c>
      <c r="C80" s="28" t="s">
        <v>908</v>
      </c>
      <c r="D80" s="28" t="s">
        <v>1070</v>
      </c>
      <c r="E80" s="28" t="s">
        <v>543</v>
      </c>
      <c r="F80" s="87">
        <v>100000</v>
      </c>
      <c r="G80" s="29">
        <v>44.3</v>
      </c>
      <c r="H80" s="29" t="s">
        <v>307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44754</v>
      </c>
      <c r="B81" s="29">
        <v>536672</v>
      </c>
      <c r="C81" s="28" t="s">
        <v>908</v>
      </c>
      <c r="D81" s="28" t="s">
        <v>886</v>
      </c>
      <c r="E81" s="28" t="s">
        <v>542</v>
      </c>
      <c r="F81" s="87">
        <v>188000</v>
      </c>
      <c r="G81" s="29">
        <v>44.2</v>
      </c>
      <c r="H81" s="29" t="s">
        <v>307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44754</v>
      </c>
      <c r="B82" s="29">
        <v>536672</v>
      </c>
      <c r="C82" s="28" t="s">
        <v>908</v>
      </c>
      <c r="D82" s="28" t="s">
        <v>956</v>
      </c>
      <c r="E82" s="28" t="s">
        <v>543</v>
      </c>
      <c r="F82" s="87">
        <v>82036</v>
      </c>
      <c r="G82" s="29">
        <v>44.3</v>
      </c>
      <c r="H82" s="29" t="s">
        <v>307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44754</v>
      </c>
      <c r="B83" s="29">
        <v>540252</v>
      </c>
      <c r="C83" s="28" t="s">
        <v>1071</v>
      </c>
      <c r="D83" s="28" t="s">
        <v>1013</v>
      </c>
      <c r="E83" s="28" t="s">
        <v>543</v>
      </c>
      <c r="F83" s="87">
        <v>32425</v>
      </c>
      <c r="G83" s="29">
        <v>30.45</v>
      </c>
      <c r="H83" s="29" t="s">
        <v>307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44754</v>
      </c>
      <c r="B84" s="29">
        <v>540252</v>
      </c>
      <c r="C84" s="28" t="s">
        <v>1071</v>
      </c>
      <c r="D84" s="28" t="s">
        <v>1013</v>
      </c>
      <c r="E84" s="28" t="s">
        <v>542</v>
      </c>
      <c r="F84" s="87">
        <v>320182</v>
      </c>
      <c r="G84" s="29">
        <v>29.89</v>
      </c>
      <c r="H84" s="29" t="s">
        <v>307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44754</v>
      </c>
      <c r="B85" s="29" t="s">
        <v>1072</v>
      </c>
      <c r="C85" s="28" t="s">
        <v>1073</v>
      </c>
      <c r="D85" s="28" t="s">
        <v>1074</v>
      </c>
      <c r="E85" s="28" t="s">
        <v>542</v>
      </c>
      <c r="F85" s="87">
        <v>65000</v>
      </c>
      <c r="G85" s="29">
        <v>49.37</v>
      </c>
      <c r="H85" s="29" t="s">
        <v>821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44754</v>
      </c>
      <c r="B86" s="29" t="s">
        <v>1075</v>
      </c>
      <c r="C86" s="28" t="s">
        <v>1076</v>
      </c>
      <c r="D86" s="28" t="s">
        <v>1077</v>
      </c>
      <c r="E86" s="28" t="s">
        <v>542</v>
      </c>
      <c r="F86" s="87">
        <v>154913</v>
      </c>
      <c r="G86" s="29">
        <v>26.26</v>
      </c>
      <c r="H86" s="29" t="s">
        <v>821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44754</v>
      </c>
      <c r="B87" s="29" t="s">
        <v>1078</v>
      </c>
      <c r="C87" s="28" t="s">
        <v>1079</v>
      </c>
      <c r="D87" s="28" t="s">
        <v>1080</v>
      </c>
      <c r="E87" s="28" t="s">
        <v>542</v>
      </c>
      <c r="F87" s="87">
        <v>96000</v>
      </c>
      <c r="G87" s="29">
        <v>13.42</v>
      </c>
      <c r="H87" s="29" t="s">
        <v>821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44754</v>
      </c>
      <c r="B88" s="29" t="s">
        <v>1081</v>
      </c>
      <c r="C88" s="28" t="s">
        <v>1082</v>
      </c>
      <c r="D88" s="28" t="s">
        <v>949</v>
      </c>
      <c r="E88" s="28" t="s">
        <v>542</v>
      </c>
      <c r="F88" s="87">
        <v>57245</v>
      </c>
      <c r="G88" s="29">
        <v>477.63</v>
      </c>
      <c r="H88" s="29" t="s">
        <v>821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44754</v>
      </c>
      <c r="B89" s="29" t="s">
        <v>1083</v>
      </c>
      <c r="C89" s="28" t="s">
        <v>1084</v>
      </c>
      <c r="D89" s="28" t="s">
        <v>1077</v>
      </c>
      <c r="E89" s="28" t="s">
        <v>542</v>
      </c>
      <c r="F89" s="87">
        <v>37340</v>
      </c>
      <c r="G89" s="29">
        <v>23.75</v>
      </c>
      <c r="H89" s="29" t="s">
        <v>821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44754</v>
      </c>
      <c r="B90" s="29" t="s">
        <v>1085</v>
      </c>
      <c r="C90" s="28" t="s">
        <v>1086</v>
      </c>
      <c r="D90" s="28" t="s">
        <v>1087</v>
      </c>
      <c r="E90" s="28" t="s">
        <v>542</v>
      </c>
      <c r="F90" s="87">
        <v>88654</v>
      </c>
      <c r="G90" s="29">
        <v>33.75</v>
      </c>
      <c r="H90" s="29" t="s">
        <v>821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44754</v>
      </c>
      <c r="B91" s="29" t="s">
        <v>1088</v>
      </c>
      <c r="C91" s="28" t="s">
        <v>1089</v>
      </c>
      <c r="D91" s="28" t="s">
        <v>1090</v>
      </c>
      <c r="E91" s="28" t="s">
        <v>542</v>
      </c>
      <c r="F91" s="87">
        <v>3001023</v>
      </c>
      <c r="G91" s="29">
        <v>25.42</v>
      </c>
      <c r="H91" s="29" t="s">
        <v>821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44754</v>
      </c>
      <c r="B92" s="29" t="s">
        <v>986</v>
      </c>
      <c r="C92" s="28" t="s">
        <v>987</v>
      </c>
      <c r="D92" s="28" t="s">
        <v>949</v>
      </c>
      <c r="E92" s="28" t="s">
        <v>542</v>
      </c>
      <c r="F92" s="87">
        <v>799764</v>
      </c>
      <c r="G92" s="29">
        <v>63.91</v>
      </c>
      <c r="H92" s="29" t="s">
        <v>821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44754</v>
      </c>
      <c r="B93" s="29" t="s">
        <v>986</v>
      </c>
      <c r="C93" s="28" t="s">
        <v>987</v>
      </c>
      <c r="D93" s="28" t="s">
        <v>1091</v>
      </c>
      <c r="E93" s="28" t="s">
        <v>542</v>
      </c>
      <c r="F93" s="87">
        <v>1072958</v>
      </c>
      <c r="G93" s="29">
        <v>64.040000000000006</v>
      </c>
      <c r="H93" s="29" t="s">
        <v>821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44754</v>
      </c>
      <c r="B94" s="29" t="s">
        <v>988</v>
      </c>
      <c r="C94" s="28" t="s">
        <v>989</v>
      </c>
      <c r="D94" s="28" t="s">
        <v>957</v>
      </c>
      <c r="E94" s="28" t="s">
        <v>542</v>
      </c>
      <c r="F94" s="87">
        <v>94177</v>
      </c>
      <c r="G94" s="29">
        <v>979.7</v>
      </c>
      <c r="H94" s="29" t="s">
        <v>821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44754</v>
      </c>
      <c r="B95" s="29" t="s">
        <v>988</v>
      </c>
      <c r="C95" s="28" t="s">
        <v>989</v>
      </c>
      <c r="D95" s="28" t="s">
        <v>1092</v>
      </c>
      <c r="E95" s="28" t="s">
        <v>542</v>
      </c>
      <c r="F95" s="87">
        <v>75575</v>
      </c>
      <c r="G95" s="29">
        <v>986.82</v>
      </c>
      <c r="H95" s="29" t="s">
        <v>821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44754</v>
      </c>
      <c r="B96" s="29" t="s">
        <v>988</v>
      </c>
      <c r="C96" s="28" t="s">
        <v>989</v>
      </c>
      <c r="D96" s="28" t="s">
        <v>932</v>
      </c>
      <c r="E96" s="28" t="s">
        <v>542</v>
      </c>
      <c r="F96" s="87">
        <v>133664</v>
      </c>
      <c r="G96" s="29">
        <v>982.18</v>
      </c>
      <c r="H96" s="29" t="s">
        <v>821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44754</v>
      </c>
      <c r="B97" s="29" t="s">
        <v>988</v>
      </c>
      <c r="C97" s="28" t="s">
        <v>989</v>
      </c>
      <c r="D97" s="28" t="s">
        <v>949</v>
      </c>
      <c r="E97" s="28" t="s">
        <v>542</v>
      </c>
      <c r="F97" s="87">
        <v>174147</v>
      </c>
      <c r="G97" s="29">
        <v>982.57</v>
      </c>
      <c r="H97" s="29" t="s">
        <v>821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44754</v>
      </c>
      <c r="B98" s="29" t="s">
        <v>1093</v>
      </c>
      <c r="C98" s="28" t="s">
        <v>1094</v>
      </c>
      <c r="D98" s="28" t="s">
        <v>1095</v>
      </c>
      <c r="E98" s="28" t="s">
        <v>542</v>
      </c>
      <c r="F98" s="87">
        <v>861213</v>
      </c>
      <c r="G98" s="29">
        <v>22.73</v>
      </c>
      <c r="H98" s="29" t="s">
        <v>821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44754</v>
      </c>
      <c r="B99" s="29" t="s">
        <v>1093</v>
      </c>
      <c r="C99" s="28" t="s">
        <v>1094</v>
      </c>
      <c r="D99" s="28" t="s">
        <v>1096</v>
      </c>
      <c r="E99" s="28" t="s">
        <v>542</v>
      </c>
      <c r="F99" s="87">
        <v>464388</v>
      </c>
      <c r="G99" s="29">
        <v>22.96</v>
      </c>
      <c r="H99" s="29" t="s">
        <v>821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44754</v>
      </c>
      <c r="B100" s="29" t="s">
        <v>1093</v>
      </c>
      <c r="C100" s="28" t="s">
        <v>1094</v>
      </c>
      <c r="D100" s="28" t="s">
        <v>1097</v>
      </c>
      <c r="E100" s="28" t="s">
        <v>542</v>
      </c>
      <c r="F100" s="87">
        <v>632909</v>
      </c>
      <c r="G100" s="29">
        <v>23</v>
      </c>
      <c r="H100" s="29" t="s">
        <v>821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44754</v>
      </c>
      <c r="B101" s="29" t="s">
        <v>1093</v>
      </c>
      <c r="C101" s="28" t="s">
        <v>1094</v>
      </c>
      <c r="D101" s="28" t="s">
        <v>1098</v>
      </c>
      <c r="E101" s="28" t="s">
        <v>542</v>
      </c>
      <c r="F101" s="87">
        <v>11981</v>
      </c>
      <c r="G101" s="29">
        <v>22.95</v>
      </c>
      <c r="H101" s="29" t="s">
        <v>821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44754</v>
      </c>
      <c r="B102" s="29" t="s">
        <v>1099</v>
      </c>
      <c r="C102" s="28" t="s">
        <v>1100</v>
      </c>
      <c r="D102" s="28" t="s">
        <v>1101</v>
      </c>
      <c r="E102" s="28" t="s">
        <v>542</v>
      </c>
      <c r="F102" s="87">
        <v>505837</v>
      </c>
      <c r="G102" s="29">
        <v>2.75</v>
      </c>
      <c r="H102" s="29" t="s">
        <v>821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44754</v>
      </c>
      <c r="B103" s="29" t="s">
        <v>1099</v>
      </c>
      <c r="C103" s="28" t="s">
        <v>1100</v>
      </c>
      <c r="D103" s="28" t="s">
        <v>1102</v>
      </c>
      <c r="E103" s="28" t="s">
        <v>542</v>
      </c>
      <c r="F103" s="87">
        <v>7500000</v>
      </c>
      <c r="G103" s="29">
        <v>2.75</v>
      </c>
      <c r="H103" s="29" t="s">
        <v>821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>
        <v>44754</v>
      </c>
      <c r="B104" s="29" t="s">
        <v>1075</v>
      </c>
      <c r="C104" s="28" t="s">
        <v>1076</v>
      </c>
      <c r="D104" s="28" t="s">
        <v>1077</v>
      </c>
      <c r="E104" s="28" t="s">
        <v>543</v>
      </c>
      <c r="F104" s="87">
        <v>154913</v>
      </c>
      <c r="G104" s="29">
        <v>26.4</v>
      </c>
      <c r="H104" s="29" t="s">
        <v>821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>
        <v>44754</v>
      </c>
      <c r="B105" s="29" t="s">
        <v>1078</v>
      </c>
      <c r="C105" s="28" t="s">
        <v>1079</v>
      </c>
      <c r="D105" s="28" t="s">
        <v>1103</v>
      </c>
      <c r="E105" s="28" t="s">
        <v>543</v>
      </c>
      <c r="F105" s="87">
        <v>147000</v>
      </c>
      <c r="G105" s="29">
        <v>13.39</v>
      </c>
      <c r="H105" s="29" t="s">
        <v>821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>
        <v>44754</v>
      </c>
      <c r="B106" s="29" t="s">
        <v>1081</v>
      </c>
      <c r="C106" s="28" t="s">
        <v>1082</v>
      </c>
      <c r="D106" s="28" t="s">
        <v>949</v>
      </c>
      <c r="E106" s="28" t="s">
        <v>543</v>
      </c>
      <c r="F106" s="87">
        <v>57245</v>
      </c>
      <c r="G106" s="29">
        <v>477.55</v>
      </c>
      <c r="H106" s="29" t="s">
        <v>821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>
        <v>44754</v>
      </c>
      <c r="B107" s="29" t="s">
        <v>1083</v>
      </c>
      <c r="C107" s="28" t="s">
        <v>1084</v>
      </c>
      <c r="D107" s="28" t="s">
        <v>1077</v>
      </c>
      <c r="E107" s="28" t="s">
        <v>543</v>
      </c>
      <c r="F107" s="87">
        <v>57340</v>
      </c>
      <c r="G107" s="29">
        <v>23.45</v>
      </c>
      <c r="H107" s="29" t="s">
        <v>821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>
        <v>44754</v>
      </c>
      <c r="B108" s="29" t="s">
        <v>1085</v>
      </c>
      <c r="C108" s="28" t="s">
        <v>1086</v>
      </c>
      <c r="D108" s="28" t="s">
        <v>1087</v>
      </c>
      <c r="E108" s="28" t="s">
        <v>543</v>
      </c>
      <c r="F108" s="87">
        <v>55992</v>
      </c>
      <c r="G108" s="29">
        <v>34.299999999999997</v>
      </c>
      <c r="H108" s="29" t="s">
        <v>821</v>
      </c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>
        <v>44754</v>
      </c>
      <c r="B109" s="29" t="s">
        <v>1088</v>
      </c>
      <c r="C109" s="28" t="s">
        <v>1089</v>
      </c>
      <c r="D109" s="28" t="s">
        <v>1090</v>
      </c>
      <c r="E109" s="28" t="s">
        <v>543</v>
      </c>
      <c r="F109" s="87">
        <v>3051048</v>
      </c>
      <c r="G109" s="29">
        <v>25.44</v>
      </c>
      <c r="H109" s="29" t="s">
        <v>821</v>
      </c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>
        <v>44754</v>
      </c>
      <c r="B110" s="29" t="s">
        <v>986</v>
      </c>
      <c r="C110" s="28" t="s">
        <v>987</v>
      </c>
      <c r="D110" s="28" t="s">
        <v>949</v>
      </c>
      <c r="E110" s="28" t="s">
        <v>543</v>
      </c>
      <c r="F110" s="87">
        <v>799764</v>
      </c>
      <c r="G110" s="29">
        <v>63.82</v>
      </c>
      <c r="H110" s="29" t="s">
        <v>821</v>
      </c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>
        <v>44754</v>
      </c>
      <c r="B111" s="29" t="s">
        <v>986</v>
      </c>
      <c r="C111" s="28" t="s">
        <v>987</v>
      </c>
      <c r="D111" s="28" t="s">
        <v>1091</v>
      </c>
      <c r="E111" s="28" t="s">
        <v>543</v>
      </c>
      <c r="F111" s="87">
        <v>716958</v>
      </c>
      <c r="G111" s="29">
        <v>64.08</v>
      </c>
      <c r="H111" s="29" t="s">
        <v>821</v>
      </c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>
        <v>44754</v>
      </c>
      <c r="B112" s="29" t="s">
        <v>988</v>
      </c>
      <c r="C112" s="28" t="s">
        <v>989</v>
      </c>
      <c r="D112" s="28" t="s">
        <v>1092</v>
      </c>
      <c r="E112" s="28" t="s">
        <v>543</v>
      </c>
      <c r="F112" s="87">
        <v>58579</v>
      </c>
      <c r="G112" s="29">
        <v>988.41</v>
      </c>
      <c r="H112" s="29" t="s">
        <v>821</v>
      </c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>
        <v>44754</v>
      </c>
      <c r="B113" s="29" t="s">
        <v>988</v>
      </c>
      <c r="C113" s="28" t="s">
        <v>989</v>
      </c>
      <c r="D113" s="28" t="s">
        <v>949</v>
      </c>
      <c r="E113" s="28" t="s">
        <v>543</v>
      </c>
      <c r="F113" s="87">
        <v>174147</v>
      </c>
      <c r="G113" s="29">
        <v>982.69</v>
      </c>
      <c r="H113" s="29" t="s">
        <v>821</v>
      </c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>
        <v>44754</v>
      </c>
      <c r="B114" s="29" t="s">
        <v>988</v>
      </c>
      <c r="C114" s="28" t="s">
        <v>989</v>
      </c>
      <c r="D114" s="28" t="s">
        <v>932</v>
      </c>
      <c r="E114" s="28" t="s">
        <v>543</v>
      </c>
      <c r="F114" s="87">
        <v>133658</v>
      </c>
      <c r="G114" s="29">
        <v>984.57</v>
      </c>
      <c r="H114" s="29" t="s">
        <v>821</v>
      </c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>
        <v>44754</v>
      </c>
      <c r="B115" s="29" t="s">
        <v>988</v>
      </c>
      <c r="C115" s="28" t="s">
        <v>989</v>
      </c>
      <c r="D115" s="28" t="s">
        <v>957</v>
      </c>
      <c r="E115" s="28" t="s">
        <v>543</v>
      </c>
      <c r="F115" s="87">
        <v>92733</v>
      </c>
      <c r="G115" s="29">
        <v>981.16</v>
      </c>
      <c r="H115" s="29" t="s">
        <v>821</v>
      </c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>
        <v>44754</v>
      </c>
      <c r="B116" s="29" t="s">
        <v>1093</v>
      </c>
      <c r="C116" s="28" t="s">
        <v>1094</v>
      </c>
      <c r="D116" s="28" t="s">
        <v>1096</v>
      </c>
      <c r="E116" s="28" t="s">
        <v>543</v>
      </c>
      <c r="F116" s="87">
        <v>415388</v>
      </c>
      <c r="G116" s="29">
        <v>22.93</v>
      </c>
      <c r="H116" s="29" t="s">
        <v>821</v>
      </c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>
        <v>44754</v>
      </c>
      <c r="B117" s="29" t="s">
        <v>1093</v>
      </c>
      <c r="C117" s="28" t="s">
        <v>1094</v>
      </c>
      <c r="D117" s="28" t="s">
        <v>1104</v>
      </c>
      <c r="E117" s="28" t="s">
        <v>543</v>
      </c>
      <c r="F117" s="87">
        <v>743146</v>
      </c>
      <c r="G117" s="29">
        <v>23</v>
      </c>
      <c r="H117" s="29" t="s">
        <v>821</v>
      </c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>
        <v>44754</v>
      </c>
      <c r="B118" s="29" t="s">
        <v>1093</v>
      </c>
      <c r="C118" s="28" t="s">
        <v>1094</v>
      </c>
      <c r="D118" s="28" t="s">
        <v>1095</v>
      </c>
      <c r="E118" s="28" t="s">
        <v>543</v>
      </c>
      <c r="F118" s="87">
        <v>861213</v>
      </c>
      <c r="G118" s="29">
        <v>23</v>
      </c>
      <c r="H118" s="29" t="s">
        <v>821</v>
      </c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>
        <v>44754</v>
      </c>
      <c r="B119" s="29" t="s">
        <v>1093</v>
      </c>
      <c r="C119" s="28" t="s">
        <v>1094</v>
      </c>
      <c r="D119" s="28" t="s">
        <v>1098</v>
      </c>
      <c r="E119" s="28" t="s">
        <v>543</v>
      </c>
      <c r="F119" s="87">
        <v>800000</v>
      </c>
      <c r="G119" s="29">
        <v>23</v>
      </c>
      <c r="H119" s="29" t="s">
        <v>821</v>
      </c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>
        <v>44754</v>
      </c>
      <c r="B120" s="29" t="s">
        <v>1093</v>
      </c>
      <c r="C120" s="28" t="s">
        <v>1094</v>
      </c>
      <c r="D120" s="28" t="s">
        <v>1097</v>
      </c>
      <c r="E120" s="28" t="s">
        <v>543</v>
      </c>
      <c r="F120" s="87">
        <v>925730</v>
      </c>
      <c r="G120" s="29">
        <v>23</v>
      </c>
      <c r="H120" s="29" t="s">
        <v>821</v>
      </c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>
        <v>44754</v>
      </c>
      <c r="B121" s="29" t="s">
        <v>1099</v>
      </c>
      <c r="C121" s="28" t="s">
        <v>1100</v>
      </c>
      <c r="D121" s="28" t="s">
        <v>1101</v>
      </c>
      <c r="E121" s="28" t="s">
        <v>543</v>
      </c>
      <c r="F121" s="87">
        <v>7247038</v>
      </c>
      <c r="G121" s="29">
        <v>2.75</v>
      </c>
      <c r="H121" s="29" t="s">
        <v>821</v>
      </c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>
        <v>44754</v>
      </c>
      <c r="B122" s="29" t="s">
        <v>1105</v>
      </c>
      <c r="C122" s="28" t="s">
        <v>1106</v>
      </c>
      <c r="D122" s="28" t="s">
        <v>1107</v>
      </c>
      <c r="E122" s="28" t="s">
        <v>543</v>
      </c>
      <c r="F122" s="87">
        <v>3041702</v>
      </c>
      <c r="G122" s="29">
        <v>1.17</v>
      </c>
      <c r="H122" s="29" t="s">
        <v>821</v>
      </c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/>
      <c r="B123" s="29"/>
      <c r="C123" s="28"/>
      <c r="D123" s="28"/>
      <c r="E123" s="28"/>
      <c r="F123" s="87"/>
      <c r="G123" s="29"/>
      <c r="H123" s="29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/>
      <c r="B124" s="29"/>
      <c r="C124" s="28"/>
      <c r="D124" s="28"/>
      <c r="E124" s="28"/>
      <c r="F124" s="87"/>
      <c r="G124" s="29"/>
      <c r="H124" s="29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/>
      <c r="B125" s="29"/>
      <c r="C125" s="28"/>
      <c r="D125" s="28"/>
      <c r="E125" s="28"/>
      <c r="F125" s="87"/>
      <c r="G125" s="29"/>
      <c r="H125" s="29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/>
      <c r="B126" s="29"/>
      <c r="C126" s="28"/>
      <c r="D126" s="28"/>
      <c r="E126" s="28"/>
      <c r="F126" s="87"/>
      <c r="G126" s="29"/>
      <c r="H126" s="29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/>
      <c r="B127" s="29"/>
      <c r="C127" s="28"/>
      <c r="D127" s="28"/>
      <c r="E127" s="28"/>
      <c r="F127" s="87"/>
      <c r="G127" s="29"/>
      <c r="H127" s="29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/>
      <c r="B128" s="29"/>
      <c r="C128" s="28"/>
      <c r="D128" s="28"/>
      <c r="E128" s="28"/>
      <c r="F128" s="87"/>
      <c r="G128" s="29"/>
      <c r="H128" s="29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/>
      <c r="B129" s="29"/>
      <c r="C129" s="28"/>
      <c r="D129" s="28"/>
      <c r="E129" s="28"/>
      <c r="F129" s="87"/>
      <c r="G129" s="29"/>
      <c r="H129" s="29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/>
      <c r="B130" s="29"/>
      <c r="C130" s="28"/>
      <c r="D130" s="28"/>
      <c r="E130" s="28"/>
      <c r="F130" s="87"/>
      <c r="G130" s="29"/>
      <c r="H130" s="29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88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88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88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88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88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88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88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88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88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88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88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88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88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88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88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88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88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88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88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88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88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88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88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88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88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88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88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88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88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88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88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88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88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88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16"/>
      <c r="C330" s="18"/>
      <c r="D330" s="18"/>
      <c r="E330" s="16"/>
      <c r="F330" s="16"/>
      <c r="G330" s="16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16"/>
      <c r="C331" s="18"/>
      <c r="D331" s="18"/>
      <c r="E331" s="16"/>
      <c r="F331" s="16"/>
      <c r="G331" s="16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16"/>
      <c r="C332" s="18"/>
      <c r="D332" s="18"/>
      <c r="E332" s="16"/>
      <c r="F332" s="16"/>
      <c r="G332" s="16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16"/>
      <c r="C333" s="18"/>
      <c r="D333" s="18"/>
      <c r="E333" s="16"/>
      <c r="F333" s="16"/>
      <c r="G333" s="16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16"/>
      <c r="C334" s="18"/>
      <c r="D334" s="18"/>
      <c r="E334" s="16"/>
      <c r="F334" s="16"/>
      <c r="G334" s="16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16"/>
      <c r="C335" s="18"/>
      <c r="D335" s="18"/>
      <c r="E335" s="16"/>
      <c r="F335" s="16"/>
      <c r="G335" s="16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16"/>
      <c r="C336" s="18"/>
      <c r="D336" s="18"/>
      <c r="E336" s="16"/>
      <c r="F336" s="16"/>
      <c r="G336" s="16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16"/>
      <c r="C337" s="18"/>
      <c r="D337" s="18"/>
      <c r="E337" s="16"/>
      <c r="F337" s="16"/>
      <c r="G337" s="16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16"/>
      <c r="C338" s="18"/>
      <c r="D338" s="18"/>
      <c r="E338" s="16"/>
      <c r="F338" s="16"/>
      <c r="G338" s="16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16"/>
      <c r="C339" s="18"/>
      <c r="D339" s="18"/>
      <c r="E339" s="16"/>
      <c r="F339" s="16"/>
      <c r="G339" s="16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16"/>
      <c r="C340" s="18"/>
      <c r="D340" s="18"/>
      <c r="E340" s="16"/>
      <c r="F340" s="16"/>
      <c r="G340" s="16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16"/>
      <c r="C341" s="18"/>
      <c r="D341" s="18"/>
      <c r="E341" s="16"/>
      <c r="F341" s="16"/>
      <c r="G341" s="16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16"/>
      <c r="C342" s="18"/>
      <c r="D342" s="18"/>
      <c r="E342" s="16"/>
      <c r="F342" s="16"/>
      <c r="G342" s="16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16"/>
      <c r="C343" s="18"/>
      <c r="D343" s="18"/>
      <c r="E343" s="16"/>
      <c r="F343" s="16"/>
      <c r="G343" s="16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16"/>
      <c r="C344" s="18"/>
      <c r="D344" s="18"/>
      <c r="E344" s="16"/>
      <c r="F344" s="16"/>
      <c r="G344" s="16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16"/>
      <c r="C345" s="18"/>
      <c r="D345" s="18"/>
      <c r="E345" s="16"/>
      <c r="F345" s="16"/>
      <c r="G345" s="16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16"/>
      <c r="C346" s="18"/>
      <c r="D346" s="18"/>
      <c r="E346" s="16"/>
      <c r="F346" s="16"/>
      <c r="G346" s="16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16"/>
      <c r="C347" s="18"/>
      <c r="D347" s="18"/>
      <c r="E347" s="16"/>
      <c r="F347" s="16"/>
      <c r="G347" s="16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16"/>
      <c r="C348" s="18"/>
      <c r="D348" s="18"/>
      <c r="E348" s="16"/>
      <c r="F348" s="16"/>
      <c r="G348" s="16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16"/>
      <c r="C349" s="18"/>
      <c r="D349" s="18"/>
      <c r="E349" s="16"/>
      <c r="F349" s="16"/>
      <c r="G349" s="16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16"/>
      <c r="C350" s="18"/>
      <c r="D350" s="18"/>
      <c r="E350" s="16"/>
      <c r="F350" s="16"/>
      <c r="G350" s="16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16"/>
      <c r="C351" s="18"/>
      <c r="D351" s="18"/>
      <c r="E351" s="16"/>
      <c r="F351" s="16"/>
      <c r="G351" s="16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16"/>
      <c r="C352" s="18"/>
      <c r="D352" s="18"/>
      <c r="E352" s="16"/>
      <c r="F352" s="16"/>
      <c r="G352" s="16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16"/>
      <c r="C353" s="18"/>
      <c r="D353" s="18"/>
      <c r="E353" s="16"/>
      <c r="F353" s="16"/>
      <c r="G353" s="16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16"/>
      <c r="C354" s="18"/>
      <c r="D354" s="18"/>
      <c r="E354" s="16"/>
      <c r="F354" s="16"/>
      <c r="G354" s="16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16"/>
      <c r="C355" s="18"/>
      <c r="D355" s="18"/>
      <c r="E355" s="16"/>
      <c r="F355" s="16"/>
      <c r="G355" s="16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16"/>
      <c r="C356" s="18"/>
      <c r="D356" s="18"/>
      <c r="E356" s="16"/>
      <c r="F356" s="16"/>
      <c r="G356" s="16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16"/>
      <c r="C357" s="18"/>
      <c r="D357" s="18"/>
      <c r="E357" s="16"/>
      <c r="F357" s="16"/>
      <c r="G357" s="16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16"/>
      <c r="C358" s="18"/>
      <c r="D358" s="18"/>
      <c r="E358" s="16"/>
      <c r="F358" s="16"/>
      <c r="G358" s="16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16"/>
      <c r="C359" s="18"/>
      <c r="D359" s="18"/>
      <c r="E359" s="16"/>
      <c r="F359" s="16"/>
      <c r="G359" s="16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16"/>
      <c r="C360" s="18"/>
      <c r="D360" s="18"/>
      <c r="E360" s="16"/>
      <c r="F360" s="16"/>
      <c r="G360" s="16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16"/>
      <c r="C361" s="18"/>
      <c r="D361" s="18"/>
      <c r="E361" s="16"/>
      <c r="F361" s="16"/>
      <c r="G361" s="16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16"/>
      <c r="C362" s="18"/>
      <c r="D362" s="18"/>
      <c r="E362" s="16"/>
      <c r="F362" s="16"/>
      <c r="G362" s="16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16"/>
      <c r="C363" s="18"/>
      <c r="D363" s="18"/>
      <c r="E363" s="16"/>
      <c r="F363" s="16"/>
      <c r="G363" s="16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68"/>
  <sheetViews>
    <sheetView zoomScale="85" zoomScaleNormal="85" workbookViewId="0">
      <selection activeCell="O23" sqref="O23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11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899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44755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544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534</v>
      </c>
      <c r="C9" s="96"/>
      <c r="D9" s="97" t="s">
        <v>545</v>
      </c>
      <c r="E9" s="96" t="s">
        <v>546</v>
      </c>
      <c r="F9" s="96" t="s">
        <v>547</v>
      </c>
      <c r="G9" s="96" t="s">
        <v>548</v>
      </c>
      <c r="H9" s="96" t="s">
        <v>549</v>
      </c>
      <c r="I9" s="96" t="s">
        <v>550</v>
      </c>
      <c r="J9" s="95" t="s">
        <v>551</v>
      </c>
      <c r="K9" s="96" t="s">
        <v>552</v>
      </c>
      <c r="L9" s="98" t="s">
        <v>553</v>
      </c>
      <c r="M9" s="98" t="s">
        <v>554</v>
      </c>
      <c r="N9" s="96" t="s">
        <v>555</v>
      </c>
      <c r="O9" s="97" t="s">
        <v>556</v>
      </c>
      <c r="P9" s="96" t="s">
        <v>788</v>
      </c>
      <c r="Q9" s="1"/>
      <c r="R9" s="6"/>
      <c r="S9" s="1"/>
      <c r="T9" s="1"/>
      <c r="U9" s="1"/>
      <c r="V9" s="1"/>
      <c r="W9" s="1"/>
      <c r="X9" s="1"/>
    </row>
    <row r="10" spans="1:38" s="247" customFormat="1" ht="13.9" customHeight="1">
      <c r="A10" s="251">
        <v>1</v>
      </c>
      <c r="B10" s="248">
        <v>44700</v>
      </c>
      <c r="C10" s="316"/>
      <c r="D10" s="313" t="s">
        <v>75</v>
      </c>
      <c r="E10" s="314" t="s">
        <v>559</v>
      </c>
      <c r="F10" s="251" t="s">
        <v>836</v>
      </c>
      <c r="G10" s="251">
        <v>635</v>
      </c>
      <c r="H10" s="251"/>
      <c r="I10" s="315" t="s">
        <v>835</v>
      </c>
      <c r="J10" s="322" t="s">
        <v>560</v>
      </c>
      <c r="K10" s="282"/>
      <c r="L10" s="283"/>
      <c r="M10" s="284"/>
      <c r="N10" s="282"/>
      <c r="O10" s="305"/>
      <c r="P10" s="282">
        <f>VLOOKUP(D10,'MidCap Intra'!B37:C588,2,0)</f>
        <v>663</v>
      </c>
      <c r="Q10" s="246"/>
      <c r="R10" s="246" t="s">
        <v>558</v>
      </c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</row>
    <row r="11" spans="1:38" s="247" customFormat="1" ht="13.9" customHeight="1">
      <c r="A11" s="335">
        <v>2</v>
      </c>
      <c r="B11" s="334">
        <v>44719</v>
      </c>
      <c r="C11" s="382"/>
      <c r="D11" s="383" t="s">
        <v>122</v>
      </c>
      <c r="E11" s="384" t="s">
        <v>559</v>
      </c>
      <c r="F11" s="335">
        <v>2201</v>
      </c>
      <c r="G11" s="335">
        <v>2069</v>
      </c>
      <c r="H11" s="335">
        <v>2332</v>
      </c>
      <c r="I11" s="385" t="s">
        <v>839</v>
      </c>
      <c r="J11" s="386" t="s">
        <v>901</v>
      </c>
      <c r="K11" s="386">
        <f t="shared" ref="K11" si="0">H11-F11</f>
        <v>131</v>
      </c>
      <c r="L11" s="387">
        <f t="shared" ref="L11" si="1">(F11*-0.7)/100</f>
        <v>-15.406999999999998</v>
      </c>
      <c r="M11" s="388">
        <f t="shared" ref="M11" si="2">(K11+L11)/F11</f>
        <v>5.2518400726942298E-2</v>
      </c>
      <c r="N11" s="339" t="s">
        <v>557</v>
      </c>
      <c r="O11" s="364">
        <v>44746</v>
      </c>
      <c r="P11" s="339"/>
      <c r="Q11" s="246"/>
      <c r="R11" s="246" t="s">
        <v>558</v>
      </c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</row>
    <row r="12" spans="1:38" s="247" customFormat="1" ht="13.9" customHeight="1">
      <c r="A12" s="335">
        <v>3</v>
      </c>
      <c r="B12" s="397">
        <v>44722</v>
      </c>
      <c r="C12" s="382"/>
      <c r="D12" s="383" t="s">
        <v>39</v>
      </c>
      <c r="E12" s="384" t="s">
        <v>559</v>
      </c>
      <c r="F12" s="335">
        <v>705</v>
      </c>
      <c r="G12" s="335">
        <v>670</v>
      </c>
      <c r="H12" s="335">
        <v>746</v>
      </c>
      <c r="I12" s="385" t="s">
        <v>835</v>
      </c>
      <c r="J12" s="386" t="s">
        <v>962</v>
      </c>
      <c r="K12" s="386">
        <f t="shared" ref="K12" si="3">H12-F12</f>
        <v>41</v>
      </c>
      <c r="L12" s="387">
        <f t="shared" ref="L12" si="4">(F12*-0.7)/100</f>
        <v>-4.9349999999999996</v>
      </c>
      <c r="M12" s="388">
        <f t="shared" ref="M12" si="5">(K12+L12)/F12</f>
        <v>5.1156028368794321E-2</v>
      </c>
      <c r="N12" s="339" t="s">
        <v>557</v>
      </c>
      <c r="O12" s="364">
        <v>44753</v>
      </c>
      <c r="P12" s="339"/>
      <c r="Q12" s="246"/>
      <c r="R12" s="246" t="s">
        <v>558</v>
      </c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</row>
    <row r="13" spans="1:38" s="247" customFormat="1" ht="13.9" customHeight="1">
      <c r="A13" s="371">
        <v>4</v>
      </c>
      <c r="B13" s="372">
        <v>44733</v>
      </c>
      <c r="C13" s="373"/>
      <c r="D13" s="374" t="s">
        <v>201</v>
      </c>
      <c r="E13" s="375" t="s">
        <v>559</v>
      </c>
      <c r="F13" s="371">
        <v>980</v>
      </c>
      <c r="G13" s="371">
        <v>898</v>
      </c>
      <c r="H13" s="371">
        <v>1020</v>
      </c>
      <c r="I13" s="376" t="s">
        <v>843</v>
      </c>
      <c r="J13" s="319" t="s">
        <v>850</v>
      </c>
      <c r="K13" s="319">
        <f t="shared" ref="K13" si="6">H13-F13</f>
        <v>40</v>
      </c>
      <c r="L13" s="320">
        <f t="shared" ref="L13" si="7">(F13*-0.7)/100</f>
        <v>-6.86</v>
      </c>
      <c r="M13" s="378">
        <f t="shared" ref="M13" si="8">(K13+L13)/F13</f>
        <v>3.3816326530612242E-2</v>
      </c>
      <c r="N13" s="377" t="s">
        <v>557</v>
      </c>
      <c r="O13" s="379">
        <v>44739</v>
      </c>
      <c r="P13" s="377"/>
      <c r="Q13" s="246"/>
      <c r="R13" s="246" t="s">
        <v>558</v>
      </c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</row>
    <row r="14" spans="1:38" s="247" customFormat="1" ht="13.9" customHeight="1">
      <c r="A14" s="335">
        <v>5</v>
      </c>
      <c r="B14" s="334">
        <v>44735</v>
      </c>
      <c r="C14" s="382"/>
      <c r="D14" s="383" t="s">
        <v>66</v>
      </c>
      <c r="E14" s="384" t="s">
        <v>559</v>
      </c>
      <c r="F14" s="335">
        <v>2070</v>
      </c>
      <c r="G14" s="335">
        <v>1940</v>
      </c>
      <c r="H14" s="335">
        <v>2195</v>
      </c>
      <c r="I14" s="385" t="s">
        <v>845</v>
      </c>
      <c r="J14" s="386" t="s">
        <v>900</v>
      </c>
      <c r="K14" s="386">
        <f t="shared" ref="K14" si="9">H14-F14</f>
        <v>125</v>
      </c>
      <c r="L14" s="387">
        <f t="shared" ref="L14" si="10">(F14*-0.7)/100</f>
        <v>-14.49</v>
      </c>
      <c r="M14" s="388">
        <f t="shared" ref="M14" si="11">(K14+L14)/F14</f>
        <v>5.3386473429951696E-2</v>
      </c>
      <c r="N14" s="339" t="s">
        <v>557</v>
      </c>
      <c r="O14" s="364">
        <v>44746</v>
      </c>
      <c r="P14" s="339"/>
      <c r="Q14" s="246"/>
      <c r="R14" s="246" t="s">
        <v>558</v>
      </c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</row>
    <row r="15" spans="1:38" s="247" customFormat="1" ht="13.9" customHeight="1">
      <c r="A15" s="347">
        <v>6</v>
      </c>
      <c r="B15" s="344">
        <v>44740</v>
      </c>
      <c r="C15" s="355"/>
      <c r="D15" s="356" t="s">
        <v>113</v>
      </c>
      <c r="E15" s="357" t="s">
        <v>559</v>
      </c>
      <c r="F15" s="347" t="s">
        <v>851</v>
      </c>
      <c r="G15" s="347">
        <v>920</v>
      </c>
      <c r="H15" s="347"/>
      <c r="I15" s="358" t="s">
        <v>852</v>
      </c>
      <c r="J15" s="282" t="s">
        <v>560</v>
      </c>
      <c r="K15" s="348"/>
      <c r="L15" s="349"/>
      <c r="M15" s="350"/>
      <c r="N15" s="348"/>
      <c r="O15" s="351"/>
      <c r="P15" s="282">
        <f>VLOOKUP(D15,'MidCap Intra'!B47:C598,2,0)</f>
        <v>927.8</v>
      </c>
      <c r="Q15" s="246"/>
      <c r="R15" s="246" t="s">
        <v>558</v>
      </c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</row>
    <row r="16" spans="1:38" s="247" customFormat="1" ht="13.9" customHeight="1">
      <c r="A16" s="363">
        <v>7</v>
      </c>
      <c r="B16" s="438">
        <v>44743</v>
      </c>
      <c r="C16" s="439"/>
      <c r="D16" s="440" t="s">
        <v>154</v>
      </c>
      <c r="E16" s="441" t="s">
        <v>559</v>
      </c>
      <c r="F16" s="363">
        <v>775</v>
      </c>
      <c r="G16" s="363">
        <v>730</v>
      </c>
      <c r="H16" s="363">
        <v>821.5</v>
      </c>
      <c r="I16" s="442" t="s">
        <v>893</v>
      </c>
      <c r="J16" s="386" t="s">
        <v>721</v>
      </c>
      <c r="K16" s="386">
        <f t="shared" ref="K16" si="12">H16-F16</f>
        <v>46.5</v>
      </c>
      <c r="L16" s="387">
        <f t="shared" ref="L16" si="13">(F16*-0.7)/100</f>
        <v>-5.4249999999999998</v>
      </c>
      <c r="M16" s="388">
        <f t="shared" ref="M16" si="14">(K16+L16)/F16</f>
        <v>5.3000000000000005E-2</v>
      </c>
      <c r="N16" s="339" t="s">
        <v>557</v>
      </c>
      <c r="O16" s="364">
        <v>44753</v>
      </c>
      <c r="P16" s="339"/>
      <c r="Q16" s="246"/>
      <c r="R16" s="246" t="s">
        <v>558</v>
      </c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  <c r="AH16" s="246"/>
      <c r="AI16" s="246"/>
      <c r="AJ16" s="246"/>
      <c r="AK16" s="246"/>
      <c r="AL16" s="246"/>
    </row>
    <row r="17" spans="1:38" s="247" customFormat="1" ht="13.9" customHeight="1">
      <c r="A17" s="335">
        <v>8</v>
      </c>
      <c r="B17" s="334">
        <v>44743</v>
      </c>
      <c r="C17" s="382"/>
      <c r="D17" s="383" t="s">
        <v>64</v>
      </c>
      <c r="E17" s="384" t="s">
        <v>559</v>
      </c>
      <c r="F17" s="335">
        <v>11250</v>
      </c>
      <c r="G17" s="335">
        <v>10500</v>
      </c>
      <c r="H17" s="335">
        <v>11900</v>
      </c>
      <c r="I17" s="385" t="s">
        <v>894</v>
      </c>
      <c r="J17" s="386" t="s">
        <v>923</v>
      </c>
      <c r="K17" s="386">
        <f t="shared" ref="K17" si="15">H17-F17</f>
        <v>650</v>
      </c>
      <c r="L17" s="387">
        <f t="shared" ref="L17" si="16">(F17*-0.7)/100</f>
        <v>-78.749999999999986</v>
      </c>
      <c r="M17" s="388">
        <f t="shared" ref="M17" si="17">(K17+L17)/F17</f>
        <v>5.0777777777777776E-2</v>
      </c>
      <c r="N17" s="339" t="s">
        <v>557</v>
      </c>
      <c r="O17" s="364">
        <v>44748</v>
      </c>
      <c r="P17" s="339"/>
      <c r="Q17" s="246"/>
      <c r="R17" s="246" t="s">
        <v>558</v>
      </c>
      <c r="S17" s="246"/>
      <c r="T17" s="246"/>
      <c r="U17" s="246"/>
      <c r="V17" s="246"/>
      <c r="W17" s="246"/>
      <c r="X17" s="246"/>
      <c r="Y17" s="246"/>
      <c r="Z17" s="246"/>
      <c r="AA17" s="246"/>
      <c r="AB17" s="246"/>
      <c r="AC17" s="246"/>
      <c r="AD17" s="246"/>
      <c r="AE17" s="246"/>
      <c r="AF17" s="246"/>
      <c r="AG17" s="246"/>
      <c r="AH17" s="246"/>
      <c r="AI17" s="246"/>
      <c r="AJ17" s="246"/>
      <c r="AK17" s="246"/>
      <c r="AL17" s="246"/>
    </row>
    <row r="18" spans="1:38" s="247" customFormat="1" ht="13.9" customHeight="1">
      <c r="A18" s="347">
        <v>9</v>
      </c>
      <c r="B18" s="344">
        <v>44747</v>
      </c>
      <c r="C18" s="355"/>
      <c r="D18" s="356" t="s">
        <v>114</v>
      </c>
      <c r="E18" s="357" t="s">
        <v>559</v>
      </c>
      <c r="F18" s="347" t="s">
        <v>921</v>
      </c>
      <c r="G18" s="347">
        <v>2120</v>
      </c>
      <c r="H18" s="347"/>
      <c r="I18" s="358" t="s">
        <v>839</v>
      </c>
      <c r="J18" s="282" t="s">
        <v>560</v>
      </c>
      <c r="K18" s="348"/>
      <c r="L18" s="349"/>
      <c r="M18" s="350"/>
      <c r="N18" s="348"/>
      <c r="O18" s="351"/>
      <c r="P18" s="282">
        <f>VLOOKUP(D18,'MidCap Intra'!B50:C601,2,0)</f>
        <v>2226.9</v>
      </c>
      <c r="Q18" s="246"/>
      <c r="R18" s="246" t="s">
        <v>558</v>
      </c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  <c r="AJ18" s="246"/>
      <c r="AK18" s="246"/>
      <c r="AL18" s="246"/>
    </row>
    <row r="19" spans="1:38" s="247" customFormat="1" ht="13.9" customHeight="1">
      <c r="A19" s="400">
        <v>10</v>
      </c>
      <c r="B19" s="401">
        <v>44748</v>
      </c>
      <c r="C19" s="402"/>
      <c r="D19" s="403" t="s">
        <v>466</v>
      </c>
      <c r="E19" s="404" t="s">
        <v>559</v>
      </c>
      <c r="F19" s="400">
        <v>128</v>
      </c>
      <c r="G19" s="400">
        <v>120</v>
      </c>
      <c r="H19" s="400">
        <v>133.5</v>
      </c>
      <c r="I19" s="405" t="s">
        <v>925</v>
      </c>
      <c r="J19" s="319" t="s">
        <v>952</v>
      </c>
      <c r="K19" s="319">
        <f t="shared" ref="K19" si="18">H19-F19</f>
        <v>5.5</v>
      </c>
      <c r="L19" s="320">
        <f t="shared" ref="L19" si="19">(F19*-0.7)/100</f>
        <v>-0.89599999999999991</v>
      </c>
      <c r="M19" s="378">
        <f t="shared" ref="M19" si="20">(K19+L19)/F19</f>
        <v>3.5968750000000001E-2</v>
      </c>
      <c r="N19" s="377" t="s">
        <v>557</v>
      </c>
      <c r="O19" s="379">
        <v>44750</v>
      </c>
      <c r="P19" s="377"/>
      <c r="Q19" s="246"/>
      <c r="R19" s="246" t="s">
        <v>558</v>
      </c>
      <c r="S19" s="246"/>
      <c r="T19" s="246"/>
      <c r="U19" s="246"/>
      <c r="V19" s="246"/>
      <c r="W19" s="246"/>
      <c r="X19" s="246"/>
      <c r="Y19" s="246"/>
      <c r="Z19" s="246"/>
      <c r="AA19" s="246"/>
      <c r="AB19" s="246"/>
      <c r="AC19" s="246"/>
      <c r="AD19" s="246"/>
      <c r="AE19" s="246"/>
      <c r="AF19" s="246"/>
      <c r="AG19" s="246"/>
      <c r="AH19" s="246"/>
      <c r="AI19" s="246"/>
      <c r="AJ19" s="246"/>
      <c r="AK19" s="246"/>
      <c r="AL19" s="246"/>
    </row>
    <row r="20" spans="1:38" s="247" customFormat="1" ht="13.9" customHeight="1">
      <c r="A20" s="400">
        <v>11</v>
      </c>
      <c r="B20" s="401">
        <v>44748</v>
      </c>
      <c r="C20" s="402"/>
      <c r="D20" s="403" t="s">
        <v>404</v>
      </c>
      <c r="E20" s="404" t="s">
        <v>559</v>
      </c>
      <c r="F20" s="400">
        <v>418.5</v>
      </c>
      <c r="G20" s="400">
        <v>384</v>
      </c>
      <c r="H20" s="400">
        <v>436.5</v>
      </c>
      <c r="I20" s="405" t="s">
        <v>926</v>
      </c>
      <c r="J20" s="319" t="s">
        <v>933</v>
      </c>
      <c r="K20" s="319">
        <f t="shared" ref="K20" si="21">H20-F20</f>
        <v>18</v>
      </c>
      <c r="L20" s="320">
        <f t="shared" ref="L20" si="22">(F20*-0.7)/100</f>
        <v>-2.9295</v>
      </c>
      <c r="M20" s="378">
        <f t="shared" ref="M20" si="23">(K20+L20)/F20</f>
        <v>3.601075268817204E-2</v>
      </c>
      <c r="N20" s="377" t="s">
        <v>557</v>
      </c>
      <c r="O20" s="379">
        <v>44749</v>
      </c>
      <c r="P20" s="377"/>
      <c r="Q20" s="246"/>
      <c r="R20" s="246" t="s">
        <v>558</v>
      </c>
      <c r="S20" s="246"/>
      <c r="T20" s="246"/>
      <c r="U20" s="246"/>
      <c r="V20" s="246"/>
      <c r="W20" s="246"/>
      <c r="X20" s="246"/>
      <c r="Y20" s="246"/>
      <c r="Z20" s="246"/>
      <c r="AA20" s="246"/>
      <c r="AB20" s="246"/>
      <c r="AC20" s="246"/>
      <c r="AD20" s="246"/>
      <c r="AE20" s="246"/>
      <c r="AF20" s="246"/>
      <c r="AG20" s="246"/>
      <c r="AH20" s="246"/>
      <c r="AI20" s="246"/>
      <c r="AJ20" s="246"/>
      <c r="AK20" s="246"/>
      <c r="AL20" s="246"/>
    </row>
    <row r="21" spans="1:38" ht="13.9" customHeight="1">
      <c r="A21" s="347"/>
      <c r="B21" s="344"/>
      <c r="C21" s="355"/>
      <c r="D21" s="356"/>
      <c r="E21" s="357"/>
      <c r="F21" s="347"/>
      <c r="G21" s="347"/>
      <c r="H21" s="347"/>
      <c r="I21" s="358"/>
      <c r="J21" s="282"/>
      <c r="K21" s="348"/>
      <c r="L21" s="349"/>
      <c r="M21" s="350"/>
      <c r="N21" s="348"/>
      <c r="O21" s="351"/>
      <c r="P21" s="349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ht="14.25" customHeight="1">
      <c r="A22" s="107"/>
      <c r="B22" s="108"/>
      <c r="C22" s="109"/>
      <c r="D22" s="110"/>
      <c r="E22" s="111"/>
      <c r="F22" s="111"/>
      <c r="H22" s="111"/>
      <c r="I22" s="112"/>
      <c r="J22" s="113"/>
      <c r="K22" s="113"/>
      <c r="L22" s="114"/>
      <c r="M22" s="115"/>
      <c r="N22" s="116"/>
      <c r="O22" s="117"/>
      <c r="P22" s="118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38" ht="14.25" customHeight="1">
      <c r="A23" s="107"/>
      <c r="B23" s="108"/>
      <c r="C23" s="109"/>
      <c r="D23" s="110"/>
      <c r="E23" s="111"/>
      <c r="F23" s="111"/>
      <c r="G23" s="107"/>
      <c r="H23" s="111"/>
      <c r="I23" s="112"/>
      <c r="J23" s="113"/>
      <c r="K23" s="113"/>
      <c r="L23" s="114"/>
      <c r="M23" s="115"/>
      <c r="N23" s="116"/>
      <c r="O23" s="117"/>
      <c r="P23" s="118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38" ht="12" customHeight="1">
      <c r="A24" s="119" t="s">
        <v>561</v>
      </c>
      <c r="B24" s="120"/>
      <c r="C24" s="121"/>
      <c r="D24" s="122"/>
      <c r="E24" s="123"/>
      <c r="F24" s="123"/>
      <c r="G24" s="123"/>
      <c r="H24" s="123"/>
      <c r="I24" s="123"/>
      <c r="J24" s="124"/>
      <c r="K24" s="123"/>
      <c r="L24" s="125"/>
      <c r="M24" s="56"/>
      <c r="N24" s="124"/>
      <c r="O24" s="12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38" ht="12" customHeight="1">
      <c r="A25" s="126" t="s">
        <v>562</v>
      </c>
      <c r="B25" s="119"/>
      <c r="C25" s="119"/>
      <c r="D25" s="119"/>
      <c r="E25" s="41"/>
      <c r="F25" s="127" t="s">
        <v>563</v>
      </c>
      <c r="G25" s="6"/>
      <c r="H25" s="6"/>
      <c r="I25" s="6"/>
      <c r="J25" s="128"/>
      <c r="K25" s="129"/>
      <c r="L25" s="129"/>
      <c r="M25" s="130"/>
      <c r="N25" s="1"/>
      <c r="O25" s="13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38" ht="12" customHeight="1">
      <c r="A26" s="119" t="s">
        <v>564</v>
      </c>
      <c r="B26" s="119"/>
      <c r="C26" s="119"/>
      <c r="D26" s="119" t="s">
        <v>820</v>
      </c>
      <c r="E26" s="6"/>
      <c r="F26" s="127" t="s">
        <v>565</v>
      </c>
      <c r="G26" s="6"/>
      <c r="H26" s="6"/>
      <c r="I26" s="6"/>
      <c r="J26" s="128"/>
      <c r="K26" s="129"/>
      <c r="L26" s="129"/>
      <c r="M26" s="130"/>
      <c r="N26" s="1"/>
      <c r="O26" s="13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38" ht="12" customHeight="1">
      <c r="A27" s="119"/>
      <c r="B27" s="119"/>
      <c r="C27" s="119"/>
      <c r="D27" s="119"/>
      <c r="E27" s="6"/>
      <c r="F27" s="6"/>
      <c r="G27" s="6"/>
      <c r="H27" s="6"/>
      <c r="I27" s="6"/>
      <c r="J27" s="132"/>
      <c r="K27" s="129"/>
      <c r="L27" s="129"/>
      <c r="M27" s="6"/>
      <c r="N27" s="133"/>
      <c r="O27" s="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38" ht="12.75" customHeight="1">
      <c r="A28" s="1"/>
      <c r="B28" s="134" t="s">
        <v>566</v>
      </c>
      <c r="C28" s="134"/>
      <c r="D28" s="134"/>
      <c r="E28" s="134"/>
      <c r="F28" s="135"/>
      <c r="G28" s="6"/>
      <c r="H28" s="6"/>
      <c r="I28" s="136"/>
      <c r="J28" s="137"/>
      <c r="K28" s="138"/>
      <c r="L28" s="137"/>
      <c r="M28" s="6"/>
      <c r="N28" s="1"/>
      <c r="O28" s="1"/>
      <c r="P28" s="1"/>
      <c r="R28" s="56"/>
      <c r="S28" s="1"/>
      <c r="T28" s="1"/>
      <c r="U28" s="1"/>
      <c r="V28" s="1"/>
      <c r="W28" s="1"/>
      <c r="X28" s="1"/>
      <c r="Y28" s="1"/>
      <c r="Z28" s="1"/>
    </row>
    <row r="29" spans="1:38" ht="38.25" customHeight="1">
      <c r="A29" s="95" t="s">
        <v>16</v>
      </c>
      <c r="B29" s="96" t="s">
        <v>534</v>
      </c>
      <c r="C29" s="98"/>
      <c r="D29" s="97" t="s">
        <v>545</v>
      </c>
      <c r="E29" s="96" t="s">
        <v>546</v>
      </c>
      <c r="F29" s="96" t="s">
        <v>547</v>
      </c>
      <c r="G29" s="96" t="s">
        <v>567</v>
      </c>
      <c r="H29" s="96" t="s">
        <v>549</v>
      </c>
      <c r="I29" s="96" t="s">
        <v>550</v>
      </c>
      <c r="J29" s="96" t="s">
        <v>551</v>
      </c>
      <c r="K29" s="96" t="s">
        <v>568</v>
      </c>
      <c r="L29" s="140" t="s">
        <v>553</v>
      </c>
      <c r="M29" s="98" t="s">
        <v>554</v>
      </c>
      <c r="N29" s="95" t="s">
        <v>555</v>
      </c>
      <c r="O29" s="288" t="s">
        <v>556</v>
      </c>
      <c r="P29" s="270"/>
      <c r="Q29" s="1"/>
      <c r="R29" s="285"/>
      <c r="S29" s="285"/>
      <c r="T29" s="285"/>
      <c r="U29" s="279"/>
      <c r="V29" s="279"/>
      <c r="W29" s="279"/>
      <c r="X29" s="279"/>
      <c r="Y29" s="279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38" s="369" customFormat="1" ht="15" customHeight="1">
      <c r="A30" s="360">
        <v>1</v>
      </c>
      <c r="B30" s="397">
        <v>44732</v>
      </c>
      <c r="C30" s="398"/>
      <c r="D30" s="399" t="s">
        <v>61</v>
      </c>
      <c r="E30" s="335" t="s">
        <v>559</v>
      </c>
      <c r="F30" s="335">
        <v>633.5</v>
      </c>
      <c r="G30" s="335">
        <v>615</v>
      </c>
      <c r="H30" s="335">
        <v>650.5</v>
      </c>
      <c r="I30" s="335" t="s">
        <v>842</v>
      </c>
      <c r="J30" s="339" t="s">
        <v>907</v>
      </c>
      <c r="K30" s="339">
        <f t="shared" ref="K30" si="24">H30-F30</f>
        <v>17</v>
      </c>
      <c r="L30" s="380">
        <f>(F30*-0.7)/100</f>
        <v>-4.4344999999999999</v>
      </c>
      <c r="M30" s="381">
        <f t="shared" ref="M30" si="25">(K30+L30)/F30</f>
        <v>1.9835043409629046E-2</v>
      </c>
      <c r="N30" s="339" t="s">
        <v>557</v>
      </c>
      <c r="O30" s="364">
        <v>44746</v>
      </c>
      <c r="P30" s="286"/>
      <c r="Q30" s="286"/>
      <c r="R30" s="287" t="s">
        <v>558</v>
      </c>
      <c r="S30" s="246"/>
      <c r="T30" s="246"/>
      <c r="U30" s="246"/>
      <c r="V30" s="246"/>
      <c r="W30" s="246"/>
      <c r="X30" s="246"/>
      <c r="Y30" s="246"/>
      <c r="Z30" s="246"/>
      <c r="AA30" s="246"/>
      <c r="AB30" s="246"/>
      <c r="AC30" s="246"/>
      <c r="AD30" s="246"/>
      <c r="AE30" s="246"/>
      <c r="AF30" s="246"/>
      <c r="AG30" s="246"/>
      <c r="AH30" s="366"/>
      <c r="AI30" s="367"/>
      <c r="AJ30" s="368"/>
      <c r="AK30" s="368"/>
      <c r="AL30" s="368"/>
    </row>
    <row r="31" spans="1:38" s="369" customFormat="1" ht="15" customHeight="1">
      <c r="A31" s="360">
        <v>2</v>
      </c>
      <c r="B31" s="370">
        <v>44741</v>
      </c>
      <c r="C31" s="361"/>
      <c r="D31" s="362" t="s">
        <v>125</v>
      </c>
      <c r="E31" s="363" t="s">
        <v>559</v>
      </c>
      <c r="F31" s="363">
        <v>1118</v>
      </c>
      <c r="G31" s="363">
        <v>1085</v>
      </c>
      <c r="H31" s="363">
        <v>1155</v>
      </c>
      <c r="I31" s="363" t="s">
        <v>838</v>
      </c>
      <c r="J31" s="339" t="s">
        <v>902</v>
      </c>
      <c r="K31" s="339">
        <f t="shared" ref="K31" si="26">H31-F31</f>
        <v>37</v>
      </c>
      <c r="L31" s="380">
        <f>(F31*-0.7)/100</f>
        <v>-7.8259999999999987</v>
      </c>
      <c r="M31" s="381">
        <f t="shared" ref="M31" si="27">(K31+L31)/F31</f>
        <v>2.6094812164579605E-2</v>
      </c>
      <c r="N31" s="339" t="s">
        <v>557</v>
      </c>
      <c r="O31" s="364">
        <v>44746</v>
      </c>
      <c r="P31" s="286"/>
      <c r="Q31" s="286"/>
      <c r="R31" s="287" t="s">
        <v>558</v>
      </c>
      <c r="S31" s="246"/>
      <c r="T31" s="246"/>
      <c r="U31" s="246"/>
      <c r="V31" s="246"/>
      <c r="W31" s="246"/>
      <c r="X31" s="246"/>
      <c r="Y31" s="246"/>
      <c r="Z31" s="246"/>
      <c r="AA31" s="246"/>
      <c r="AB31" s="246"/>
      <c r="AC31" s="246"/>
      <c r="AD31" s="246"/>
      <c r="AE31" s="246"/>
      <c r="AF31" s="246"/>
      <c r="AG31" s="246"/>
      <c r="AH31" s="366"/>
      <c r="AI31" s="367"/>
      <c r="AJ31" s="368"/>
      <c r="AK31" s="368"/>
      <c r="AL31" s="368"/>
    </row>
    <row r="32" spans="1:38" s="369" customFormat="1" ht="15" customHeight="1">
      <c r="A32" s="360">
        <v>3</v>
      </c>
      <c r="B32" s="370">
        <v>44743</v>
      </c>
      <c r="C32" s="361"/>
      <c r="D32" s="362" t="s">
        <v>891</v>
      </c>
      <c r="E32" s="363" t="s">
        <v>559</v>
      </c>
      <c r="F32" s="363">
        <v>700</v>
      </c>
      <c r="G32" s="363">
        <v>679</v>
      </c>
      <c r="H32" s="363">
        <v>720</v>
      </c>
      <c r="I32" s="363" t="s">
        <v>892</v>
      </c>
      <c r="J32" s="339" t="s">
        <v>840</v>
      </c>
      <c r="K32" s="339">
        <f t="shared" ref="K32" si="28">H32-F32</f>
        <v>20</v>
      </c>
      <c r="L32" s="380">
        <f>(F32*-0.07)/100</f>
        <v>-0.49000000000000005</v>
      </c>
      <c r="M32" s="381">
        <f t="shared" ref="M32:M34" si="29">(K32+L32)/F32</f>
        <v>2.7871428571428575E-2</v>
      </c>
      <c r="N32" s="339" t="s">
        <v>557</v>
      </c>
      <c r="O32" s="364">
        <v>44743</v>
      </c>
      <c r="P32" s="286"/>
      <c r="Q32" s="286"/>
      <c r="R32" s="287" t="s">
        <v>558</v>
      </c>
      <c r="S32" s="246"/>
      <c r="T32" s="246"/>
      <c r="U32" s="246"/>
      <c r="V32" s="246"/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6"/>
      <c r="AH32" s="366"/>
      <c r="AI32" s="367"/>
      <c r="AJ32" s="368"/>
      <c r="AK32" s="368"/>
      <c r="AL32" s="368"/>
    </row>
    <row r="33" spans="1:38" s="354" customFormat="1" ht="15" customHeight="1">
      <c r="A33" s="360">
        <v>4</v>
      </c>
      <c r="B33" s="370">
        <v>44746</v>
      </c>
      <c r="C33" s="361"/>
      <c r="D33" s="362" t="s">
        <v>71</v>
      </c>
      <c r="E33" s="363" t="s">
        <v>559</v>
      </c>
      <c r="F33" s="363">
        <v>229</v>
      </c>
      <c r="G33" s="363">
        <v>224</v>
      </c>
      <c r="H33" s="363">
        <v>236</v>
      </c>
      <c r="I33" s="363" t="s">
        <v>903</v>
      </c>
      <c r="J33" s="339" t="s">
        <v>934</v>
      </c>
      <c r="K33" s="339">
        <f t="shared" ref="K33:K34" si="30">H33-F33</f>
        <v>7</v>
      </c>
      <c r="L33" s="380">
        <f>(F33*-0.7)/100</f>
        <v>-1.6029999999999998</v>
      </c>
      <c r="M33" s="381">
        <f t="shared" si="29"/>
        <v>2.3567685589519653E-2</v>
      </c>
      <c r="N33" s="339" t="s">
        <v>557</v>
      </c>
      <c r="O33" s="364">
        <v>44749</v>
      </c>
      <c r="P33" s="286"/>
      <c r="Q33" s="286"/>
      <c r="R33" s="287" t="s">
        <v>558</v>
      </c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6"/>
      <c r="AG33" s="246"/>
      <c r="AH33" s="246"/>
      <c r="AI33" s="352"/>
      <c r="AJ33" s="353"/>
      <c r="AK33" s="353"/>
      <c r="AL33" s="353"/>
    </row>
    <row r="34" spans="1:38" s="354" customFormat="1" ht="15" customHeight="1">
      <c r="A34" s="360">
        <v>5</v>
      </c>
      <c r="B34" s="370">
        <v>44746</v>
      </c>
      <c r="C34" s="361"/>
      <c r="D34" s="362" t="s">
        <v>463</v>
      </c>
      <c r="E34" s="363" t="s">
        <v>559</v>
      </c>
      <c r="F34" s="363">
        <v>193.5</v>
      </c>
      <c r="G34" s="363">
        <v>187</v>
      </c>
      <c r="H34" s="363">
        <v>201</v>
      </c>
      <c r="I34" s="363" t="s">
        <v>904</v>
      </c>
      <c r="J34" s="339" t="s">
        <v>991</v>
      </c>
      <c r="K34" s="339">
        <f t="shared" si="30"/>
        <v>7.5</v>
      </c>
      <c r="L34" s="380">
        <f>(F34*-0.7)/100</f>
        <v>-1.3544999999999998</v>
      </c>
      <c r="M34" s="381">
        <f t="shared" si="29"/>
        <v>3.175968992248062E-2</v>
      </c>
      <c r="N34" s="339" t="s">
        <v>557</v>
      </c>
      <c r="O34" s="364">
        <v>44754</v>
      </c>
      <c r="P34" s="286"/>
      <c r="Q34" s="286"/>
      <c r="R34" s="287" t="s">
        <v>558</v>
      </c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6"/>
      <c r="AE34" s="246"/>
      <c r="AF34" s="246"/>
      <c r="AG34" s="246"/>
      <c r="AH34" s="246"/>
      <c r="AI34" s="352"/>
      <c r="AJ34" s="353"/>
      <c r="AK34" s="353"/>
      <c r="AL34" s="353"/>
    </row>
    <row r="35" spans="1:38" s="354" customFormat="1" ht="15" customHeight="1">
      <c r="A35" s="406">
        <v>6</v>
      </c>
      <c r="B35" s="407">
        <v>44747</v>
      </c>
      <c r="C35" s="408"/>
      <c r="D35" s="409" t="s">
        <v>191</v>
      </c>
      <c r="E35" s="410" t="s">
        <v>559</v>
      </c>
      <c r="F35" s="410">
        <v>2160</v>
      </c>
      <c r="G35" s="410">
        <v>2085</v>
      </c>
      <c r="H35" s="410">
        <v>2085</v>
      </c>
      <c r="I35" s="410" t="s">
        <v>910</v>
      </c>
      <c r="J35" s="411" t="s">
        <v>911</v>
      </c>
      <c r="K35" s="411">
        <f t="shared" ref="K35:K36" si="31">H35-F35</f>
        <v>-75</v>
      </c>
      <c r="L35" s="412">
        <f>(F35*-0.07)/100</f>
        <v>-1.5120000000000002</v>
      </c>
      <c r="M35" s="413">
        <f t="shared" ref="M35:M36" si="32">(K35+L35)/F35</f>
        <v>-3.5422222222222223E-2</v>
      </c>
      <c r="N35" s="411" t="s">
        <v>569</v>
      </c>
      <c r="O35" s="414">
        <v>44747</v>
      </c>
      <c r="P35" s="286"/>
      <c r="Q35" s="286"/>
      <c r="R35" s="287" t="s">
        <v>558</v>
      </c>
      <c r="S35" s="246"/>
      <c r="T35" s="246"/>
      <c r="U35" s="246"/>
      <c r="V35" s="246"/>
      <c r="W35" s="246"/>
      <c r="X35" s="246"/>
      <c r="Y35" s="246"/>
      <c r="Z35" s="246"/>
      <c r="AA35" s="246"/>
      <c r="AB35" s="246"/>
      <c r="AC35" s="246"/>
      <c r="AD35" s="246"/>
      <c r="AE35" s="246"/>
      <c r="AF35" s="246"/>
      <c r="AG35" s="246"/>
      <c r="AH35" s="246"/>
      <c r="AI35" s="352"/>
      <c r="AJ35" s="353"/>
      <c r="AK35" s="353"/>
      <c r="AL35" s="353"/>
    </row>
    <row r="36" spans="1:38" s="354" customFormat="1" ht="15" customHeight="1">
      <c r="A36" s="360">
        <v>7</v>
      </c>
      <c r="B36" s="370">
        <v>44747</v>
      </c>
      <c r="C36" s="361"/>
      <c r="D36" s="362" t="s">
        <v>325</v>
      </c>
      <c r="E36" s="363" t="s">
        <v>559</v>
      </c>
      <c r="F36" s="363">
        <v>734.5</v>
      </c>
      <c r="G36" s="363">
        <v>714</v>
      </c>
      <c r="H36" s="363">
        <v>751</v>
      </c>
      <c r="I36" s="363" t="s">
        <v>912</v>
      </c>
      <c r="J36" s="339" t="s">
        <v>597</v>
      </c>
      <c r="K36" s="339">
        <f t="shared" si="31"/>
        <v>16.5</v>
      </c>
      <c r="L36" s="380">
        <f>(F36*-0.07)/100</f>
        <v>-0.51415000000000011</v>
      </c>
      <c r="M36" s="381">
        <f t="shared" si="32"/>
        <v>2.1764261402314498E-2</v>
      </c>
      <c r="N36" s="339" t="s">
        <v>557</v>
      </c>
      <c r="O36" s="364">
        <v>44747</v>
      </c>
      <c r="P36" s="286"/>
      <c r="Q36" s="286"/>
      <c r="R36" s="287" t="s">
        <v>833</v>
      </c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46"/>
      <c r="AG36" s="246"/>
      <c r="AH36" s="246"/>
      <c r="AI36" s="352"/>
      <c r="AJ36" s="353"/>
      <c r="AK36" s="353"/>
      <c r="AL36" s="353"/>
    </row>
    <row r="37" spans="1:38" s="369" customFormat="1" ht="15" customHeight="1">
      <c r="A37" s="360">
        <v>8</v>
      </c>
      <c r="B37" s="370">
        <v>44748</v>
      </c>
      <c r="C37" s="361"/>
      <c r="D37" s="362" t="s">
        <v>325</v>
      </c>
      <c r="E37" s="363" t="s">
        <v>559</v>
      </c>
      <c r="F37" s="363">
        <v>741</v>
      </c>
      <c r="G37" s="363">
        <v>720</v>
      </c>
      <c r="H37" s="363">
        <v>757</v>
      </c>
      <c r="I37" s="363" t="s">
        <v>924</v>
      </c>
      <c r="J37" s="339" t="s">
        <v>913</v>
      </c>
      <c r="K37" s="339">
        <f t="shared" ref="K37" si="33">H37-F37</f>
        <v>16</v>
      </c>
      <c r="L37" s="380">
        <f>(F37*-0.07)/100</f>
        <v>-0.51870000000000005</v>
      </c>
      <c r="M37" s="381">
        <f t="shared" ref="M37" si="34">(K37+L37)/F37</f>
        <v>2.0892442645074224E-2</v>
      </c>
      <c r="N37" s="339" t="s">
        <v>557</v>
      </c>
      <c r="O37" s="364">
        <v>44748</v>
      </c>
      <c r="P37" s="286"/>
      <c r="Q37" s="286"/>
      <c r="R37" s="287" t="s">
        <v>833</v>
      </c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46"/>
      <c r="AD37" s="246"/>
      <c r="AE37" s="246"/>
      <c r="AF37" s="246"/>
      <c r="AG37" s="246"/>
      <c r="AH37" s="246"/>
      <c r="AI37" s="352"/>
      <c r="AJ37" s="353"/>
      <c r="AK37" s="368"/>
      <c r="AL37" s="368"/>
    </row>
    <row r="38" spans="1:38" s="369" customFormat="1" ht="15" customHeight="1">
      <c r="A38" s="360">
        <v>9</v>
      </c>
      <c r="B38" s="370">
        <v>44753</v>
      </c>
      <c r="C38" s="361"/>
      <c r="D38" s="362" t="s">
        <v>314</v>
      </c>
      <c r="E38" s="363" t="s">
        <v>559</v>
      </c>
      <c r="F38" s="363">
        <v>892.5</v>
      </c>
      <c r="G38" s="363">
        <v>870</v>
      </c>
      <c r="H38" s="363">
        <v>915</v>
      </c>
      <c r="I38" s="363" t="s">
        <v>963</v>
      </c>
      <c r="J38" s="339" t="s">
        <v>936</v>
      </c>
      <c r="K38" s="339">
        <f t="shared" ref="K38:K39" si="35">H38-F38</f>
        <v>22.5</v>
      </c>
      <c r="L38" s="380">
        <f>(F38*-0.07)/100</f>
        <v>-0.62475000000000014</v>
      </c>
      <c r="M38" s="381">
        <f t="shared" ref="M38:M39" si="36">(K38+L38)/F38</f>
        <v>2.4510084033613447E-2</v>
      </c>
      <c r="N38" s="339" t="s">
        <v>557</v>
      </c>
      <c r="O38" s="364">
        <v>44753</v>
      </c>
      <c r="P38" s="286"/>
      <c r="Q38" s="286"/>
      <c r="R38" s="287" t="s">
        <v>558</v>
      </c>
      <c r="S38" s="246"/>
      <c r="T38" s="246"/>
      <c r="U38" s="246"/>
      <c r="V38" s="246"/>
      <c r="W38" s="246"/>
      <c r="X38" s="246"/>
      <c r="Y38" s="246"/>
      <c r="Z38" s="246"/>
      <c r="AA38" s="246"/>
      <c r="AB38" s="246"/>
      <c r="AC38" s="246"/>
      <c r="AD38" s="246"/>
      <c r="AE38" s="246"/>
      <c r="AF38" s="246"/>
      <c r="AG38" s="246"/>
      <c r="AH38" s="246"/>
      <c r="AI38" s="352"/>
      <c r="AJ38" s="353"/>
      <c r="AK38" s="368"/>
      <c r="AL38" s="368"/>
    </row>
    <row r="39" spans="1:38" s="369" customFormat="1" ht="15" customHeight="1">
      <c r="A39" s="443">
        <v>10</v>
      </c>
      <c r="B39" s="407">
        <v>44753</v>
      </c>
      <c r="C39" s="444"/>
      <c r="D39" s="445" t="s">
        <v>120</v>
      </c>
      <c r="E39" s="446" t="s">
        <v>559</v>
      </c>
      <c r="F39" s="446">
        <v>360.5</v>
      </c>
      <c r="G39" s="446">
        <v>348</v>
      </c>
      <c r="H39" s="446">
        <v>348</v>
      </c>
      <c r="I39" s="446" t="s">
        <v>969</v>
      </c>
      <c r="J39" s="411" t="s">
        <v>990</v>
      </c>
      <c r="K39" s="411">
        <f t="shared" si="35"/>
        <v>-12.5</v>
      </c>
      <c r="L39" s="412">
        <f>(F39*-0.07)/100</f>
        <v>-0.25235000000000002</v>
      </c>
      <c r="M39" s="413">
        <f t="shared" si="36"/>
        <v>-3.537406380027739E-2</v>
      </c>
      <c r="N39" s="411" t="s">
        <v>569</v>
      </c>
      <c r="O39" s="414">
        <v>44754</v>
      </c>
      <c r="P39" s="286"/>
      <c r="Q39" s="286"/>
      <c r="R39" s="287" t="s">
        <v>558</v>
      </c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46"/>
      <c r="AD39" s="246"/>
      <c r="AE39" s="246"/>
      <c r="AF39" s="246"/>
      <c r="AG39" s="246"/>
      <c r="AH39" s="246"/>
      <c r="AI39" s="352"/>
      <c r="AJ39" s="353"/>
      <c r="AK39" s="368"/>
      <c r="AL39" s="368"/>
    </row>
    <row r="40" spans="1:38" s="369" customFormat="1" ht="15" customHeight="1">
      <c r="A40" s="343">
        <v>11</v>
      </c>
      <c r="B40" s="365">
        <v>44753</v>
      </c>
      <c r="C40" s="345"/>
      <c r="D40" s="346" t="s">
        <v>179</v>
      </c>
      <c r="E40" s="347" t="s">
        <v>559</v>
      </c>
      <c r="F40" s="347" t="s">
        <v>970</v>
      </c>
      <c r="G40" s="347">
        <v>210</v>
      </c>
      <c r="H40" s="347"/>
      <c r="I40" s="347" t="s">
        <v>971</v>
      </c>
      <c r="J40" s="282" t="s">
        <v>560</v>
      </c>
      <c r="K40" s="282"/>
      <c r="L40" s="283"/>
      <c r="M40" s="284"/>
      <c r="N40" s="282"/>
      <c r="O40" s="305"/>
      <c r="P40" s="286"/>
      <c r="Q40" s="286"/>
      <c r="R40" s="287" t="s">
        <v>558</v>
      </c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246"/>
      <c r="AG40" s="246"/>
      <c r="AH40" s="246"/>
      <c r="AI40" s="352"/>
      <c r="AJ40" s="353"/>
      <c r="AK40" s="368"/>
      <c r="AL40" s="368"/>
    </row>
    <row r="41" spans="1:38" s="369" customFormat="1" ht="15" customHeight="1">
      <c r="A41" s="343">
        <v>12</v>
      </c>
      <c r="B41" s="365">
        <v>44754</v>
      </c>
      <c r="C41" s="345"/>
      <c r="D41" s="346" t="s">
        <v>314</v>
      </c>
      <c r="E41" s="347" t="s">
        <v>559</v>
      </c>
      <c r="F41" s="347" t="s">
        <v>992</v>
      </c>
      <c r="G41" s="347">
        <v>870</v>
      </c>
      <c r="H41" s="347"/>
      <c r="I41" s="347" t="s">
        <v>993</v>
      </c>
      <c r="J41" s="282" t="s">
        <v>560</v>
      </c>
      <c r="K41" s="282"/>
      <c r="L41" s="283"/>
      <c r="M41" s="284"/>
      <c r="N41" s="282"/>
      <c r="O41" s="305"/>
      <c r="P41" s="286"/>
      <c r="Q41" s="286"/>
      <c r="R41" s="287" t="s">
        <v>558</v>
      </c>
      <c r="S41" s="246"/>
      <c r="T41" s="246"/>
      <c r="U41" s="246"/>
      <c r="V41" s="246"/>
      <c r="W41" s="246"/>
      <c r="X41" s="246"/>
      <c r="Y41" s="246"/>
      <c r="Z41" s="246"/>
      <c r="AA41" s="246"/>
      <c r="AB41" s="246"/>
      <c r="AC41" s="246"/>
      <c r="AD41" s="246"/>
      <c r="AE41" s="246"/>
      <c r="AF41" s="246"/>
      <c r="AG41" s="246"/>
      <c r="AH41" s="246"/>
      <c r="AI41" s="352"/>
      <c r="AJ41" s="353"/>
      <c r="AK41" s="368"/>
      <c r="AL41" s="368"/>
    </row>
    <row r="42" spans="1:38" s="369" customFormat="1" ht="15" customHeight="1">
      <c r="A42" s="343"/>
      <c r="B42" s="365"/>
      <c r="C42" s="345"/>
      <c r="D42" s="346"/>
      <c r="E42" s="347"/>
      <c r="F42" s="347"/>
      <c r="G42" s="347"/>
      <c r="H42" s="347"/>
      <c r="I42" s="347"/>
      <c r="J42" s="282"/>
      <c r="K42" s="282"/>
      <c r="L42" s="283"/>
      <c r="M42" s="284"/>
      <c r="N42" s="282"/>
      <c r="O42" s="305"/>
      <c r="P42" s="286"/>
      <c r="Q42" s="286"/>
      <c r="R42" s="287"/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  <c r="AF42" s="246"/>
      <c r="AG42" s="246"/>
      <c r="AH42" s="246"/>
      <c r="AI42" s="352"/>
      <c r="AJ42" s="353"/>
      <c r="AK42" s="368"/>
      <c r="AL42" s="368"/>
    </row>
    <row r="43" spans="1:38" s="369" customFormat="1" ht="15" customHeight="1">
      <c r="A43" s="343"/>
      <c r="B43" s="365"/>
      <c r="C43" s="345"/>
      <c r="D43" s="346"/>
      <c r="E43" s="347"/>
      <c r="F43" s="347"/>
      <c r="G43" s="347"/>
      <c r="H43" s="347"/>
      <c r="I43" s="347"/>
      <c r="J43" s="282"/>
      <c r="K43" s="282"/>
      <c r="L43" s="283"/>
      <c r="M43" s="284"/>
      <c r="N43" s="282"/>
      <c r="O43" s="305"/>
      <c r="P43" s="286"/>
      <c r="Q43" s="286"/>
      <c r="R43" s="287"/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246"/>
      <c r="AG43" s="246"/>
      <c r="AH43" s="246"/>
      <c r="AI43" s="352"/>
      <c r="AJ43" s="353"/>
      <c r="AK43" s="368"/>
      <c r="AL43" s="368"/>
    </row>
    <row r="44" spans="1:38" s="354" customFormat="1" ht="15" customHeight="1">
      <c r="A44" s="343"/>
      <c r="B44" s="344"/>
      <c r="C44" s="345"/>
      <c r="D44" s="346"/>
      <c r="E44" s="347"/>
      <c r="F44" s="347"/>
      <c r="G44" s="347"/>
      <c r="H44" s="347"/>
      <c r="I44" s="347"/>
      <c r="J44" s="282"/>
      <c r="K44" s="282"/>
      <c r="L44" s="283"/>
      <c r="M44" s="284"/>
      <c r="N44" s="282"/>
      <c r="O44" s="305"/>
      <c r="P44" s="286"/>
      <c r="Q44" s="286"/>
      <c r="R44" s="287"/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246"/>
      <c r="AG44" s="246"/>
      <c r="AH44" s="246"/>
      <c r="AI44" s="352"/>
      <c r="AJ44" s="353"/>
      <c r="AK44" s="353"/>
      <c r="AL44" s="353"/>
    </row>
    <row r="45" spans="1:38" ht="15" customHeight="1">
      <c r="A45" s="289"/>
      <c r="B45" s="290"/>
      <c r="C45" s="291"/>
      <c r="D45" s="292"/>
      <c r="E45" s="293"/>
      <c r="F45" s="293"/>
      <c r="G45" s="293"/>
      <c r="H45" s="293"/>
      <c r="I45" s="293"/>
      <c r="J45" s="294"/>
      <c r="K45" s="294"/>
      <c r="L45" s="295"/>
      <c r="M45" s="296"/>
      <c r="N45" s="294"/>
      <c r="O45" s="297"/>
      <c r="P45" s="286"/>
      <c r="Q45" s="286"/>
      <c r="R45" s="287"/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246"/>
      <c r="AG45" s="246"/>
      <c r="AH45" s="1"/>
      <c r="AI45" s="1"/>
      <c r="AJ45" s="1"/>
      <c r="AK45" s="1"/>
      <c r="AL45" s="1"/>
    </row>
    <row r="46" spans="1:38" ht="44.25" customHeight="1">
      <c r="A46" s="119" t="s">
        <v>561</v>
      </c>
      <c r="B46" s="142"/>
      <c r="C46" s="142"/>
      <c r="D46" s="1"/>
      <c r="E46" s="6"/>
      <c r="F46" s="6"/>
      <c r="G46" s="6"/>
      <c r="H46" s="6" t="s">
        <v>573</v>
      </c>
      <c r="I46" s="6"/>
      <c r="J46" s="6"/>
      <c r="K46" s="115"/>
      <c r="L46" s="144"/>
      <c r="M46" s="115"/>
      <c r="N46" s="116"/>
      <c r="O46" s="115"/>
      <c r="P46" s="1"/>
      <c r="Q46" s="1"/>
      <c r="R46" s="6"/>
      <c r="S46" s="1"/>
      <c r="T46" s="1"/>
      <c r="U46" s="1"/>
      <c r="V46" s="1"/>
      <c r="W46" s="1"/>
      <c r="X46" s="1"/>
      <c r="Y46" s="1"/>
      <c r="Z46" s="1"/>
      <c r="AA46" s="1"/>
      <c r="AB46" s="1"/>
      <c r="AC46" s="281"/>
      <c r="AD46" s="281"/>
      <c r="AE46" s="281"/>
      <c r="AF46" s="281"/>
      <c r="AG46" s="281"/>
      <c r="AH46" s="281"/>
    </row>
    <row r="47" spans="1:38" ht="12.75" customHeight="1">
      <c r="A47" s="126" t="s">
        <v>562</v>
      </c>
      <c r="B47" s="119"/>
      <c r="C47" s="119"/>
      <c r="D47" s="119"/>
      <c r="E47" s="41"/>
      <c r="F47" s="127" t="s">
        <v>563</v>
      </c>
      <c r="G47" s="56"/>
      <c r="H47" s="41"/>
      <c r="I47" s="56"/>
      <c r="J47" s="6"/>
      <c r="K47" s="145"/>
      <c r="L47" s="146"/>
      <c r="M47" s="6"/>
      <c r="N47" s="109"/>
      <c r="O47" s="147"/>
      <c r="P47" s="41"/>
      <c r="Q47" s="41"/>
      <c r="R47" s="6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</row>
    <row r="48" spans="1:38" ht="14.25" customHeight="1">
      <c r="A48" s="126"/>
      <c r="B48" s="119"/>
      <c r="C48" s="119"/>
      <c r="D48" s="119"/>
      <c r="E48" s="6"/>
      <c r="F48" s="127" t="s">
        <v>565</v>
      </c>
      <c r="G48" s="56"/>
      <c r="H48" s="41"/>
      <c r="I48" s="56"/>
      <c r="J48" s="6"/>
      <c r="K48" s="145"/>
      <c r="L48" s="146"/>
      <c r="M48" s="6"/>
      <c r="N48" s="109"/>
      <c r="O48" s="147"/>
      <c r="P48" s="41"/>
      <c r="Q48" s="41"/>
      <c r="R48" s="6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</row>
    <row r="49" spans="1:38" ht="14.25" customHeight="1">
      <c r="A49" s="119"/>
      <c r="B49" s="119"/>
      <c r="C49" s="119"/>
      <c r="D49" s="119"/>
      <c r="E49" s="6"/>
      <c r="F49" s="6"/>
      <c r="G49" s="6"/>
      <c r="H49" s="6"/>
      <c r="I49" s="6"/>
      <c r="J49" s="132"/>
      <c r="K49" s="129"/>
      <c r="L49" s="130"/>
      <c r="M49" s="6"/>
      <c r="N49" s="133"/>
      <c r="O49" s="1"/>
      <c r="P49" s="41"/>
      <c r="Q49" s="41"/>
      <c r="R49" s="6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</row>
    <row r="50" spans="1:38" ht="12.75" customHeight="1">
      <c r="A50" s="148" t="s">
        <v>574</v>
      </c>
      <c r="B50" s="148"/>
      <c r="C50" s="148"/>
      <c r="D50" s="148"/>
      <c r="E50" s="6"/>
      <c r="F50" s="6"/>
      <c r="G50" s="6"/>
      <c r="H50" s="6"/>
      <c r="I50" s="6"/>
      <c r="J50" s="6"/>
      <c r="K50" s="6"/>
      <c r="L50" s="6"/>
      <c r="M50" s="6"/>
      <c r="N50" s="6"/>
      <c r="O50" s="21"/>
      <c r="Q50" s="41"/>
      <c r="R50" s="6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</row>
    <row r="51" spans="1:38" ht="38.25" customHeight="1">
      <c r="A51" s="96" t="s">
        <v>16</v>
      </c>
      <c r="B51" s="96" t="s">
        <v>534</v>
      </c>
      <c r="C51" s="96"/>
      <c r="D51" s="97" t="s">
        <v>545</v>
      </c>
      <c r="E51" s="96" t="s">
        <v>546</v>
      </c>
      <c r="F51" s="96" t="s">
        <v>547</v>
      </c>
      <c r="G51" s="96" t="s">
        <v>567</v>
      </c>
      <c r="H51" s="96" t="s">
        <v>549</v>
      </c>
      <c r="I51" s="96" t="s">
        <v>550</v>
      </c>
      <c r="J51" s="95" t="s">
        <v>551</v>
      </c>
      <c r="K51" s="149" t="s">
        <v>575</v>
      </c>
      <c r="L51" s="98" t="s">
        <v>553</v>
      </c>
      <c r="M51" s="149" t="s">
        <v>576</v>
      </c>
      <c r="N51" s="96" t="s">
        <v>577</v>
      </c>
      <c r="O51" s="95" t="s">
        <v>555</v>
      </c>
      <c r="P51" s="97" t="s">
        <v>556</v>
      </c>
      <c r="Q51" s="41"/>
      <c r="R51" s="6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s="247" customFormat="1" ht="13.15" customHeight="1">
      <c r="A52" s="335">
        <v>1</v>
      </c>
      <c r="B52" s="334">
        <v>44739</v>
      </c>
      <c r="C52" s="336"/>
      <c r="D52" s="337" t="s">
        <v>848</v>
      </c>
      <c r="E52" s="335" t="s">
        <v>559</v>
      </c>
      <c r="F52" s="335">
        <v>2140</v>
      </c>
      <c r="G52" s="335">
        <v>2090</v>
      </c>
      <c r="H52" s="338">
        <v>2170</v>
      </c>
      <c r="I52" s="338" t="s">
        <v>849</v>
      </c>
      <c r="J52" s="339" t="s">
        <v>572</v>
      </c>
      <c r="K52" s="338">
        <f t="shared" ref="K52" si="37">H52-F52</f>
        <v>30</v>
      </c>
      <c r="L52" s="340">
        <f t="shared" ref="L52" si="38">(H52*N52)*0.07%</f>
        <v>379.75000000000006</v>
      </c>
      <c r="M52" s="341">
        <f t="shared" ref="M52" si="39">(K52*N52)-L52</f>
        <v>7120.25</v>
      </c>
      <c r="N52" s="338">
        <v>250</v>
      </c>
      <c r="O52" s="339" t="s">
        <v>557</v>
      </c>
      <c r="P52" s="334">
        <v>44743</v>
      </c>
      <c r="Q52" s="249"/>
      <c r="R52" s="253" t="s">
        <v>558</v>
      </c>
      <c r="S52" s="246"/>
      <c r="T52" s="246"/>
      <c r="U52" s="246"/>
      <c r="V52" s="246"/>
      <c r="W52" s="246"/>
      <c r="X52" s="246"/>
      <c r="Y52" s="246"/>
      <c r="Z52" s="246"/>
      <c r="AA52" s="246"/>
      <c r="AB52" s="246"/>
      <c r="AC52" s="246"/>
      <c r="AD52" s="246"/>
      <c r="AE52" s="246"/>
      <c r="AF52" s="293"/>
      <c r="AG52" s="290"/>
      <c r="AH52" s="249"/>
      <c r="AI52" s="249"/>
      <c r="AJ52" s="293"/>
      <c r="AK52" s="293"/>
      <c r="AL52" s="293"/>
    </row>
    <row r="53" spans="1:38" s="247" customFormat="1" ht="13.15" customHeight="1">
      <c r="A53" s="335">
        <v>2</v>
      </c>
      <c r="B53" s="334">
        <v>44742</v>
      </c>
      <c r="C53" s="337"/>
      <c r="D53" s="337" t="s">
        <v>888</v>
      </c>
      <c r="E53" s="335" t="s">
        <v>559</v>
      </c>
      <c r="F53" s="335">
        <v>3720</v>
      </c>
      <c r="G53" s="335">
        <v>3620</v>
      </c>
      <c r="H53" s="338">
        <v>3780</v>
      </c>
      <c r="I53" s="338" t="s">
        <v>889</v>
      </c>
      <c r="J53" s="339" t="s">
        <v>766</v>
      </c>
      <c r="K53" s="338">
        <f t="shared" ref="K53" si="40">H53-F53</f>
        <v>60</v>
      </c>
      <c r="L53" s="340">
        <f t="shared" ref="L53" si="41">(H53*N53)*0.07%</f>
        <v>463.05000000000007</v>
      </c>
      <c r="M53" s="341">
        <f t="shared" ref="M53" si="42">(K53*N53)-L53</f>
        <v>10036.950000000001</v>
      </c>
      <c r="N53" s="338">
        <v>175</v>
      </c>
      <c r="O53" s="339" t="s">
        <v>557</v>
      </c>
      <c r="P53" s="334">
        <v>44746</v>
      </c>
      <c r="Q53" s="249"/>
      <c r="R53" s="253" t="s">
        <v>833</v>
      </c>
      <c r="S53" s="246"/>
      <c r="T53" s="246"/>
      <c r="U53" s="246"/>
      <c r="V53" s="246"/>
      <c r="W53" s="246"/>
      <c r="X53" s="246"/>
      <c r="Y53" s="246"/>
      <c r="Z53" s="246"/>
      <c r="AA53" s="246"/>
      <c r="AB53" s="246"/>
      <c r="AC53" s="246"/>
      <c r="AD53" s="246"/>
      <c r="AE53" s="246"/>
      <c r="AF53" s="293"/>
      <c r="AG53" s="290"/>
      <c r="AH53" s="249"/>
      <c r="AI53" s="249"/>
      <c r="AJ53" s="293"/>
      <c r="AK53" s="293"/>
      <c r="AL53" s="293"/>
    </row>
    <row r="54" spans="1:38" s="247" customFormat="1" ht="13.15" customHeight="1">
      <c r="A54" s="335">
        <v>3</v>
      </c>
      <c r="B54" s="334">
        <v>44742</v>
      </c>
      <c r="C54" s="337"/>
      <c r="D54" s="337" t="s">
        <v>844</v>
      </c>
      <c r="E54" s="335" t="s">
        <v>559</v>
      </c>
      <c r="F54" s="335">
        <v>1488</v>
      </c>
      <c r="G54" s="335">
        <v>1450</v>
      </c>
      <c r="H54" s="338">
        <v>1512</v>
      </c>
      <c r="I54" s="338" t="s">
        <v>890</v>
      </c>
      <c r="J54" s="339" t="s">
        <v>898</v>
      </c>
      <c r="K54" s="338">
        <f t="shared" ref="K54:K55" si="43">H54-F54</f>
        <v>24</v>
      </c>
      <c r="L54" s="340">
        <f t="shared" ref="L54:L55" si="44">(H54*N54)*0.07%</f>
        <v>370.44000000000005</v>
      </c>
      <c r="M54" s="341">
        <f t="shared" ref="M54:M55" si="45">(K54*N54)-L54</f>
        <v>8029.5599999999995</v>
      </c>
      <c r="N54" s="338">
        <v>350</v>
      </c>
      <c r="O54" s="339" t="s">
        <v>557</v>
      </c>
      <c r="P54" s="334">
        <v>44743</v>
      </c>
      <c r="Q54" s="249"/>
      <c r="R54" s="253" t="s">
        <v>558</v>
      </c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46"/>
      <c r="AD54" s="246"/>
      <c r="AE54" s="246"/>
      <c r="AF54" s="293"/>
      <c r="AG54" s="290"/>
      <c r="AH54" s="249"/>
      <c r="AI54" s="249"/>
      <c r="AJ54" s="293"/>
      <c r="AK54" s="293"/>
      <c r="AL54" s="293"/>
    </row>
    <row r="55" spans="1:38" s="247" customFormat="1" ht="13.15" customHeight="1">
      <c r="A55" s="335">
        <v>4</v>
      </c>
      <c r="B55" s="334">
        <v>44743</v>
      </c>
      <c r="C55" s="337"/>
      <c r="D55" s="337" t="s">
        <v>909</v>
      </c>
      <c r="E55" s="335" t="s">
        <v>559</v>
      </c>
      <c r="F55" s="335">
        <v>2397.5</v>
      </c>
      <c r="G55" s="335">
        <v>2355</v>
      </c>
      <c r="H55" s="338">
        <v>2437.5</v>
      </c>
      <c r="I55" s="338" t="s">
        <v>895</v>
      </c>
      <c r="J55" s="339" t="s">
        <v>601</v>
      </c>
      <c r="K55" s="338">
        <f t="shared" si="43"/>
        <v>40</v>
      </c>
      <c r="L55" s="340">
        <f t="shared" si="44"/>
        <v>469.21875000000006</v>
      </c>
      <c r="M55" s="341">
        <f t="shared" si="45"/>
        <v>10530.78125</v>
      </c>
      <c r="N55" s="338">
        <v>275</v>
      </c>
      <c r="O55" s="339" t="s">
        <v>557</v>
      </c>
      <c r="P55" s="334">
        <v>44746</v>
      </c>
      <c r="Q55" s="249"/>
      <c r="R55" s="253" t="s">
        <v>833</v>
      </c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46"/>
      <c r="AD55" s="246"/>
      <c r="AE55" s="246"/>
      <c r="AF55" s="293"/>
      <c r="AG55" s="290"/>
      <c r="AH55" s="249"/>
      <c r="AI55" s="249"/>
      <c r="AJ55" s="293"/>
      <c r="AK55" s="293"/>
      <c r="AL55" s="293"/>
    </row>
    <row r="56" spans="1:38" s="247" customFormat="1" ht="13.15" customHeight="1">
      <c r="A56" s="335">
        <v>5</v>
      </c>
      <c r="B56" s="334">
        <v>44747</v>
      </c>
      <c r="C56" s="337"/>
      <c r="D56" s="337" t="s">
        <v>919</v>
      </c>
      <c r="E56" s="335" t="s">
        <v>559</v>
      </c>
      <c r="F56" s="335">
        <v>653</v>
      </c>
      <c r="G56" s="335">
        <v>642</v>
      </c>
      <c r="H56" s="338">
        <v>663.5</v>
      </c>
      <c r="I56" s="338" t="s">
        <v>920</v>
      </c>
      <c r="J56" s="339" t="s">
        <v>935</v>
      </c>
      <c r="K56" s="338">
        <f t="shared" ref="K56:K58" si="46">H56-F56</f>
        <v>10.5</v>
      </c>
      <c r="L56" s="340">
        <f t="shared" ref="L56:L58" si="47">(H56*N56)*0.07%</f>
        <v>557.34</v>
      </c>
      <c r="M56" s="341">
        <f t="shared" ref="M56:M58" si="48">(K56*N56)-L56</f>
        <v>12042.66</v>
      </c>
      <c r="N56" s="338">
        <v>1200</v>
      </c>
      <c r="O56" s="339" t="s">
        <v>557</v>
      </c>
      <c r="P56" s="334">
        <v>44749</v>
      </c>
      <c r="Q56" s="249"/>
      <c r="R56" s="253" t="s">
        <v>558</v>
      </c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6"/>
      <c r="AD56" s="246"/>
      <c r="AE56" s="246"/>
      <c r="AF56" s="293"/>
      <c r="AG56" s="290"/>
      <c r="AH56" s="249"/>
      <c r="AI56" s="249"/>
      <c r="AJ56" s="293"/>
      <c r="AK56" s="293"/>
      <c r="AL56" s="293"/>
    </row>
    <row r="57" spans="1:38" s="247" customFormat="1" ht="13.15" customHeight="1">
      <c r="A57" s="335">
        <v>6</v>
      </c>
      <c r="B57" s="334">
        <v>44748</v>
      </c>
      <c r="C57" s="337"/>
      <c r="D57" s="337" t="s">
        <v>927</v>
      </c>
      <c r="E57" s="335" t="s">
        <v>559</v>
      </c>
      <c r="F57" s="335">
        <v>1361.5</v>
      </c>
      <c r="G57" s="335">
        <v>1335</v>
      </c>
      <c r="H57" s="338">
        <v>1384</v>
      </c>
      <c r="I57" s="338" t="s">
        <v>929</v>
      </c>
      <c r="J57" s="339" t="s">
        <v>936</v>
      </c>
      <c r="K57" s="338">
        <f t="shared" si="46"/>
        <v>22.5</v>
      </c>
      <c r="L57" s="340">
        <f t="shared" si="47"/>
        <v>460.18000000000006</v>
      </c>
      <c r="M57" s="341">
        <f t="shared" si="48"/>
        <v>10227.32</v>
      </c>
      <c r="N57" s="338">
        <v>475</v>
      </c>
      <c r="O57" s="339" t="s">
        <v>557</v>
      </c>
      <c r="P57" s="334">
        <v>44749</v>
      </c>
      <c r="Q57" s="249"/>
      <c r="R57" s="253" t="s">
        <v>833</v>
      </c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293"/>
      <c r="AG57" s="290"/>
      <c r="AH57" s="249"/>
      <c r="AI57" s="249"/>
      <c r="AJ57" s="293"/>
      <c r="AK57" s="293"/>
      <c r="AL57" s="293"/>
    </row>
    <row r="58" spans="1:38" s="247" customFormat="1" ht="13.15" customHeight="1">
      <c r="A58" s="335">
        <v>7</v>
      </c>
      <c r="B58" s="334">
        <v>44748</v>
      </c>
      <c r="C58" s="337"/>
      <c r="D58" s="337" t="s">
        <v>930</v>
      </c>
      <c r="E58" s="335" t="s">
        <v>559</v>
      </c>
      <c r="F58" s="335">
        <v>576</v>
      </c>
      <c r="G58" s="335">
        <v>562</v>
      </c>
      <c r="H58" s="338">
        <v>587</v>
      </c>
      <c r="I58" s="338" t="s">
        <v>931</v>
      </c>
      <c r="J58" s="339" t="s">
        <v>937</v>
      </c>
      <c r="K58" s="338">
        <f t="shared" si="46"/>
        <v>11</v>
      </c>
      <c r="L58" s="340">
        <f t="shared" si="47"/>
        <v>359.53750000000008</v>
      </c>
      <c r="M58" s="341">
        <f t="shared" si="48"/>
        <v>9265.4624999999996</v>
      </c>
      <c r="N58" s="338">
        <v>875</v>
      </c>
      <c r="O58" s="339" t="s">
        <v>557</v>
      </c>
      <c r="P58" s="334">
        <v>44749</v>
      </c>
      <c r="Q58" s="249"/>
      <c r="R58" s="253" t="s">
        <v>558</v>
      </c>
      <c r="S58" s="246"/>
      <c r="T58" s="246"/>
      <c r="U58" s="246"/>
      <c r="V58" s="246"/>
      <c r="W58" s="246"/>
      <c r="X58" s="246"/>
      <c r="Y58" s="246"/>
      <c r="Z58" s="246"/>
      <c r="AA58" s="246"/>
      <c r="AB58" s="246"/>
      <c r="AC58" s="246"/>
      <c r="AD58" s="246"/>
      <c r="AE58" s="246"/>
      <c r="AF58" s="293"/>
      <c r="AG58" s="290"/>
      <c r="AH58" s="249"/>
      <c r="AI58" s="249"/>
      <c r="AJ58" s="293"/>
      <c r="AK58" s="293"/>
      <c r="AL58" s="293"/>
    </row>
    <row r="59" spans="1:38" s="247" customFormat="1" ht="13.15" customHeight="1">
      <c r="A59" s="335">
        <v>8</v>
      </c>
      <c r="B59" s="334">
        <v>44749</v>
      </c>
      <c r="C59" s="337"/>
      <c r="D59" s="337" t="s">
        <v>946</v>
      </c>
      <c r="E59" s="335" t="s">
        <v>559</v>
      </c>
      <c r="F59" s="335">
        <v>743.5</v>
      </c>
      <c r="G59" s="335">
        <v>734.5</v>
      </c>
      <c r="H59" s="338">
        <v>751.5</v>
      </c>
      <c r="I59" s="338" t="s">
        <v>938</v>
      </c>
      <c r="J59" s="339" t="s">
        <v>951</v>
      </c>
      <c r="K59" s="338">
        <f t="shared" ref="K59:K60" si="49">H59-F59</f>
        <v>8</v>
      </c>
      <c r="L59" s="340">
        <f t="shared" ref="L59:L60" si="50">(H59*N59)*0.07%</f>
        <v>723.31875000000014</v>
      </c>
      <c r="M59" s="341">
        <f t="shared" ref="M59:M60" si="51">(K59*N59)-L59</f>
        <v>10276.68125</v>
      </c>
      <c r="N59" s="338">
        <v>1375</v>
      </c>
      <c r="O59" s="339" t="s">
        <v>557</v>
      </c>
      <c r="P59" s="334">
        <v>44750</v>
      </c>
      <c r="Q59" s="249"/>
      <c r="R59" s="253" t="s">
        <v>558</v>
      </c>
      <c r="S59" s="246"/>
      <c r="T59" s="246"/>
      <c r="U59" s="246"/>
      <c r="V59" s="246"/>
      <c r="W59" s="246"/>
      <c r="X59" s="246"/>
      <c r="Y59" s="246"/>
      <c r="Z59" s="246"/>
      <c r="AA59" s="246"/>
      <c r="AB59" s="246"/>
      <c r="AC59" s="246"/>
      <c r="AD59" s="246"/>
      <c r="AE59" s="246"/>
      <c r="AF59" s="293"/>
      <c r="AG59" s="290"/>
      <c r="AH59" s="249"/>
      <c r="AI59" s="249"/>
      <c r="AJ59" s="293"/>
      <c r="AK59" s="293"/>
      <c r="AL59" s="293"/>
    </row>
    <row r="60" spans="1:38" s="247" customFormat="1" ht="13.15" customHeight="1">
      <c r="A60" s="335">
        <v>9</v>
      </c>
      <c r="B60" s="334">
        <v>44750</v>
      </c>
      <c r="C60" s="337"/>
      <c r="D60" s="337" t="s">
        <v>960</v>
      </c>
      <c r="E60" s="335" t="s">
        <v>559</v>
      </c>
      <c r="F60" s="335">
        <v>2755</v>
      </c>
      <c r="G60" s="335">
        <v>2710</v>
      </c>
      <c r="H60" s="338">
        <v>2797.5</v>
      </c>
      <c r="I60" s="338" t="s">
        <v>961</v>
      </c>
      <c r="J60" s="339" t="s">
        <v>968</v>
      </c>
      <c r="K60" s="338">
        <f t="shared" si="49"/>
        <v>42.5</v>
      </c>
      <c r="L60" s="340">
        <f t="shared" si="50"/>
        <v>489.56250000000006</v>
      </c>
      <c r="M60" s="341">
        <f t="shared" si="51"/>
        <v>10135.4375</v>
      </c>
      <c r="N60" s="338">
        <v>250</v>
      </c>
      <c r="O60" s="339" t="s">
        <v>557</v>
      </c>
      <c r="P60" s="334">
        <v>44753</v>
      </c>
      <c r="Q60" s="249"/>
      <c r="R60" s="253" t="s">
        <v>833</v>
      </c>
      <c r="S60" s="246"/>
      <c r="T60" s="246"/>
      <c r="U60" s="246"/>
      <c r="V60" s="246"/>
      <c r="W60" s="246"/>
      <c r="X60" s="246"/>
      <c r="Y60" s="246"/>
      <c r="Z60" s="246"/>
      <c r="AA60" s="246"/>
      <c r="AB60" s="246"/>
      <c r="AC60" s="246"/>
      <c r="AD60" s="246"/>
      <c r="AE60" s="246"/>
      <c r="AF60" s="293"/>
      <c r="AG60" s="290"/>
      <c r="AH60" s="249"/>
      <c r="AI60" s="249"/>
      <c r="AJ60" s="293"/>
      <c r="AK60" s="293"/>
      <c r="AL60" s="293"/>
    </row>
    <row r="61" spans="1:38" s="247" customFormat="1" ht="13.15" customHeight="1">
      <c r="A61" s="251">
        <v>10</v>
      </c>
      <c r="B61" s="425">
        <v>44753</v>
      </c>
      <c r="C61" s="306"/>
      <c r="D61" s="306" t="s">
        <v>848</v>
      </c>
      <c r="E61" s="251" t="s">
        <v>559</v>
      </c>
      <c r="F61" s="251" t="s">
        <v>964</v>
      </c>
      <c r="G61" s="251">
        <v>2190</v>
      </c>
      <c r="H61" s="252"/>
      <c r="I61" s="252" t="s">
        <v>965</v>
      </c>
      <c r="J61" s="282" t="s">
        <v>560</v>
      </c>
      <c r="K61" s="306"/>
      <c r="L61" s="251"/>
      <c r="M61" s="251"/>
      <c r="N61" s="251"/>
      <c r="O61" s="252"/>
      <c r="P61" s="252"/>
      <c r="Q61" s="249"/>
      <c r="R61" s="253" t="s">
        <v>833</v>
      </c>
      <c r="S61" s="246"/>
      <c r="T61" s="246"/>
      <c r="U61" s="246"/>
      <c r="V61" s="246"/>
      <c r="W61" s="246"/>
      <c r="X61" s="246"/>
      <c r="Y61" s="246"/>
      <c r="Z61" s="246"/>
      <c r="AA61" s="246"/>
      <c r="AB61" s="246"/>
      <c r="AC61" s="246"/>
      <c r="AD61" s="246"/>
      <c r="AE61" s="246"/>
      <c r="AF61" s="293"/>
      <c r="AG61" s="290"/>
      <c r="AH61" s="249"/>
      <c r="AI61" s="249"/>
      <c r="AJ61" s="293"/>
      <c r="AK61" s="293"/>
      <c r="AL61" s="293"/>
    </row>
    <row r="62" spans="1:38" s="247" customFormat="1" ht="13.15" customHeight="1">
      <c r="A62" s="335">
        <v>11</v>
      </c>
      <c r="B62" s="370">
        <v>44753</v>
      </c>
      <c r="C62" s="337"/>
      <c r="D62" s="337" t="s">
        <v>966</v>
      </c>
      <c r="E62" s="335" t="s">
        <v>559</v>
      </c>
      <c r="F62" s="335">
        <v>16110</v>
      </c>
      <c r="G62" s="335">
        <v>15970</v>
      </c>
      <c r="H62" s="338">
        <v>16210</v>
      </c>
      <c r="I62" s="338" t="s">
        <v>967</v>
      </c>
      <c r="J62" s="339" t="s">
        <v>822</v>
      </c>
      <c r="K62" s="338">
        <f t="shared" ref="K62" si="52">H62-F62</f>
        <v>100</v>
      </c>
      <c r="L62" s="340">
        <f t="shared" ref="L62" si="53">(H62*N62)*0.07%</f>
        <v>567.35000000000014</v>
      </c>
      <c r="M62" s="341">
        <f t="shared" ref="M62" si="54">(K62*N62)-L62</f>
        <v>4432.6499999999996</v>
      </c>
      <c r="N62" s="338">
        <v>50</v>
      </c>
      <c r="O62" s="339" t="s">
        <v>557</v>
      </c>
      <c r="P62" s="334">
        <v>44753</v>
      </c>
      <c r="Q62" s="249"/>
      <c r="R62" s="253" t="s">
        <v>558</v>
      </c>
      <c r="S62" s="246"/>
      <c r="T62" s="246"/>
      <c r="U62" s="246"/>
      <c r="V62" s="246"/>
      <c r="W62" s="246"/>
      <c r="X62" s="246"/>
      <c r="Y62" s="246"/>
      <c r="Z62" s="246"/>
      <c r="AA62" s="246"/>
      <c r="AB62" s="246"/>
      <c r="AC62" s="246"/>
      <c r="AD62" s="246"/>
      <c r="AE62" s="246"/>
      <c r="AF62" s="293"/>
      <c r="AG62" s="290"/>
      <c r="AH62" s="249"/>
      <c r="AI62" s="249"/>
      <c r="AJ62" s="293"/>
      <c r="AK62" s="293"/>
      <c r="AL62" s="293"/>
    </row>
    <row r="63" spans="1:38" s="247" customFormat="1" ht="13.15" customHeight="1">
      <c r="A63" s="447">
        <v>12</v>
      </c>
      <c r="B63" s="407">
        <v>44753</v>
      </c>
      <c r="C63" s="448"/>
      <c r="D63" s="448" t="s">
        <v>972</v>
      </c>
      <c r="E63" s="447" t="s">
        <v>559</v>
      </c>
      <c r="F63" s="447">
        <v>579.5</v>
      </c>
      <c r="G63" s="447">
        <v>569</v>
      </c>
      <c r="H63" s="421">
        <v>569</v>
      </c>
      <c r="I63" s="421" t="s">
        <v>973</v>
      </c>
      <c r="J63" s="420" t="s">
        <v>998</v>
      </c>
      <c r="K63" s="421">
        <f t="shared" ref="K63" si="55">H63-F63</f>
        <v>-10.5</v>
      </c>
      <c r="L63" s="422">
        <f t="shared" ref="L63" si="56">(H63*N63)*0.07%</f>
        <v>537.70500000000004</v>
      </c>
      <c r="M63" s="423">
        <f t="shared" ref="M63" si="57">(K63*N63)-L63</f>
        <v>-14712.705</v>
      </c>
      <c r="N63" s="421">
        <v>1350</v>
      </c>
      <c r="O63" s="420" t="s">
        <v>569</v>
      </c>
      <c r="P63" s="424">
        <v>44754</v>
      </c>
      <c r="Q63" s="249"/>
      <c r="R63" s="253" t="s">
        <v>833</v>
      </c>
      <c r="S63" s="246"/>
      <c r="T63" s="246"/>
      <c r="U63" s="246"/>
      <c r="V63" s="246"/>
      <c r="W63" s="246"/>
      <c r="X63" s="246"/>
      <c r="Y63" s="246"/>
      <c r="Z63" s="246"/>
      <c r="AA63" s="246"/>
      <c r="AB63" s="246"/>
      <c r="AC63" s="246"/>
      <c r="AD63" s="246"/>
      <c r="AE63" s="246"/>
      <c r="AF63" s="293"/>
      <c r="AG63" s="290"/>
      <c r="AH63" s="249"/>
      <c r="AI63" s="249"/>
      <c r="AJ63" s="293"/>
      <c r="AK63" s="293"/>
      <c r="AL63" s="293"/>
    </row>
    <row r="64" spans="1:38" s="247" customFormat="1" ht="13.15" customHeight="1">
      <c r="A64" s="251">
        <v>13</v>
      </c>
      <c r="B64" s="425">
        <v>44754</v>
      </c>
      <c r="C64" s="306"/>
      <c r="D64" s="306" t="s">
        <v>994</v>
      </c>
      <c r="E64" s="251" t="s">
        <v>559</v>
      </c>
      <c r="F64" s="251" t="s">
        <v>995</v>
      </c>
      <c r="G64" s="251">
        <v>15970</v>
      </c>
      <c r="H64" s="252"/>
      <c r="I64" s="252" t="s">
        <v>967</v>
      </c>
      <c r="J64" s="282" t="s">
        <v>560</v>
      </c>
      <c r="K64" s="306"/>
      <c r="L64" s="251"/>
      <c r="M64" s="251"/>
      <c r="N64" s="251"/>
      <c r="O64" s="252"/>
      <c r="P64" s="252"/>
      <c r="Q64" s="249"/>
      <c r="R64" s="253" t="s">
        <v>558</v>
      </c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93"/>
      <c r="AG64" s="290"/>
      <c r="AH64" s="249"/>
      <c r="AI64" s="249"/>
      <c r="AJ64" s="293"/>
      <c r="AK64" s="293"/>
      <c r="AL64" s="293"/>
    </row>
    <row r="65" spans="1:38" s="247" customFormat="1" ht="13.15" customHeight="1">
      <c r="A65" s="447">
        <v>14</v>
      </c>
      <c r="B65" s="407">
        <v>44754</v>
      </c>
      <c r="C65" s="448"/>
      <c r="D65" s="448" t="s">
        <v>996</v>
      </c>
      <c r="E65" s="447" t="s">
        <v>559</v>
      </c>
      <c r="F65" s="447">
        <v>645</v>
      </c>
      <c r="G65" s="447">
        <v>632</v>
      </c>
      <c r="H65" s="421">
        <v>632</v>
      </c>
      <c r="I65" s="421" t="s">
        <v>997</v>
      </c>
      <c r="J65" s="420" t="s">
        <v>999</v>
      </c>
      <c r="K65" s="421">
        <f t="shared" ref="K65" si="58">H65-F65</f>
        <v>-13</v>
      </c>
      <c r="L65" s="422">
        <f t="shared" ref="L65" si="59">(H65*N65)*0.07%</f>
        <v>442.40000000000009</v>
      </c>
      <c r="M65" s="423">
        <f t="shared" ref="M65" si="60">(K65*N65)-L65</f>
        <v>-13442.4</v>
      </c>
      <c r="N65" s="421">
        <v>1000</v>
      </c>
      <c r="O65" s="420" t="s">
        <v>569</v>
      </c>
      <c r="P65" s="424">
        <v>44754</v>
      </c>
      <c r="Q65" s="249"/>
      <c r="R65" s="253" t="s">
        <v>833</v>
      </c>
      <c r="S65" s="246"/>
      <c r="T65" s="246"/>
      <c r="U65" s="246"/>
      <c r="V65" s="246"/>
      <c r="W65" s="246"/>
      <c r="X65" s="246"/>
      <c r="Y65" s="246"/>
      <c r="Z65" s="246"/>
      <c r="AA65" s="246"/>
      <c r="AB65" s="246"/>
      <c r="AC65" s="246"/>
      <c r="AD65" s="246"/>
      <c r="AE65" s="246"/>
      <c r="AF65" s="293"/>
      <c r="AG65" s="290"/>
      <c r="AH65" s="249"/>
      <c r="AI65" s="249"/>
      <c r="AJ65" s="293"/>
      <c r="AK65" s="293"/>
      <c r="AL65" s="293"/>
    </row>
    <row r="66" spans="1:38" s="247" customFormat="1" ht="13.15" customHeight="1">
      <c r="A66" s="251"/>
      <c r="B66" s="425"/>
      <c r="C66" s="306"/>
      <c r="D66" s="306"/>
      <c r="E66" s="251"/>
      <c r="F66" s="251"/>
      <c r="G66" s="251"/>
      <c r="H66" s="252"/>
      <c r="I66" s="252"/>
      <c r="J66" s="282"/>
      <c r="K66" s="306"/>
      <c r="L66" s="251"/>
      <c r="M66" s="251"/>
      <c r="N66" s="251"/>
      <c r="O66" s="252"/>
      <c r="P66" s="252"/>
      <c r="Q66" s="249"/>
      <c r="R66" s="253"/>
      <c r="S66" s="246"/>
      <c r="T66" s="246"/>
      <c r="U66" s="246"/>
      <c r="V66" s="246"/>
      <c r="W66" s="246"/>
      <c r="X66" s="246"/>
      <c r="Y66" s="246"/>
      <c r="Z66" s="246"/>
      <c r="AA66" s="246"/>
      <c r="AB66" s="246"/>
      <c r="AC66" s="246"/>
      <c r="AD66" s="246"/>
      <c r="AE66" s="246"/>
      <c r="AF66" s="293"/>
      <c r="AG66" s="290"/>
      <c r="AH66" s="249"/>
      <c r="AI66" s="249"/>
      <c r="AJ66" s="293"/>
      <c r="AK66" s="293"/>
      <c r="AL66" s="293"/>
    </row>
    <row r="67" spans="1:38" s="247" customFormat="1" ht="13.15" customHeight="1">
      <c r="A67" s="251"/>
      <c r="B67" s="248"/>
      <c r="C67" s="306"/>
      <c r="D67" s="306"/>
      <c r="E67" s="251"/>
      <c r="F67" s="251"/>
      <c r="G67" s="251"/>
      <c r="H67" s="252"/>
      <c r="I67" s="252"/>
      <c r="J67" s="282"/>
      <c r="K67" s="306"/>
      <c r="L67" s="251"/>
      <c r="M67" s="251"/>
      <c r="N67" s="251"/>
      <c r="O67" s="252"/>
      <c r="P67" s="252"/>
      <c r="Q67" s="249"/>
      <c r="R67" s="253"/>
      <c r="S67" s="246"/>
      <c r="T67" s="246"/>
      <c r="U67" s="246"/>
      <c r="V67" s="246"/>
      <c r="W67" s="246"/>
      <c r="X67" s="246"/>
      <c r="Y67" s="246"/>
      <c r="Z67" s="246"/>
      <c r="AA67" s="246"/>
      <c r="AB67" s="246"/>
      <c r="AC67" s="246"/>
      <c r="AD67" s="246"/>
      <c r="AE67" s="246"/>
      <c r="AF67" s="293"/>
      <c r="AG67" s="290"/>
      <c r="AH67" s="249"/>
      <c r="AI67" s="249"/>
      <c r="AJ67" s="293"/>
      <c r="AK67" s="293"/>
      <c r="AL67" s="293"/>
    </row>
    <row r="68" spans="1:38" ht="13.5" customHeight="1">
      <c r="A68" s="293"/>
      <c r="B68" s="290"/>
      <c r="C68" s="249"/>
      <c r="D68" s="249"/>
      <c r="E68" s="293"/>
      <c r="F68" s="293"/>
      <c r="G68" s="293"/>
      <c r="H68" s="294"/>
      <c r="I68" s="294"/>
      <c r="J68" s="328"/>
      <c r="K68" s="294"/>
      <c r="L68" s="295"/>
      <c r="M68" s="329"/>
      <c r="N68" s="294"/>
      <c r="O68" s="330"/>
      <c r="P68" s="297"/>
      <c r="Q68" s="1"/>
      <c r="R68" s="6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:38" ht="12.75" customHeight="1">
      <c r="A69" s="107"/>
      <c r="B69" s="108"/>
      <c r="C69" s="142"/>
      <c r="D69" s="150"/>
      <c r="E69" s="151"/>
      <c r="F69" s="107"/>
      <c r="G69" s="107"/>
      <c r="H69" s="107"/>
      <c r="I69" s="143"/>
      <c r="J69" s="143"/>
      <c r="K69" s="143"/>
      <c r="L69" s="143"/>
      <c r="M69" s="143"/>
      <c r="N69" s="143"/>
      <c r="O69" s="143"/>
      <c r="P69" s="143"/>
      <c r="Q69" s="41"/>
      <c r="R69" s="6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41"/>
      <c r="AG69" s="41"/>
      <c r="AH69" s="41"/>
      <c r="AI69" s="41"/>
      <c r="AJ69" s="41"/>
      <c r="AK69" s="41"/>
      <c r="AL69" s="41"/>
    </row>
    <row r="70" spans="1:38" ht="12.75" customHeight="1">
      <c r="A70" s="152"/>
      <c r="B70" s="108"/>
      <c r="C70" s="109"/>
      <c r="D70" s="153"/>
      <c r="E70" s="112"/>
      <c r="F70" s="112"/>
      <c r="G70" s="112"/>
      <c r="H70" s="112"/>
      <c r="I70" s="112"/>
      <c r="J70" s="6"/>
      <c r="K70" s="112"/>
      <c r="L70" s="112"/>
      <c r="M70" s="6"/>
      <c r="N70" s="1"/>
      <c r="O70" s="109"/>
      <c r="P70" s="41"/>
      <c r="Q70" s="41"/>
      <c r="R70" s="6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41"/>
      <c r="AG70" s="41"/>
      <c r="AH70" s="41"/>
      <c r="AI70" s="41"/>
      <c r="AJ70" s="41"/>
      <c r="AK70" s="41"/>
      <c r="AL70" s="41"/>
    </row>
    <row r="71" spans="1:38" ht="38.25" customHeight="1">
      <c r="A71" s="154" t="s">
        <v>579</v>
      </c>
      <c r="B71" s="154"/>
      <c r="C71" s="154"/>
      <c r="D71" s="154"/>
      <c r="E71" s="155"/>
      <c r="F71" s="112"/>
      <c r="G71" s="112"/>
      <c r="H71" s="112"/>
      <c r="I71" s="112"/>
      <c r="J71" s="1"/>
      <c r="K71" s="6"/>
      <c r="L71" s="6"/>
      <c r="M71" s="6"/>
      <c r="N71" s="1"/>
      <c r="O71" s="1"/>
      <c r="P71" s="41"/>
      <c r="Q71" s="41"/>
      <c r="R71" s="6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41"/>
      <c r="AG71" s="41"/>
      <c r="AH71" s="41"/>
      <c r="AI71" s="41"/>
      <c r="AJ71" s="41"/>
      <c r="AK71" s="41"/>
      <c r="AL71" s="41"/>
    </row>
    <row r="72" spans="1:38" ht="14.25" customHeight="1">
      <c r="A72" s="96" t="s">
        <v>16</v>
      </c>
      <c r="B72" s="96" t="s">
        <v>534</v>
      </c>
      <c r="C72" s="96"/>
      <c r="D72" s="97" t="s">
        <v>545</v>
      </c>
      <c r="E72" s="96" t="s">
        <v>546</v>
      </c>
      <c r="F72" s="96" t="s">
        <v>547</v>
      </c>
      <c r="G72" s="96" t="s">
        <v>567</v>
      </c>
      <c r="H72" s="96" t="s">
        <v>549</v>
      </c>
      <c r="I72" s="96" t="s">
        <v>550</v>
      </c>
      <c r="J72" s="95" t="s">
        <v>551</v>
      </c>
      <c r="K72" s="95" t="s">
        <v>580</v>
      </c>
      <c r="L72" s="98" t="s">
        <v>553</v>
      </c>
      <c r="M72" s="149" t="s">
        <v>576</v>
      </c>
      <c r="N72" s="96" t="s">
        <v>577</v>
      </c>
      <c r="O72" s="96" t="s">
        <v>555</v>
      </c>
      <c r="P72" s="97" t="s">
        <v>556</v>
      </c>
      <c r="Q72" s="41"/>
      <c r="R72" s="6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41"/>
      <c r="AG72" s="41"/>
      <c r="AH72" s="41"/>
      <c r="AI72" s="41"/>
      <c r="AJ72" s="41"/>
      <c r="AK72" s="41"/>
      <c r="AL72" s="41"/>
    </row>
    <row r="73" spans="1:38" s="247" customFormat="1" ht="12.75" customHeight="1">
      <c r="A73" s="415">
        <v>1</v>
      </c>
      <c r="B73" s="397">
        <v>44743</v>
      </c>
      <c r="C73" s="416"/>
      <c r="D73" s="416" t="s">
        <v>896</v>
      </c>
      <c r="E73" s="415" t="s">
        <v>559</v>
      </c>
      <c r="F73" s="415">
        <v>43</v>
      </c>
      <c r="G73" s="415">
        <v>30</v>
      </c>
      <c r="H73" s="415">
        <v>49.5</v>
      </c>
      <c r="I73" s="415" t="s">
        <v>897</v>
      </c>
      <c r="J73" s="339" t="s">
        <v>928</v>
      </c>
      <c r="K73" s="338">
        <f t="shared" ref="K73" si="61">H73-F73</f>
        <v>6.5</v>
      </c>
      <c r="L73" s="340">
        <v>100</v>
      </c>
      <c r="M73" s="341">
        <f t="shared" ref="M73" si="62">(K73*N73)-L73</f>
        <v>1850</v>
      </c>
      <c r="N73" s="338">
        <v>300</v>
      </c>
      <c r="O73" s="339" t="s">
        <v>557</v>
      </c>
      <c r="P73" s="334">
        <v>44747</v>
      </c>
      <c r="Q73" s="249"/>
      <c r="R73" s="250" t="s">
        <v>558</v>
      </c>
      <c r="S73" s="246"/>
      <c r="T73" s="246"/>
      <c r="U73" s="246"/>
      <c r="V73" s="246"/>
      <c r="W73" s="246"/>
      <c r="X73" s="246"/>
      <c r="Y73" s="246"/>
      <c r="Z73" s="246"/>
      <c r="AA73" s="246"/>
      <c r="AB73" s="246"/>
      <c r="AC73" s="246"/>
      <c r="AD73" s="246"/>
      <c r="AE73" s="246"/>
      <c r="AF73" s="246"/>
      <c r="AG73" s="246"/>
      <c r="AH73" s="246"/>
      <c r="AI73" s="246"/>
      <c r="AJ73" s="246"/>
      <c r="AK73" s="246"/>
      <c r="AL73" s="246"/>
    </row>
    <row r="74" spans="1:38" s="247" customFormat="1" ht="12.75" customHeight="1">
      <c r="A74" s="415">
        <v>2</v>
      </c>
      <c r="B74" s="397">
        <v>44747</v>
      </c>
      <c r="C74" s="416"/>
      <c r="D74" s="416" t="s">
        <v>914</v>
      </c>
      <c r="E74" s="415" t="s">
        <v>559</v>
      </c>
      <c r="F74" s="415">
        <v>108</v>
      </c>
      <c r="G74" s="415">
        <v>68</v>
      </c>
      <c r="H74" s="415">
        <v>129</v>
      </c>
      <c r="I74" s="415" t="s">
        <v>915</v>
      </c>
      <c r="J74" s="339" t="s">
        <v>570</v>
      </c>
      <c r="K74" s="338">
        <f t="shared" ref="K74:K75" si="63">H74-F74</f>
        <v>21</v>
      </c>
      <c r="L74" s="340">
        <v>100</v>
      </c>
      <c r="M74" s="341">
        <f t="shared" ref="M74:M75" si="64">(K74*N74)-L74</f>
        <v>950</v>
      </c>
      <c r="N74" s="338">
        <v>50</v>
      </c>
      <c r="O74" s="339" t="s">
        <v>557</v>
      </c>
      <c r="P74" s="334">
        <v>44747</v>
      </c>
      <c r="Q74" s="249"/>
      <c r="R74" s="250" t="s">
        <v>833</v>
      </c>
      <c r="S74" s="246"/>
      <c r="T74" s="246"/>
      <c r="U74" s="246"/>
      <c r="V74" s="246"/>
      <c r="W74" s="246"/>
      <c r="X74" s="246"/>
      <c r="Y74" s="246"/>
      <c r="Z74" s="246"/>
      <c r="AA74" s="246"/>
      <c r="AB74" s="246"/>
      <c r="AC74" s="246"/>
      <c r="AD74" s="246"/>
      <c r="AE74" s="246"/>
      <c r="AF74" s="246"/>
      <c r="AG74" s="246"/>
      <c r="AH74" s="246"/>
      <c r="AI74" s="246"/>
      <c r="AJ74" s="246"/>
      <c r="AK74" s="246"/>
      <c r="AL74" s="246"/>
    </row>
    <row r="75" spans="1:38" s="247" customFormat="1" ht="12.75" customHeight="1">
      <c r="A75" s="417">
        <v>3</v>
      </c>
      <c r="B75" s="418">
        <v>44747</v>
      </c>
      <c r="C75" s="419"/>
      <c r="D75" s="419" t="s">
        <v>916</v>
      </c>
      <c r="E75" s="417" t="s">
        <v>559</v>
      </c>
      <c r="F75" s="417">
        <v>88</v>
      </c>
      <c r="G75" s="417">
        <v>50</v>
      </c>
      <c r="H75" s="417">
        <v>58</v>
      </c>
      <c r="I75" s="417" t="s">
        <v>917</v>
      </c>
      <c r="J75" s="420" t="s">
        <v>918</v>
      </c>
      <c r="K75" s="421">
        <f t="shared" si="63"/>
        <v>-30</v>
      </c>
      <c r="L75" s="422">
        <v>100</v>
      </c>
      <c r="M75" s="423">
        <f t="shared" si="64"/>
        <v>-1600</v>
      </c>
      <c r="N75" s="421">
        <v>50</v>
      </c>
      <c r="O75" s="420" t="s">
        <v>569</v>
      </c>
      <c r="P75" s="424">
        <v>44747</v>
      </c>
      <c r="Q75" s="249"/>
      <c r="R75" s="250" t="s">
        <v>833</v>
      </c>
      <c r="S75" s="246"/>
      <c r="T75" s="246"/>
      <c r="U75" s="246"/>
      <c r="V75" s="246"/>
      <c r="W75" s="246"/>
      <c r="X75" s="246"/>
      <c r="Y75" s="246"/>
      <c r="Z75" s="246"/>
      <c r="AA75" s="246"/>
      <c r="AB75" s="246"/>
      <c r="AC75" s="246"/>
      <c r="AD75" s="246"/>
      <c r="AE75" s="246"/>
      <c r="AF75" s="246"/>
      <c r="AG75" s="246"/>
      <c r="AH75" s="246"/>
      <c r="AI75" s="246"/>
      <c r="AJ75" s="246"/>
      <c r="AK75" s="246"/>
      <c r="AL75" s="246"/>
    </row>
    <row r="76" spans="1:38" s="247" customFormat="1" ht="12.75" customHeight="1">
      <c r="A76" s="415">
        <v>4</v>
      </c>
      <c r="B76" s="397">
        <v>44749</v>
      </c>
      <c r="C76" s="416"/>
      <c r="D76" s="416" t="s">
        <v>939</v>
      </c>
      <c r="E76" s="415" t="s">
        <v>559</v>
      </c>
      <c r="F76" s="415">
        <v>5.55</v>
      </c>
      <c r="G76" s="415">
        <v>2.35</v>
      </c>
      <c r="H76" s="415">
        <v>9.25</v>
      </c>
      <c r="I76" s="429" t="s">
        <v>940</v>
      </c>
      <c r="J76" s="339" t="s">
        <v>941</v>
      </c>
      <c r="K76" s="338">
        <f t="shared" ref="K76" si="65">H76-F76</f>
        <v>3.7</v>
      </c>
      <c r="L76" s="340">
        <v>100</v>
      </c>
      <c r="M76" s="341">
        <f t="shared" ref="M76" si="66">(K76*N76)-L76</f>
        <v>5635</v>
      </c>
      <c r="N76" s="338">
        <v>1550</v>
      </c>
      <c r="O76" s="339" t="s">
        <v>557</v>
      </c>
      <c r="P76" s="334">
        <v>44749</v>
      </c>
      <c r="Q76" s="249"/>
      <c r="R76" s="250" t="s">
        <v>558</v>
      </c>
      <c r="S76" s="246"/>
      <c r="T76" s="246"/>
      <c r="U76" s="246"/>
      <c r="V76" s="246"/>
      <c r="W76" s="246"/>
      <c r="X76" s="246"/>
      <c r="Y76" s="246"/>
      <c r="Z76" s="246"/>
      <c r="AA76" s="246"/>
      <c r="AB76" s="246"/>
      <c r="AC76" s="246"/>
      <c r="AD76" s="246"/>
      <c r="AE76" s="246"/>
      <c r="AF76" s="246"/>
      <c r="AG76" s="246"/>
      <c r="AH76" s="246"/>
      <c r="AI76" s="246"/>
      <c r="AJ76" s="246"/>
      <c r="AK76" s="246"/>
      <c r="AL76" s="246"/>
    </row>
    <row r="77" spans="1:38" s="247" customFormat="1" ht="12.75" customHeight="1">
      <c r="A77" s="426">
        <v>5</v>
      </c>
      <c r="B77" s="359">
        <v>44749</v>
      </c>
      <c r="C77" s="427"/>
      <c r="D77" s="427" t="s">
        <v>942</v>
      </c>
      <c r="E77" s="426" t="s">
        <v>559</v>
      </c>
      <c r="F77" s="426" t="s">
        <v>943</v>
      </c>
      <c r="G77" s="426">
        <v>19</v>
      </c>
      <c r="H77" s="426"/>
      <c r="I77" s="426" t="s">
        <v>897</v>
      </c>
      <c r="J77" s="282" t="s">
        <v>560</v>
      </c>
      <c r="K77" s="252"/>
      <c r="L77" s="271"/>
      <c r="M77" s="272"/>
      <c r="N77" s="252"/>
      <c r="O77" s="282"/>
      <c r="P77" s="248"/>
      <c r="Q77" s="249"/>
      <c r="R77" s="250" t="s">
        <v>558</v>
      </c>
      <c r="S77" s="246"/>
      <c r="T77" s="246"/>
      <c r="U77" s="246"/>
      <c r="V77" s="246"/>
      <c r="W77" s="246"/>
      <c r="X77" s="246"/>
      <c r="Y77" s="246"/>
      <c r="Z77" s="246"/>
      <c r="AA77" s="246"/>
      <c r="AB77" s="246"/>
      <c r="AC77" s="246"/>
      <c r="AD77" s="246"/>
      <c r="AE77" s="246"/>
      <c r="AF77" s="246"/>
      <c r="AG77" s="246"/>
      <c r="AH77" s="246"/>
      <c r="AI77" s="246"/>
      <c r="AJ77" s="246"/>
      <c r="AK77" s="246"/>
      <c r="AL77" s="246"/>
    </row>
    <row r="78" spans="1:38" s="247" customFormat="1" ht="12.75" customHeight="1">
      <c r="A78" s="430">
        <v>6</v>
      </c>
      <c r="B78" s="431">
        <v>44749</v>
      </c>
      <c r="C78" s="432"/>
      <c r="D78" s="432" t="s">
        <v>944</v>
      </c>
      <c r="E78" s="430" t="s">
        <v>559</v>
      </c>
      <c r="F78" s="430">
        <v>30</v>
      </c>
      <c r="G78" s="430">
        <v>5</v>
      </c>
      <c r="H78" s="430">
        <v>36</v>
      </c>
      <c r="I78" s="430" t="s">
        <v>897</v>
      </c>
      <c r="J78" s="433" t="s">
        <v>945</v>
      </c>
      <c r="K78" s="434">
        <f t="shared" ref="K78" si="67">H78-F78</f>
        <v>6</v>
      </c>
      <c r="L78" s="435">
        <v>100</v>
      </c>
      <c r="M78" s="436">
        <f t="shared" ref="M78:M79" si="68">(K78*N78)-L78</f>
        <v>200</v>
      </c>
      <c r="N78" s="434">
        <v>50</v>
      </c>
      <c r="O78" s="433" t="s">
        <v>679</v>
      </c>
      <c r="P78" s="437">
        <v>44749</v>
      </c>
      <c r="Q78" s="249"/>
      <c r="R78" s="250" t="s">
        <v>558</v>
      </c>
      <c r="S78" s="246"/>
      <c r="T78" s="246"/>
      <c r="U78" s="246"/>
      <c r="V78" s="246"/>
      <c r="W78" s="246"/>
      <c r="X78" s="246"/>
      <c r="Y78" s="246"/>
      <c r="Z78" s="246"/>
      <c r="AA78" s="246"/>
      <c r="AB78" s="246"/>
      <c r="AC78" s="246"/>
      <c r="AD78" s="246"/>
      <c r="AE78" s="246"/>
      <c r="AF78" s="246"/>
      <c r="AG78" s="246"/>
      <c r="AH78" s="246"/>
      <c r="AI78" s="246"/>
      <c r="AJ78" s="246"/>
      <c r="AK78" s="246"/>
      <c r="AL78" s="246"/>
    </row>
    <row r="79" spans="1:38" s="247" customFormat="1" ht="12.75" customHeight="1">
      <c r="A79" s="415">
        <v>7</v>
      </c>
      <c r="B79" s="397">
        <v>44750</v>
      </c>
      <c r="C79" s="416"/>
      <c r="D79" s="416" t="s">
        <v>958</v>
      </c>
      <c r="E79" s="415" t="s">
        <v>959</v>
      </c>
      <c r="F79" s="415">
        <v>10</v>
      </c>
      <c r="G79" s="415">
        <v>17.5</v>
      </c>
      <c r="H79" s="415">
        <v>7.5</v>
      </c>
      <c r="I79" s="415">
        <v>0.5</v>
      </c>
      <c r="J79" s="339" t="s">
        <v>974</v>
      </c>
      <c r="K79" s="338">
        <f>F79-H79</f>
        <v>2.5</v>
      </c>
      <c r="L79" s="340">
        <v>100</v>
      </c>
      <c r="M79" s="341">
        <f t="shared" si="68"/>
        <v>1650</v>
      </c>
      <c r="N79" s="338">
        <v>700</v>
      </c>
      <c r="O79" s="339" t="s">
        <v>557</v>
      </c>
      <c r="P79" s="334">
        <v>44753</v>
      </c>
      <c r="Q79" s="249"/>
      <c r="R79" s="250" t="s">
        <v>558</v>
      </c>
      <c r="S79" s="246"/>
      <c r="T79" s="246"/>
      <c r="U79" s="246"/>
      <c r="V79" s="246"/>
      <c r="W79" s="246"/>
      <c r="X79" s="246"/>
      <c r="Y79" s="246"/>
      <c r="Z79" s="246"/>
      <c r="AA79" s="246"/>
      <c r="AB79" s="246"/>
      <c r="AC79" s="246"/>
      <c r="AD79" s="246"/>
      <c r="AE79" s="246"/>
      <c r="AF79" s="246"/>
      <c r="AG79" s="246"/>
      <c r="AH79" s="246"/>
      <c r="AI79" s="246"/>
      <c r="AJ79" s="246"/>
      <c r="AK79" s="246"/>
      <c r="AL79" s="246"/>
    </row>
    <row r="80" spans="1:38" s="247" customFormat="1" ht="12.75" customHeight="1">
      <c r="A80" s="426">
        <v>8</v>
      </c>
      <c r="B80" s="359">
        <v>44754</v>
      </c>
      <c r="C80" s="427"/>
      <c r="D80" s="427" t="s">
        <v>1000</v>
      </c>
      <c r="E80" s="426" t="s">
        <v>959</v>
      </c>
      <c r="F80" s="426" t="s">
        <v>1001</v>
      </c>
      <c r="G80" s="426">
        <v>8.25</v>
      </c>
      <c r="H80" s="426"/>
      <c r="I80" s="426">
        <v>0.5</v>
      </c>
      <c r="J80" s="282" t="s">
        <v>560</v>
      </c>
      <c r="K80" s="252"/>
      <c r="L80" s="271"/>
      <c r="M80" s="272"/>
      <c r="N80" s="252"/>
      <c r="O80" s="282"/>
      <c r="P80" s="248"/>
      <c r="Q80" s="249"/>
      <c r="R80" s="250" t="s">
        <v>558</v>
      </c>
      <c r="S80" s="246"/>
      <c r="T80" s="246"/>
      <c r="U80" s="246"/>
      <c r="V80" s="246"/>
      <c r="W80" s="246"/>
      <c r="X80" s="246"/>
      <c r="Y80" s="246"/>
      <c r="Z80" s="246"/>
      <c r="AA80" s="246"/>
      <c r="AB80" s="246"/>
      <c r="AC80" s="246"/>
      <c r="AD80" s="246"/>
      <c r="AE80" s="246"/>
      <c r="AF80" s="246"/>
      <c r="AG80" s="246"/>
      <c r="AH80" s="246"/>
      <c r="AI80" s="246"/>
      <c r="AJ80" s="246"/>
      <c r="AK80" s="246"/>
      <c r="AL80" s="246"/>
    </row>
    <row r="81" spans="1:38" ht="14.25" customHeight="1">
      <c r="A81" s="323"/>
      <c r="B81" s="428"/>
      <c r="C81" s="324"/>
      <c r="D81" s="325"/>
      <c r="E81" s="323"/>
      <c r="F81" s="323"/>
      <c r="G81" s="323"/>
      <c r="H81" s="326"/>
      <c r="I81" s="327"/>
      <c r="J81" s="282"/>
      <c r="K81" s="252"/>
      <c r="L81" s="271"/>
      <c r="M81" s="272"/>
      <c r="N81" s="252"/>
      <c r="O81" s="282"/>
      <c r="P81" s="248"/>
      <c r="Q81" s="1"/>
      <c r="R81" s="250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 ht="12.75" customHeight="1">
      <c r="A82" s="151"/>
      <c r="B82" s="156"/>
      <c r="C82" s="156"/>
      <c r="D82" s="157"/>
      <c r="E82" s="151"/>
      <c r="F82" s="158"/>
      <c r="G82" s="151"/>
      <c r="H82" s="151"/>
      <c r="I82" s="151"/>
      <c r="J82" s="156"/>
      <c r="K82" s="159"/>
      <c r="L82" s="151"/>
      <c r="M82" s="151"/>
      <c r="N82" s="151"/>
      <c r="O82" s="160"/>
      <c r="P82" s="1"/>
      <c r="Q82" s="1"/>
      <c r="R82" s="6"/>
      <c r="S82" s="1"/>
      <c r="T82" s="1"/>
      <c r="U82" s="1"/>
      <c r="V82" s="1"/>
      <c r="W82" s="1"/>
      <c r="X82" s="1"/>
      <c r="Y82" s="1"/>
      <c r="Z82" s="1"/>
    </row>
    <row r="83" spans="1:38" ht="38.25" customHeight="1">
      <c r="A83" s="94" t="s">
        <v>581</v>
      </c>
      <c r="B83" s="161"/>
      <c r="C83" s="161"/>
      <c r="D83" s="162"/>
      <c r="E83" s="135"/>
      <c r="F83" s="6"/>
      <c r="G83" s="6"/>
      <c r="H83" s="136"/>
      <c r="I83" s="163"/>
      <c r="J83" s="1"/>
      <c r="K83" s="6"/>
      <c r="L83" s="6"/>
      <c r="M83" s="6"/>
      <c r="N83" s="1"/>
      <c r="O83" s="1"/>
      <c r="Q83" s="1"/>
      <c r="R83" s="6"/>
      <c r="S83" s="1"/>
      <c r="T83" s="1"/>
      <c r="U83" s="1"/>
      <c r="V83" s="1"/>
      <c r="W83" s="1"/>
      <c r="X83" s="1"/>
      <c r="Y83" s="1"/>
      <c r="Z83" s="1"/>
    </row>
    <row r="84" spans="1:38" s="247" customFormat="1" ht="14.25" customHeight="1">
      <c r="A84" s="95" t="s">
        <v>16</v>
      </c>
      <c r="B84" s="96" t="s">
        <v>534</v>
      </c>
      <c r="C84" s="96"/>
      <c r="D84" s="97" t="s">
        <v>545</v>
      </c>
      <c r="E84" s="96" t="s">
        <v>546</v>
      </c>
      <c r="F84" s="96" t="s">
        <v>547</v>
      </c>
      <c r="G84" s="96" t="s">
        <v>548</v>
      </c>
      <c r="H84" s="96" t="s">
        <v>549</v>
      </c>
      <c r="I84" s="96" t="s">
        <v>550</v>
      </c>
      <c r="J84" s="95" t="s">
        <v>551</v>
      </c>
      <c r="K84" s="139" t="s">
        <v>568</v>
      </c>
      <c r="L84" s="140" t="s">
        <v>553</v>
      </c>
      <c r="M84" s="98" t="s">
        <v>554</v>
      </c>
      <c r="N84" s="96" t="s">
        <v>555</v>
      </c>
      <c r="O84" s="97" t="s">
        <v>556</v>
      </c>
      <c r="P84" s="96" t="s">
        <v>788</v>
      </c>
      <c r="Q84" s="246"/>
      <c r="R84" s="6"/>
      <c r="S84" s="246"/>
      <c r="T84" s="246"/>
      <c r="U84" s="246"/>
      <c r="V84" s="246"/>
      <c r="W84" s="246"/>
      <c r="X84" s="246"/>
      <c r="Y84" s="246"/>
      <c r="Z84" s="246"/>
      <c r="AA84" s="246"/>
      <c r="AB84" s="246"/>
      <c r="AC84" s="246"/>
      <c r="AD84" s="246"/>
      <c r="AE84" s="246"/>
      <c r="AF84" s="246"/>
      <c r="AG84" s="246"/>
      <c r="AH84" s="246"/>
      <c r="AI84" s="246"/>
      <c r="AJ84" s="246"/>
      <c r="AK84" s="246"/>
      <c r="AL84" s="246"/>
    </row>
    <row r="85" spans="1:38" s="247" customFormat="1" ht="12.75" customHeight="1">
      <c r="A85" s="389">
        <v>1</v>
      </c>
      <c r="B85" s="390">
        <v>44488</v>
      </c>
      <c r="C85" s="390"/>
      <c r="D85" s="391" t="s">
        <v>837</v>
      </c>
      <c r="E85" s="392" t="s">
        <v>831</v>
      </c>
      <c r="F85" s="392">
        <v>235.25</v>
      </c>
      <c r="G85" s="392">
        <v>198</v>
      </c>
      <c r="H85" s="392">
        <v>287.5</v>
      </c>
      <c r="I85" s="392" t="s">
        <v>793</v>
      </c>
      <c r="J85" s="386" t="s">
        <v>905</v>
      </c>
      <c r="K85" s="386">
        <f t="shared" ref="K85" si="69">H85-F85</f>
        <v>52.25</v>
      </c>
      <c r="L85" s="387">
        <f t="shared" ref="L85" si="70">(F85*-0.7)/100</f>
        <v>-1.6467499999999999</v>
      </c>
      <c r="M85" s="393">
        <f t="shared" ref="M85" si="71">(K85+L85)/F85</f>
        <v>0.21510414452709883</v>
      </c>
      <c r="N85" s="386" t="s">
        <v>557</v>
      </c>
      <c r="O85" s="394">
        <v>44746</v>
      </c>
      <c r="P85" s="386"/>
      <c r="Q85" s="246"/>
      <c r="R85" s="1" t="s">
        <v>558</v>
      </c>
      <c r="S85" s="246"/>
      <c r="T85" s="246"/>
      <c r="U85" s="246"/>
      <c r="V85" s="246"/>
      <c r="W85" s="246"/>
      <c r="X85" s="246"/>
      <c r="Y85" s="246"/>
      <c r="Z85" s="246"/>
      <c r="AA85" s="246"/>
      <c r="AB85" s="246"/>
      <c r="AC85" s="246"/>
      <c r="AD85" s="246"/>
      <c r="AE85" s="246"/>
      <c r="AF85" s="246"/>
      <c r="AG85" s="246"/>
      <c r="AH85" s="246"/>
      <c r="AI85" s="246"/>
      <c r="AJ85" s="246"/>
      <c r="AK85" s="246"/>
      <c r="AL85" s="246"/>
    </row>
    <row r="86" spans="1:38" ht="14.25" customHeight="1">
      <c r="A86" s="389">
        <v>2</v>
      </c>
      <c r="B86" s="390">
        <v>44736</v>
      </c>
      <c r="C86" s="390"/>
      <c r="D86" s="391" t="s">
        <v>846</v>
      </c>
      <c r="E86" s="392" t="s">
        <v>559</v>
      </c>
      <c r="F86" s="392">
        <v>1450</v>
      </c>
      <c r="G86" s="392">
        <v>1300</v>
      </c>
      <c r="H86" s="392">
        <v>1690</v>
      </c>
      <c r="I86" s="392" t="s">
        <v>847</v>
      </c>
      <c r="J86" s="386" t="s">
        <v>950</v>
      </c>
      <c r="K86" s="386">
        <f t="shared" ref="K86" si="72">H86-F86</f>
        <v>240</v>
      </c>
      <c r="L86" s="387">
        <f>(F86*-0.4)/100</f>
        <v>-5.8</v>
      </c>
      <c r="M86" s="393">
        <f t="shared" ref="M86" si="73">(K86+L86)/F86</f>
        <v>0.16151724137931034</v>
      </c>
      <c r="N86" s="386" t="s">
        <v>557</v>
      </c>
      <c r="O86" s="394">
        <v>44750</v>
      </c>
      <c r="P86" s="386"/>
      <c r="R86" s="246" t="s">
        <v>558</v>
      </c>
      <c r="S86" s="41"/>
      <c r="T86" s="1"/>
      <c r="U86" s="1"/>
      <c r="V86" s="1"/>
      <c r="W86" s="1"/>
      <c r="X86" s="1"/>
      <c r="Y86" s="1"/>
      <c r="Z86" s="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</row>
    <row r="87" spans="1:38" ht="12.75" customHeight="1">
      <c r="A87" s="164"/>
      <c r="B87" s="141"/>
      <c r="C87" s="165"/>
      <c r="D87" s="100"/>
      <c r="E87" s="166"/>
      <c r="F87" s="166"/>
      <c r="G87" s="166"/>
      <c r="H87" s="166"/>
      <c r="I87" s="166"/>
      <c r="J87" s="166"/>
      <c r="K87" s="167"/>
      <c r="L87" s="168"/>
      <c r="M87" s="166"/>
      <c r="N87" s="169"/>
      <c r="O87" s="170"/>
      <c r="P87" s="170"/>
      <c r="R87" s="6"/>
      <c r="S87" s="1"/>
      <c r="T87" s="1"/>
      <c r="U87" s="1"/>
      <c r="V87" s="1"/>
      <c r="W87" s="1"/>
      <c r="X87" s="1"/>
      <c r="Y87" s="1"/>
    </row>
    <row r="88" spans="1:38" ht="12.75" customHeight="1">
      <c r="A88" s="119" t="s">
        <v>561</v>
      </c>
      <c r="B88" s="119"/>
      <c r="C88" s="119"/>
      <c r="D88" s="119"/>
      <c r="E88" s="41"/>
      <c r="F88" s="127" t="s">
        <v>563</v>
      </c>
      <c r="G88" s="56"/>
      <c r="H88" s="56"/>
      <c r="I88" s="56"/>
      <c r="J88" s="6"/>
      <c r="K88" s="145"/>
      <c r="L88" s="146"/>
      <c r="M88" s="6"/>
      <c r="N88" s="109"/>
      <c r="O88" s="17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38" ht="12.75" customHeight="1">
      <c r="A89" s="126" t="s">
        <v>562</v>
      </c>
      <c r="B89" s="119"/>
      <c r="C89" s="119"/>
      <c r="D89" s="119"/>
      <c r="E89" s="6"/>
      <c r="F89" s="127" t="s">
        <v>565</v>
      </c>
      <c r="G89" s="6"/>
      <c r="H89" s="6" t="s">
        <v>784</v>
      </c>
      <c r="I89" s="6"/>
      <c r="J89" s="1"/>
      <c r="K89" s="6"/>
      <c r="L89" s="6"/>
      <c r="M89" s="6"/>
      <c r="N89" s="1"/>
      <c r="O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38" ht="12.75" customHeight="1">
      <c r="A90" s="126"/>
      <c r="B90" s="119"/>
      <c r="C90" s="119"/>
      <c r="D90" s="119"/>
      <c r="E90" s="6"/>
      <c r="F90" s="127"/>
      <c r="G90" s="6"/>
      <c r="H90" s="6"/>
      <c r="I90" s="6"/>
      <c r="J90" s="1"/>
      <c r="K90" s="6"/>
      <c r="L90" s="6"/>
      <c r="M90" s="6"/>
      <c r="N90" s="1"/>
      <c r="O90" s="1"/>
      <c r="Q90" s="1"/>
      <c r="R90" s="56"/>
      <c r="S90" s="1"/>
      <c r="T90" s="1"/>
      <c r="U90" s="1"/>
      <c r="V90" s="1"/>
      <c r="W90" s="1"/>
      <c r="X90" s="1"/>
      <c r="Y90" s="1"/>
      <c r="Z90" s="1"/>
    </row>
    <row r="91" spans="1:38" ht="38.25" customHeight="1">
      <c r="A91" s="1"/>
      <c r="B91" s="134" t="s">
        <v>582</v>
      </c>
      <c r="C91" s="134"/>
      <c r="D91" s="134"/>
      <c r="E91" s="134"/>
      <c r="F91" s="135"/>
      <c r="G91" s="6"/>
      <c r="H91" s="6"/>
      <c r="I91" s="136"/>
      <c r="J91" s="137"/>
      <c r="K91" s="138"/>
      <c r="L91" s="137"/>
      <c r="M91" s="6"/>
      <c r="N91" s="1"/>
      <c r="O91" s="1"/>
      <c r="Q91" s="1"/>
      <c r="R91" s="56"/>
      <c r="S91" s="1"/>
      <c r="T91" s="1"/>
      <c r="U91" s="1"/>
      <c r="V91" s="1"/>
      <c r="W91" s="1"/>
      <c r="X91" s="1"/>
      <c r="Y91" s="1"/>
      <c r="Z91" s="1"/>
    </row>
    <row r="92" spans="1:38" ht="14.25" customHeight="1">
      <c r="A92" s="95" t="s">
        <v>16</v>
      </c>
      <c r="B92" s="96" t="s">
        <v>534</v>
      </c>
      <c r="C92" s="96"/>
      <c r="D92" s="97" t="s">
        <v>545</v>
      </c>
      <c r="E92" s="96" t="s">
        <v>546</v>
      </c>
      <c r="F92" s="96" t="s">
        <v>547</v>
      </c>
      <c r="G92" s="96" t="s">
        <v>567</v>
      </c>
      <c r="H92" s="96" t="s">
        <v>549</v>
      </c>
      <c r="I92" s="96" t="s">
        <v>550</v>
      </c>
      <c r="J92" s="172" t="s">
        <v>551</v>
      </c>
      <c r="K92" s="139" t="s">
        <v>568</v>
      </c>
      <c r="L92" s="149" t="s">
        <v>576</v>
      </c>
      <c r="M92" s="96" t="s">
        <v>577</v>
      </c>
      <c r="N92" s="140" t="s">
        <v>553</v>
      </c>
      <c r="O92" s="98" t="s">
        <v>554</v>
      </c>
      <c r="P92" s="96" t="s">
        <v>555</v>
      </c>
      <c r="Q92" s="97" t="s">
        <v>556</v>
      </c>
      <c r="R92" s="56"/>
      <c r="S92" s="113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38" ht="14.25" customHeight="1">
      <c r="A93" s="101"/>
      <c r="B93" s="102"/>
      <c r="C93" s="173"/>
      <c r="D93" s="103"/>
      <c r="E93" s="104"/>
      <c r="F93" s="174"/>
      <c r="G93" s="101"/>
      <c r="H93" s="104"/>
      <c r="I93" s="105"/>
      <c r="J93" s="175"/>
      <c r="K93" s="175"/>
      <c r="L93" s="176"/>
      <c r="M93" s="99"/>
      <c r="N93" s="176"/>
      <c r="O93" s="177"/>
      <c r="P93" s="178"/>
      <c r="Q93" s="179"/>
      <c r="R93" s="144"/>
      <c r="S93" s="113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38" ht="14.25" customHeight="1">
      <c r="A94" s="101"/>
      <c r="B94" s="102"/>
      <c r="C94" s="173"/>
      <c r="D94" s="103"/>
      <c r="E94" s="104"/>
      <c r="F94" s="174"/>
      <c r="G94" s="101"/>
      <c r="H94" s="104"/>
      <c r="I94" s="105"/>
      <c r="J94" s="175"/>
      <c r="K94" s="175"/>
      <c r="L94" s="176"/>
      <c r="M94" s="99"/>
      <c r="N94" s="176"/>
      <c r="O94" s="177"/>
      <c r="P94" s="178"/>
      <c r="Q94" s="179"/>
      <c r="R94" s="144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spans="1:38" ht="14.25" customHeight="1">
      <c r="A95" s="101"/>
      <c r="B95" s="102"/>
      <c r="C95" s="173"/>
      <c r="D95" s="103"/>
      <c r="E95" s="104"/>
      <c r="F95" s="174"/>
      <c r="G95" s="101"/>
      <c r="H95" s="104"/>
      <c r="I95" s="105"/>
      <c r="J95" s="175"/>
      <c r="K95" s="175"/>
      <c r="L95" s="176"/>
      <c r="M95" s="99"/>
      <c r="N95" s="176"/>
      <c r="O95" s="177"/>
      <c r="P95" s="178"/>
      <c r="Q95" s="179"/>
      <c r="R95" s="6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 ht="14.25" customHeight="1">
      <c r="A96" s="101"/>
      <c r="B96" s="102"/>
      <c r="C96" s="173"/>
      <c r="D96" s="103"/>
      <c r="E96" s="104"/>
      <c r="F96" s="175"/>
      <c r="G96" s="101"/>
      <c r="H96" s="104"/>
      <c r="I96" s="105"/>
      <c r="J96" s="175"/>
      <c r="K96" s="175"/>
      <c r="L96" s="176"/>
      <c r="M96" s="99"/>
      <c r="N96" s="176"/>
      <c r="O96" s="177"/>
      <c r="P96" s="178"/>
      <c r="Q96" s="179"/>
      <c r="R96" s="6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38" ht="14.25" customHeight="1">
      <c r="A97" s="101"/>
      <c r="B97" s="102"/>
      <c r="C97" s="173"/>
      <c r="D97" s="103"/>
      <c r="E97" s="104"/>
      <c r="F97" s="175"/>
      <c r="G97" s="101"/>
      <c r="H97" s="104"/>
      <c r="I97" s="105"/>
      <c r="J97" s="175"/>
      <c r="K97" s="175"/>
      <c r="L97" s="176"/>
      <c r="M97" s="99"/>
      <c r="N97" s="176"/>
      <c r="O97" s="177"/>
      <c r="P97" s="178"/>
      <c r="Q97" s="179"/>
      <c r="R97" s="6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 ht="14.25" customHeight="1">
      <c r="A98" s="101"/>
      <c r="B98" s="102"/>
      <c r="C98" s="173"/>
      <c r="D98" s="103"/>
      <c r="E98" s="104"/>
      <c r="F98" s="174"/>
      <c r="G98" s="101"/>
      <c r="H98" s="104"/>
      <c r="I98" s="105"/>
      <c r="J98" s="175"/>
      <c r="K98" s="175"/>
      <c r="L98" s="176"/>
      <c r="M98" s="99"/>
      <c r="N98" s="176"/>
      <c r="O98" s="177"/>
      <c r="P98" s="178"/>
      <c r="Q98" s="179"/>
      <c r="R98" s="6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1:38" ht="14.25" customHeight="1">
      <c r="A99" s="101"/>
      <c r="B99" s="102"/>
      <c r="C99" s="173"/>
      <c r="D99" s="103"/>
      <c r="E99" s="104"/>
      <c r="F99" s="174"/>
      <c r="G99" s="101"/>
      <c r="H99" s="104"/>
      <c r="I99" s="105"/>
      <c r="J99" s="175"/>
      <c r="K99" s="175"/>
      <c r="L99" s="175"/>
      <c r="M99" s="175"/>
      <c r="N99" s="176"/>
      <c r="O99" s="180"/>
      <c r="P99" s="178"/>
      <c r="Q99" s="179"/>
      <c r="R99" s="6"/>
      <c r="S99" s="113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1:38" ht="14.25" customHeight="1">
      <c r="A100" s="101"/>
      <c r="B100" s="102"/>
      <c r="C100" s="173"/>
      <c r="D100" s="103"/>
      <c r="E100" s="104"/>
      <c r="F100" s="175"/>
      <c r="G100" s="101"/>
      <c r="H100" s="104"/>
      <c r="I100" s="105"/>
      <c r="J100" s="175"/>
      <c r="K100" s="175"/>
      <c r="L100" s="176"/>
      <c r="M100" s="99"/>
      <c r="N100" s="176"/>
      <c r="O100" s="177"/>
      <c r="P100" s="178"/>
      <c r="Q100" s="179"/>
      <c r="R100" s="144"/>
      <c r="S100" s="113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1:38" ht="12.75" customHeight="1">
      <c r="A101" s="101"/>
      <c r="B101" s="102"/>
      <c r="C101" s="173"/>
      <c r="D101" s="103"/>
      <c r="E101" s="104"/>
      <c r="F101" s="174"/>
      <c r="G101" s="101"/>
      <c r="H101" s="104"/>
      <c r="I101" s="105"/>
      <c r="J101" s="181"/>
      <c r="K101" s="181"/>
      <c r="L101" s="181"/>
      <c r="M101" s="181"/>
      <c r="N101" s="182"/>
      <c r="O101" s="177"/>
      <c r="P101" s="106"/>
      <c r="Q101" s="179"/>
      <c r="R101" s="144"/>
      <c r="S101" s="1"/>
      <c r="T101" s="1"/>
      <c r="U101" s="1"/>
      <c r="V101" s="1"/>
      <c r="W101" s="1"/>
      <c r="X101" s="1"/>
      <c r="Y101" s="1"/>
      <c r="Z101" s="1"/>
    </row>
    <row r="102" spans="1:38" ht="12.75" customHeight="1">
      <c r="A102" s="126"/>
      <c r="B102" s="119"/>
      <c r="C102" s="119"/>
      <c r="D102" s="119"/>
      <c r="E102" s="6"/>
      <c r="F102" s="127"/>
      <c r="G102" s="6"/>
      <c r="H102" s="6"/>
      <c r="I102" s="6"/>
      <c r="J102" s="1"/>
      <c r="K102" s="6"/>
      <c r="L102" s="6"/>
      <c r="M102" s="6"/>
      <c r="N102" s="1"/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38" ht="12.75" customHeight="1">
      <c r="A103" s="126"/>
      <c r="B103" s="119"/>
      <c r="C103" s="119"/>
      <c r="D103" s="119"/>
      <c r="E103" s="6"/>
      <c r="F103" s="127"/>
      <c r="G103" s="56"/>
      <c r="H103" s="41"/>
      <c r="I103" s="56"/>
      <c r="J103" s="6"/>
      <c r="K103" s="145"/>
      <c r="L103" s="146"/>
      <c r="M103" s="6"/>
      <c r="N103" s="109"/>
      <c r="O103" s="147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38" ht="12.75" customHeight="1">
      <c r="A104" s="56"/>
      <c r="B104" s="108"/>
      <c r="C104" s="108"/>
      <c r="D104" s="41"/>
      <c r="E104" s="56"/>
      <c r="F104" s="56"/>
      <c r="G104" s="56"/>
      <c r="H104" s="41"/>
      <c r="I104" s="56"/>
      <c r="J104" s="6"/>
      <c r="K104" s="145"/>
      <c r="L104" s="146"/>
      <c r="M104" s="6"/>
      <c r="N104" s="109"/>
      <c r="O104" s="147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38" ht="38.25" customHeight="1">
      <c r="A105" s="41"/>
      <c r="B105" s="183" t="s">
        <v>583</v>
      </c>
      <c r="C105" s="183"/>
      <c r="D105" s="183"/>
      <c r="E105" s="183"/>
      <c r="F105" s="6"/>
      <c r="G105" s="6"/>
      <c r="H105" s="137"/>
      <c r="I105" s="6"/>
      <c r="J105" s="137"/>
      <c r="K105" s="138"/>
      <c r="L105" s="6"/>
      <c r="M105" s="6"/>
      <c r="N105" s="1"/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38" ht="12.75" customHeight="1">
      <c r="A106" s="95" t="s">
        <v>16</v>
      </c>
      <c r="B106" s="96" t="s">
        <v>534</v>
      </c>
      <c r="C106" s="96"/>
      <c r="D106" s="97" t="s">
        <v>545</v>
      </c>
      <c r="E106" s="96" t="s">
        <v>546</v>
      </c>
      <c r="F106" s="96" t="s">
        <v>547</v>
      </c>
      <c r="G106" s="96" t="s">
        <v>584</v>
      </c>
      <c r="H106" s="96" t="s">
        <v>585</v>
      </c>
      <c r="I106" s="96" t="s">
        <v>550</v>
      </c>
      <c r="J106" s="184" t="s">
        <v>551</v>
      </c>
      <c r="K106" s="96" t="s">
        <v>552</v>
      </c>
      <c r="L106" s="96" t="s">
        <v>586</v>
      </c>
      <c r="M106" s="96" t="s">
        <v>555</v>
      </c>
      <c r="N106" s="97" t="s">
        <v>556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38" ht="12.75" customHeight="1">
      <c r="A107" s="185">
        <v>1</v>
      </c>
      <c r="B107" s="186">
        <v>41579</v>
      </c>
      <c r="C107" s="186"/>
      <c r="D107" s="187" t="s">
        <v>587</v>
      </c>
      <c r="E107" s="188" t="s">
        <v>588</v>
      </c>
      <c r="F107" s="189">
        <v>82</v>
      </c>
      <c r="G107" s="188" t="s">
        <v>589</v>
      </c>
      <c r="H107" s="188">
        <v>100</v>
      </c>
      <c r="I107" s="190">
        <v>100</v>
      </c>
      <c r="J107" s="191" t="s">
        <v>590</v>
      </c>
      <c r="K107" s="192">
        <f t="shared" ref="K107:K159" si="74">H107-F107</f>
        <v>18</v>
      </c>
      <c r="L107" s="193">
        <f t="shared" ref="L107:L159" si="75">K107/F107</f>
        <v>0.21951219512195122</v>
      </c>
      <c r="M107" s="188" t="s">
        <v>557</v>
      </c>
      <c r="N107" s="194">
        <v>42657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38" ht="12.75" customHeight="1">
      <c r="A108" s="185">
        <v>2</v>
      </c>
      <c r="B108" s="186">
        <v>41794</v>
      </c>
      <c r="C108" s="186"/>
      <c r="D108" s="187" t="s">
        <v>591</v>
      </c>
      <c r="E108" s="188" t="s">
        <v>559</v>
      </c>
      <c r="F108" s="189">
        <v>257</v>
      </c>
      <c r="G108" s="188" t="s">
        <v>589</v>
      </c>
      <c r="H108" s="188">
        <v>300</v>
      </c>
      <c r="I108" s="190">
        <v>300</v>
      </c>
      <c r="J108" s="191" t="s">
        <v>590</v>
      </c>
      <c r="K108" s="192">
        <f t="shared" si="74"/>
        <v>43</v>
      </c>
      <c r="L108" s="193">
        <f t="shared" si="75"/>
        <v>0.16731517509727625</v>
      </c>
      <c r="M108" s="188" t="s">
        <v>557</v>
      </c>
      <c r="N108" s="194">
        <v>41822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38" ht="12.75" customHeight="1">
      <c r="A109" s="185">
        <v>3</v>
      </c>
      <c r="B109" s="186">
        <v>41828</v>
      </c>
      <c r="C109" s="186"/>
      <c r="D109" s="187" t="s">
        <v>592</v>
      </c>
      <c r="E109" s="188" t="s">
        <v>559</v>
      </c>
      <c r="F109" s="189">
        <v>393</v>
      </c>
      <c r="G109" s="188" t="s">
        <v>589</v>
      </c>
      <c r="H109" s="188">
        <v>468</v>
      </c>
      <c r="I109" s="190">
        <v>468</v>
      </c>
      <c r="J109" s="191" t="s">
        <v>590</v>
      </c>
      <c r="K109" s="192">
        <f t="shared" si="74"/>
        <v>75</v>
      </c>
      <c r="L109" s="193">
        <f t="shared" si="75"/>
        <v>0.19083969465648856</v>
      </c>
      <c r="M109" s="188" t="s">
        <v>557</v>
      </c>
      <c r="N109" s="194">
        <v>41863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38" ht="12.75" customHeight="1">
      <c r="A110" s="185">
        <v>4</v>
      </c>
      <c r="B110" s="186">
        <v>41857</v>
      </c>
      <c r="C110" s="186"/>
      <c r="D110" s="187" t="s">
        <v>593</v>
      </c>
      <c r="E110" s="188" t="s">
        <v>559</v>
      </c>
      <c r="F110" s="189">
        <v>205</v>
      </c>
      <c r="G110" s="188" t="s">
        <v>589</v>
      </c>
      <c r="H110" s="188">
        <v>275</v>
      </c>
      <c r="I110" s="190">
        <v>250</v>
      </c>
      <c r="J110" s="191" t="s">
        <v>590</v>
      </c>
      <c r="K110" s="192">
        <f t="shared" si="74"/>
        <v>70</v>
      </c>
      <c r="L110" s="193">
        <f t="shared" si="75"/>
        <v>0.34146341463414637</v>
      </c>
      <c r="M110" s="188" t="s">
        <v>557</v>
      </c>
      <c r="N110" s="194">
        <v>41962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38" ht="12.75" customHeight="1">
      <c r="A111" s="185">
        <v>5</v>
      </c>
      <c r="B111" s="186">
        <v>41886</v>
      </c>
      <c r="C111" s="186"/>
      <c r="D111" s="187" t="s">
        <v>594</v>
      </c>
      <c r="E111" s="188" t="s">
        <v>559</v>
      </c>
      <c r="F111" s="189">
        <v>162</v>
      </c>
      <c r="G111" s="188" t="s">
        <v>589</v>
      </c>
      <c r="H111" s="188">
        <v>190</v>
      </c>
      <c r="I111" s="190">
        <v>190</v>
      </c>
      <c r="J111" s="191" t="s">
        <v>590</v>
      </c>
      <c r="K111" s="192">
        <f t="shared" si="74"/>
        <v>28</v>
      </c>
      <c r="L111" s="193">
        <f t="shared" si="75"/>
        <v>0.1728395061728395</v>
      </c>
      <c r="M111" s="188" t="s">
        <v>557</v>
      </c>
      <c r="N111" s="194">
        <v>42006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38" ht="12.75" customHeight="1">
      <c r="A112" s="185">
        <v>6</v>
      </c>
      <c r="B112" s="186">
        <v>41886</v>
      </c>
      <c r="C112" s="186"/>
      <c r="D112" s="187" t="s">
        <v>595</v>
      </c>
      <c r="E112" s="188" t="s">
        <v>559</v>
      </c>
      <c r="F112" s="189">
        <v>75</v>
      </c>
      <c r="G112" s="188" t="s">
        <v>589</v>
      </c>
      <c r="H112" s="188">
        <v>91.5</v>
      </c>
      <c r="I112" s="190" t="s">
        <v>596</v>
      </c>
      <c r="J112" s="191" t="s">
        <v>597</v>
      </c>
      <c r="K112" s="192">
        <f t="shared" si="74"/>
        <v>16.5</v>
      </c>
      <c r="L112" s="193">
        <f t="shared" si="75"/>
        <v>0.22</v>
      </c>
      <c r="M112" s="188" t="s">
        <v>557</v>
      </c>
      <c r="N112" s="194">
        <v>41954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85">
        <v>7</v>
      </c>
      <c r="B113" s="186">
        <v>41913</v>
      </c>
      <c r="C113" s="186"/>
      <c r="D113" s="187" t="s">
        <v>598</v>
      </c>
      <c r="E113" s="188" t="s">
        <v>559</v>
      </c>
      <c r="F113" s="189">
        <v>850</v>
      </c>
      <c r="G113" s="188" t="s">
        <v>589</v>
      </c>
      <c r="H113" s="188">
        <v>982.5</v>
      </c>
      <c r="I113" s="190">
        <v>1050</v>
      </c>
      <c r="J113" s="191" t="s">
        <v>599</v>
      </c>
      <c r="K113" s="192">
        <f t="shared" si="74"/>
        <v>132.5</v>
      </c>
      <c r="L113" s="193">
        <f t="shared" si="75"/>
        <v>0.15588235294117647</v>
      </c>
      <c r="M113" s="188" t="s">
        <v>557</v>
      </c>
      <c r="N113" s="194">
        <v>42039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85">
        <v>8</v>
      </c>
      <c r="B114" s="186">
        <v>41913</v>
      </c>
      <c r="C114" s="186"/>
      <c r="D114" s="187" t="s">
        <v>600</v>
      </c>
      <c r="E114" s="188" t="s">
        <v>559</v>
      </c>
      <c r="F114" s="189">
        <v>475</v>
      </c>
      <c r="G114" s="188" t="s">
        <v>589</v>
      </c>
      <c r="H114" s="188">
        <v>515</v>
      </c>
      <c r="I114" s="190">
        <v>600</v>
      </c>
      <c r="J114" s="191" t="s">
        <v>601</v>
      </c>
      <c r="K114" s="192">
        <f t="shared" si="74"/>
        <v>40</v>
      </c>
      <c r="L114" s="193">
        <f t="shared" si="75"/>
        <v>8.4210526315789472E-2</v>
      </c>
      <c r="M114" s="188" t="s">
        <v>557</v>
      </c>
      <c r="N114" s="194">
        <v>41939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85">
        <v>9</v>
      </c>
      <c r="B115" s="186">
        <v>41913</v>
      </c>
      <c r="C115" s="186"/>
      <c r="D115" s="187" t="s">
        <v>602</v>
      </c>
      <c r="E115" s="188" t="s">
        <v>559</v>
      </c>
      <c r="F115" s="189">
        <v>86</v>
      </c>
      <c r="G115" s="188" t="s">
        <v>589</v>
      </c>
      <c r="H115" s="188">
        <v>99</v>
      </c>
      <c r="I115" s="190">
        <v>140</v>
      </c>
      <c r="J115" s="191" t="s">
        <v>603</v>
      </c>
      <c r="K115" s="192">
        <f t="shared" si="74"/>
        <v>13</v>
      </c>
      <c r="L115" s="193">
        <f t="shared" si="75"/>
        <v>0.15116279069767441</v>
      </c>
      <c r="M115" s="188" t="s">
        <v>557</v>
      </c>
      <c r="N115" s="194">
        <v>41939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85">
        <v>10</v>
      </c>
      <c r="B116" s="186">
        <v>41926</v>
      </c>
      <c r="C116" s="186"/>
      <c r="D116" s="187" t="s">
        <v>604</v>
      </c>
      <c r="E116" s="188" t="s">
        <v>559</v>
      </c>
      <c r="F116" s="189">
        <v>496.6</v>
      </c>
      <c r="G116" s="188" t="s">
        <v>589</v>
      </c>
      <c r="H116" s="188">
        <v>621</v>
      </c>
      <c r="I116" s="190">
        <v>580</v>
      </c>
      <c r="J116" s="191" t="s">
        <v>590</v>
      </c>
      <c r="K116" s="192">
        <f t="shared" si="74"/>
        <v>124.39999999999998</v>
      </c>
      <c r="L116" s="193">
        <f t="shared" si="75"/>
        <v>0.25050342327829234</v>
      </c>
      <c r="M116" s="188" t="s">
        <v>557</v>
      </c>
      <c r="N116" s="194">
        <v>42605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85">
        <v>11</v>
      </c>
      <c r="B117" s="186">
        <v>41926</v>
      </c>
      <c r="C117" s="186"/>
      <c r="D117" s="187" t="s">
        <v>605</v>
      </c>
      <c r="E117" s="188" t="s">
        <v>559</v>
      </c>
      <c r="F117" s="189">
        <v>2481.9</v>
      </c>
      <c r="G117" s="188" t="s">
        <v>589</v>
      </c>
      <c r="H117" s="188">
        <v>2840</v>
      </c>
      <c r="I117" s="190">
        <v>2870</v>
      </c>
      <c r="J117" s="191" t="s">
        <v>606</v>
      </c>
      <c r="K117" s="192">
        <f t="shared" si="74"/>
        <v>358.09999999999991</v>
      </c>
      <c r="L117" s="193">
        <f t="shared" si="75"/>
        <v>0.14428462065353154</v>
      </c>
      <c r="M117" s="188" t="s">
        <v>557</v>
      </c>
      <c r="N117" s="194">
        <v>42017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85">
        <v>12</v>
      </c>
      <c r="B118" s="186">
        <v>41928</v>
      </c>
      <c r="C118" s="186"/>
      <c r="D118" s="187" t="s">
        <v>607</v>
      </c>
      <c r="E118" s="188" t="s">
        <v>559</v>
      </c>
      <c r="F118" s="189">
        <v>84.5</v>
      </c>
      <c r="G118" s="188" t="s">
        <v>589</v>
      </c>
      <c r="H118" s="188">
        <v>93</v>
      </c>
      <c r="I118" s="190">
        <v>110</v>
      </c>
      <c r="J118" s="191" t="s">
        <v>608</v>
      </c>
      <c r="K118" s="192">
        <f t="shared" si="74"/>
        <v>8.5</v>
      </c>
      <c r="L118" s="193">
        <f t="shared" si="75"/>
        <v>0.10059171597633136</v>
      </c>
      <c r="M118" s="188" t="s">
        <v>557</v>
      </c>
      <c r="N118" s="194">
        <v>41939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85">
        <v>13</v>
      </c>
      <c r="B119" s="186">
        <v>41928</v>
      </c>
      <c r="C119" s="186"/>
      <c r="D119" s="187" t="s">
        <v>609</v>
      </c>
      <c r="E119" s="188" t="s">
        <v>559</v>
      </c>
      <c r="F119" s="189">
        <v>401</v>
      </c>
      <c r="G119" s="188" t="s">
        <v>589</v>
      </c>
      <c r="H119" s="188">
        <v>428</v>
      </c>
      <c r="I119" s="190">
        <v>450</v>
      </c>
      <c r="J119" s="191" t="s">
        <v>610</v>
      </c>
      <c r="K119" s="192">
        <f t="shared" si="74"/>
        <v>27</v>
      </c>
      <c r="L119" s="193">
        <f t="shared" si="75"/>
        <v>6.7331670822942641E-2</v>
      </c>
      <c r="M119" s="188" t="s">
        <v>557</v>
      </c>
      <c r="N119" s="194">
        <v>42020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85">
        <v>14</v>
      </c>
      <c r="B120" s="186">
        <v>41928</v>
      </c>
      <c r="C120" s="186"/>
      <c r="D120" s="187" t="s">
        <v>611</v>
      </c>
      <c r="E120" s="188" t="s">
        <v>559</v>
      </c>
      <c r="F120" s="189">
        <v>101</v>
      </c>
      <c r="G120" s="188" t="s">
        <v>589</v>
      </c>
      <c r="H120" s="188">
        <v>112</v>
      </c>
      <c r="I120" s="190">
        <v>120</v>
      </c>
      <c r="J120" s="191" t="s">
        <v>612</v>
      </c>
      <c r="K120" s="192">
        <f t="shared" si="74"/>
        <v>11</v>
      </c>
      <c r="L120" s="193">
        <f t="shared" si="75"/>
        <v>0.10891089108910891</v>
      </c>
      <c r="M120" s="188" t="s">
        <v>557</v>
      </c>
      <c r="N120" s="194">
        <v>41939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85">
        <v>15</v>
      </c>
      <c r="B121" s="186">
        <v>41954</v>
      </c>
      <c r="C121" s="186"/>
      <c r="D121" s="187" t="s">
        <v>613</v>
      </c>
      <c r="E121" s="188" t="s">
        <v>559</v>
      </c>
      <c r="F121" s="189">
        <v>59</v>
      </c>
      <c r="G121" s="188" t="s">
        <v>589</v>
      </c>
      <c r="H121" s="188">
        <v>76</v>
      </c>
      <c r="I121" s="190">
        <v>76</v>
      </c>
      <c r="J121" s="191" t="s">
        <v>590</v>
      </c>
      <c r="K121" s="192">
        <f t="shared" si="74"/>
        <v>17</v>
      </c>
      <c r="L121" s="193">
        <f t="shared" si="75"/>
        <v>0.28813559322033899</v>
      </c>
      <c r="M121" s="188" t="s">
        <v>557</v>
      </c>
      <c r="N121" s="194">
        <v>43032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85">
        <v>16</v>
      </c>
      <c r="B122" s="186">
        <v>41954</v>
      </c>
      <c r="C122" s="186"/>
      <c r="D122" s="187" t="s">
        <v>602</v>
      </c>
      <c r="E122" s="188" t="s">
        <v>559</v>
      </c>
      <c r="F122" s="189">
        <v>99</v>
      </c>
      <c r="G122" s="188" t="s">
        <v>589</v>
      </c>
      <c r="H122" s="188">
        <v>120</v>
      </c>
      <c r="I122" s="190">
        <v>120</v>
      </c>
      <c r="J122" s="191" t="s">
        <v>570</v>
      </c>
      <c r="K122" s="192">
        <f t="shared" si="74"/>
        <v>21</v>
      </c>
      <c r="L122" s="193">
        <f t="shared" si="75"/>
        <v>0.21212121212121213</v>
      </c>
      <c r="M122" s="188" t="s">
        <v>557</v>
      </c>
      <c r="N122" s="194">
        <v>41960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85">
        <v>17</v>
      </c>
      <c r="B123" s="186">
        <v>41956</v>
      </c>
      <c r="C123" s="186"/>
      <c r="D123" s="187" t="s">
        <v>614</v>
      </c>
      <c r="E123" s="188" t="s">
        <v>559</v>
      </c>
      <c r="F123" s="189">
        <v>22</v>
      </c>
      <c r="G123" s="188" t="s">
        <v>589</v>
      </c>
      <c r="H123" s="188">
        <v>33.549999999999997</v>
      </c>
      <c r="I123" s="190">
        <v>32</v>
      </c>
      <c r="J123" s="191" t="s">
        <v>615</v>
      </c>
      <c r="K123" s="192">
        <f t="shared" si="74"/>
        <v>11.549999999999997</v>
      </c>
      <c r="L123" s="193">
        <f t="shared" si="75"/>
        <v>0.52499999999999991</v>
      </c>
      <c r="M123" s="188" t="s">
        <v>557</v>
      </c>
      <c r="N123" s="194">
        <v>42188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85">
        <v>18</v>
      </c>
      <c r="B124" s="186">
        <v>41976</v>
      </c>
      <c r="C124" s="186"/>
      <c r="D124" s="187" t="s">
        <v>616</v>
      </c>
      <c r="E124" s="188" t="s">
        <v>559</v>
      </c>
      <c r="F124" s="189">
        <v>440</v>
      </c>
      <c r="G124" s="188" t="s">
        <v>589</v>
      </c>
      <c r="H124" s="188">
        <v>520</v>
      </c>
      <c r="I124" s="190">
        <v>520</v>
      </c>
      <c r="J124" s="191" t="s">
        <v>617</v>
      </c>
      <c r="K124" s="192">
        <f t="shared" si="74"/>
        <v>80</v>
      </c>
      <c r="L124" s="193">
        <f t="shared" si="75"/>
        <v>0.18181818181818182</v>
      </c>
      <c r="M124" s="188" t="s">
        <v>557</v>
      </c>
      <c r="N124" s="194">
        <v>42208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85">
        <v>19</v>
      </c>
      <c r="B125" s="186">
        <v>41976</v>
      </c>
      <c r="C125" s="186"/>
      <c r="D125" s="187" t="s">
        <v>618</v>
      </c>
      <c r="E125" s="188" t="s">
        <v>559</v>
      </c>
      <c r="F125" s="189">
        <v>360</v>
      </c>
      <c r="G125" s="188" t="s">
        <v>589</v>
      </c>
      <c r="H125" s="188">
        <v>427</v>
      </c>
      <c r="I125" s="190">
        <v>425</v>
      </c>
      <c r="J125" s="191" t="s">
        <v>619</v>
      </c>
      <c r="K125" s="192">
        <f t="shared" si="74"/>
        <v>67</v>
      </c>
      <c r="L125" s="193">
        <f t="shared" si="75"/>
        <v>0.18611111111111112</v>
      </c>
      <c r="M125" s="188" t="s">
        <v>557</v>
      </c>
      <c r="N125" s="194">
        <v>42058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85">
        <v>20</v>
      </c>
      <c r="B126" s="186">
        <v>42012</v>
      </c>
      <c r="C126" s="186"/>
      <c r="D126" s="187" t="s">
        <v>620</v>
      </c>
      <c r="E126" s="188" t="s">
        <v>559</v>
      </c>
      <c r="F126" s="189">
        <v>360</v>
      </c>
      <c r="G126" s="188" t="s">
        <v>589</v>
      </c>
      <c r="H126" s="188">
        <v>455</v>
      </c>
      <c r="I126" s="190">
        <v>420</v>
      </c>
      <c r="J126" s="191" t="s">
        <v>621</v>
      </c>
      <c r="K126" s="192">
        <f t="shared" si="74"/>
        <v>95</v>
      </c>
      <c r="L126" s="193">
        <f t="shared" si="75"/>
        <v>0.2638888888888889</v>
      </c>
      <c r="M126" s="188" t="s">
        <v>557</v>
      </c>
      <c r="N126" s="194">
        <v>42024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85">
        <v>21</v>
      </c>
      <c r="B127" s="186">
        <v>42012</v>
      </c>
      <c r="C127" s="186"/>
      <c r="D127" s="187" t="s">
        <v>622</v>
      </c>
      <c r="E127" s="188" t="s">
        <v>559</v>
      </c>
      <c r="F127" s="189">
        <v>130</v>
      </c>
      <c r="G127" s="188"/>
      <c r="H127" s="188">
        <v>175.5</v>
      </c>
      <c r="I127" s="190">
        <v>165</v>
      </c>
      <c r="J127" s="191" t="s">
        <v>623</v>
      </c>
      <c r="K127" s="192">
        <f t="shared" si="74"/>
        <v>45.5</v>
      </c>
      <c r="L127" s="193">
        <f t="shared" si="75"/>
        <v>0.35</v>
      </c>
      <c r="M127" s="188" t="s">
        <v>557</v>
      </c>
      <c r="N127" s="194">
        <v>43088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85">
        <v>22</v>
      </c>
      <c r="B128" s="186">
        <v>42040</v>
      </c>
      <c r="C128" s="186"/>
      <c r="D128" s="187" t="s">
        <v>372</v>
      </c>
      <c r="E128" s="188" t="s">
        <v>588</v>
      </c>
      <c r="F128" s="189">
        <v>98</v>
      </c>
      <c r="G128" s="188"/>
      <c r="H128" s="188">
        <v>120</v>
      </c>
      <c r="I128" s="190">
        <v>120</v>
      </c>
      <c r="J128" s="191" t="s">
        <v>590</v>
      </c>
      <c r="K128" s="192">
        <f t="shared" si="74"/>
        <v>22</v>
      </c>
      <c r="L128" s="193">
        <f t="shared" si="75"/>
        <v>0.22448979591836735</v>
      </c>
      <c r="M128" s="188" t="s">
        <v>557</v>
      </c>
      <c r="N128" s="194">
        <v>42753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85">
        <v>23</v>
      </c>
      <c r="B129" s="186">
        <v>42040</v>
      </c>
      <c r="C129" s="186"/>
      <c r="D129" s="187" t="s">
        <v>624</v>
      </c>
      <c r="E129" s="188" t="s">
        <v>588</v>
      </c>
      <c r="F129" s="189">
        <v>196</v>
      </c>
      <c r="G129" s="188"/>
      <c r="H129" s="188">
        <v>262</v>
      </c>
      <c r="I129" s="190">
        <v>255</v>
      </c>
      <c r="J129" s="191" t="s">
        <v>590</v>
      </c>
      <c r="K129" s="192">
        <f t="shared" si="74"/>
        <v>66</v>
      </c>
      <c r="L129" s="193">
        <f t="shared" si="75"/>
        <v>0.33673469387755101</v>
      </c>
      <c r="M129" s="188" t="s">
        <v>557</v>
      </c>
      <c r="N129" s="194">
        <v>42599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95">
        <v>24</v>
      </c>
      <c r="B130" s="196">
        <v>42067</v>
      </c>
      <c r="C130" s="196"/>
      <c r="D130" s="197" t="s">
        <v>371</v>
      </c>
      <c r="E130" s="198" t="s">
        <v>588</v>
      </c>
      <c r="F130" s="199">
        <v>235</v>
      </c>
      <c r="G130" s="199"/>
      <c r="H130" s="200">
        <v>77</v>
      </c>
      <c r="I130" s="200" t="s">
        <v>625</v>
      </c>
      <c r="J130" s="201" t="s">
        <v>626</v>
      </c>
      <c r="K130" s="202">
        <f t="shared" si="74"/>
        <v>-158</v>
      </c>
      <c r="L130" s="203">
        <f t="shared" si="75"/>
        <v>-0.67234042553191486</v>
      </c>
      <c r="M130" s="199" t="s">
        <v>569</v>
      </c>
      <c r="N130" s="196">
        <v>43522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85">
        <v>25</v>
      </c>
      <c r="B131" s="186">
        <v>42067</v>
      </c>
      <c r="C131" s="186"/>
      <c r="D131" s="187" t="s">
        <v>627</v>
      </c>
      <c r="E131" s="188" t="s">
        <v>588</v>
      </c>
      <c r="F131" s="189">
        <v>185</v>
      </c>
      <c r="G131" s="188"/>
      <c r="H131" s="188">
        <v>224</v>
      </c>
      <c r="I131" s="190" t="s">
        <v>628</v>
      </c>
      <c r="J131" s="191" t="s">
        <v>590</v>
      </c>
      <c r="K131" s="192">
        <f t="shared" si="74"/>
        <v>39</v>
      </c>
      <c r="L131" s="193">
        <f t="shared" si="75"/>
        <v>0.21081081081081082</v>
      </c>
      <c r="M131" s="188" t="s">
        <v>557</v>
      </c>
      <c r="N131" s="194">
        <v>42647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95">
        <v>26</v>
      </c>
      <c r="B132" s="196">
        <v>42090</v>
      </c>
      <c r="C132" s="196"/>
      <c r="D132" s="204" t="s">
        <v>629</v>
      </c>
      <c r="E132" s="199" t="s">
        <v>588</v>
      </c>
      <c r="F132" s="199">
        <v>49.5</v>
      </c>
      <c r="G132" s="200"/>
      <c r="H132" s="200">
        <v>15.85</v>
      </c>
      <c r="I132" s="200">
        <v>67</v>
      </c>
      <c r="J132" s="201" t="s">
        <v>630</v>
      </c>
      <c r="K132" s="200">
        <f t="shared" si="74"/>
        <v>-33.65</v>
      </c>
      <c r="L132" s="205">
        <f t="shared" si="75"/>
        <v>-0.67979797979797973</v>
      </c>
      <c r="M132" s="199" t="s">
        <v>569</v>
      </c>
      <c r="N132" s="206">
        <v>43627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85">
        <v>27</v>
      </c>
      <c r="B133" s="186">
        <v>42093</v>
      </c>
      <c r="C133" s="186"/>
      <c r="D133" s="187" t="s">
        <v>631</v>
      </c>
      <c r="E133" s="188" t="s">
        <v>588</v>
      </c>
      <c r="F133" s="189">
        <v>183.5</v>
      </c>
      <c r="G133" s="188"/>
      <c r="H133" s="188">
        <v>219</v>
      </c>
      <c r="I133" s="190">
        <v>218</v>
      </c>
      <c r="J133" s="191" t="s">
        <v>632</v>
      </c>
      <c r="K133" s="192">
        <f t="shared" si="74"/>
        <v>35.5</v>
      </c>
      <c r="L133" s="193">
        <f t="shared" si="75"/>
        <v>0.19346049046321526</v>
      </c>
      <c r="M133" s="188" t="s">
        <v>557</v>
      </c>
      <c r="N133" s="194">
        <v>42103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85">
        <v>28</v>
      </c>
      <c r="B134" s="186">
        <v>42114</v>
      </c>
      <c r="C134" s="186"/>
      <c r="D134" s="187" t="s">
        <v>633</v>
      </c>
      <c r="E134" s="188" t="s">
        <v>588</v>
      </c>
      <c r="F134" s="189">
        <f>(227+237)/2</f>
        <v>232</v>
      </c>
      <c r="G134" s="188"/>
      <c r="H134" s="188">
        <v>298</v>
      </c>
      <c r="I134" s="190">
        <v>298</v>
      </c>
      <c r="J134" s="191" t="s">
        <v>590</v>
      </c>
      <c r="K134" s="192">
        <f t="shared" si="74"/>
        <v>66</v>
      </c>
      <c r="L134" s="193">
        <f t="shared" si="75"/>
        <v>0.28448275862068967</v>
      </c>
      <c r="M134" s="188" t="s">
        <v>557</v>
      </c>
      <c r="N134" s="194">
        <v>42823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85">
        <v>29</v>
      </c>
      <c r="B135" s="186">
        <v>42128</v>
      </c>
      <c r="C135" s="186"/>
      <c r="D135" s="187" t="s">
        <v>634</v>
      </c>
      <c r="E135" s="188" t="s">
        <v>559</v>
      </c>
      <c r="F135" s="189">
        <v>385</v>
      </c>
      <c r="G135" s="188"/>
      <c r="H135" s="188">
        <f>212.5+331</f>
        <v>543.5</v>
      </c>
      <c r="I135" s="190">
        <v>510</v>
      </c>
      <c r="J135" s="191" t="s">
        <v>635</v>
      </c>
      <c r="K135" s="192">
        <f t="shared" si="74"/>
        <v>158.5</v>
      </c>
      <c r="L135" s="193">
        <f t="shared" si="75"/>
        <v>0.41168831168831171</v>
      </c>
      <c r="M135" s="188" t="s">
        <v>557</v>
      </c>
      <c r="N135" s="194">
        <v>42235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85">
        <v>30</v>
      </c>
      <c r="B136" s="186">
        <v>42128</v>
      </c>
      <c r="C136" s="186"/>
      <c r="D136" s="187" t="s">
        <v>636</v>
      </c>
      <c r="E136" s="188" t="s">
        <v>559</v>
      </c>
      <c r="F136" s="189">
        <v>115.5</v>
      </c>
      <c r="G136" s="188"/>
      <c r="H136" s="188">
        <v>146</v>
      </c>
      <c r="I136" s="190">
        <v>142</v>
      </c>
      <c r="J136" s="191" t="s">
        <v>637</v>
      </c>
      <c r="K136" s="192">
        <f t="shared" si="74"/>
        <v>30.5</v>
      </c>
      <c r="L136" s="193">
        <f t="shared" si="75"/>
        <v>0.26406926406926406</v>
      </c>
      <c r="M136" s="188" t="s">
        <v>557</v>
      </c>
      <c r="N136" s="194">
        <v>42202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85">
        <v>31</v>
      </c>
      <c r="B137" s="186">
        <v>42151</v>
      </c>
      <c r="C137" s="186"/>
      <c r="D137" s="187" t="s">
        <v>638</v>
      </c>
      <c r="E137" s="188" t="s">
        <v>559</v>
      </c>
      <c r="F137" s="189">
        <v>237.5</v>
      </c>
      <c r="G137" s="188"/>
      <c r="H137" s="188">
        <v>279.5</v>
      </c>
      <c r="I137" s="190">
        <v>278</v>
      </c>
      <c r="J137" s="191" t="s">
        <v>590</v>
      </c>
      <c r="K137" s="192">
        <f t="shared" si="74"/>
        <v>42</v>
      </c>
      <c r="L137" s="193">
        <f t="shared" si="75"/>
        <v>0.17684210526315788</v>
      </c>
      <c r="M137" s="188" t="s">
        <v>557</v>
      </c>
      <c r="N137" s="194">
        <v>42222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85">
        <v>32</v>
      </c>
      <c r="B138" s="186">
        <v>42174</v>
      </c>
      <c r="C138" s="186"/>
      <c r="D138" s="187" t="s">
        <v>609</v>
      </c>
      <c r="E138" s="188" t="s">
        <v>588</v>
      </c>
      <c r="F138" s="189">
        <v>340</v>
      </c>
      <c r="G138" s="188"/>
      <c r="H138" s="188">
        <v>448</v>
      </c>
      <c r="I138" s="190">
        <v>448</v>
      </c>
      <c r="J138" s="191" t="s">
        <v>590</v>
      </c>
      <c r="K138" s="192">
        <f t="shared" si="74"/>
        <v>108</v>
      </c>
      <c r="L138" s="193">
        <f t="shared" si="75"/>
        <v>0.31764705882352939</v>
      </c>
      <c r="M138" s="188" t="s">
        <v>557</v>
      </c>
      <c r="N138" s="194">
        <v>43018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85">
        <v>33</v>
      </c>
      <c r="B139" s="186">
        <v>42191</v>
      </c>
      <c r="C139" s="186"/>
      <c r="D139" s="187" t="s">
        <v>639</v>
      </c>
      <c r="E139" s="188" t="s">
        <v>588</v>
      </c>
      <c r="F139" s="189">
        <v>390</v>
      </c>
      <c r="G139" s="188"/>
      <c r="H139" s="188">
        <v>460</v>
      </c>
      <c r="I139" s="190">
        <v>460</v>
      </c>
      <c r="J139" s="191" t="s">
        <v>590</v>
      </c>
      <c r="K139" s="192">
        <f t="shared" si="74"/>
        <v>70</v>
      </c>
      <c r="L139" s="193">
        <f t="shared" si="75"/>
        <v>0.17948717948717949</v>
      </c>
      <c r="M139" s="188" t="s">
        <v>557</v>
      </c>
      <c r="N139" s="194">
        <v>42478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95">
        <v>34</v>
      </c>
      <c r="B140" s="196">
        <v>42195</v>
      </c>
      <c r="C140" s="196"/>
      <c r="D140" s="197" t="s">
        <v>640</v>
      </c>
      <c r="E140" s="198" t="s">
        <v>588</v>
      </c>
      <c r="F140" s="199">
        <v>122.5</v>
      </c>
      <c r="G140" s="199"/>
      <c r="H140" s="200">
        <v>61</v>
      </c>
      <c r="I140" s="200">
        <v>172</v>
      </c>
      <c r="J140" s="201" t="s">
        <v>641</v>
      </c>
      <c r="K140" s="202">
        <f t="shared" si="74"/>
        <v>-61.5</v>
      </c>
      <c r="L140" s="203">
        <f t="shared" si="75"/>
        <v>-0.50204081632653064</v>
      </c>
      <c r="M140" s="199" t="s">
        <v>569</v>
      </c>
      <c r="N140" s="196">
        <v>43333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85">
        <v>35</v>
      </c>
      <c r="B141" s="186">
        <v>42219</v>
      </c>
      <c r="C141" s="186"/>
      <c r="D141" s="187" t="s">
        <v>642</v>
      </c>
      <c r="E141" s="188" t="s">
        <v>588</v>
      </c>
      <c r="F141" s="189">
        <v>297.5</v>
      </c>
      <c r="G141" s="188"/>
      <c r="H141" s="188">
        <v>350</v>
      </c>
      <c r="I141" s="190">
        <v>360</v>
      </c>
      <c r="J141" s="191" t="s">
        <v>643</v>
      </c>
      <c r="K141" s="192">
        <f t="shared" si="74"/>
        <v>52.5</v>
      </c>
      <c r="L141" s="193">
        <f t="shared" si="75"/>
        <v>0.17647058823529413</v>
      </c>
      <c r="M141" s="188" t="s">
        <v>557</v>
      </c>
      <c r="N141" s="194">
        <v>42232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85">
        <v>36</v>
      </c>
      <c r="B142" s="186">
        <v>42219</v>
      </c>
      <c r="C142" s="186"/>
      <c r="D142" s="187" t="s">
        <v>644</v>
      </c>
      <c r="E142" s="188" t="s">
        <v>588</v>
      </c>
      <c r="F142" s="189">
        <v>115.5</v>
      </c>
      <c r="G142" s="188"/>
      <c r="H142" s="188">
        <v>149</v>
      </c>
      <c r="I142" s="190">
        <v>140</v>
      </c>
      <c r="J142" s="191" t="s">
        <v>645</v>
      </c>
      <c r="K142" s="192">
        <f t="shared" si="74"/>
        <v>33.5</v>
      </c>
      <c r="L142" s="193">
        <f t="shared" si="75"/>
        <v>0.29004329004329005</v>
      </c>
      <c r="M142" s="188" t="s">
        <v>557</v>
      </c>
      <c r="N142" s="194">
        <v>42740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85">
        <v>37</v>
      </c>
      <c r="B143" s="186">
        <v>42251</v>
      </c>
      <c r="C143" s="186"/>
      <c r="D143" s="187" t="s">
        <v>638</v>
      </c>
      <c r="E143" s="188" t="s">
        <v>588</v>
      </c>
      <c r="F143" s="189">
        <v>226</v>
      </c>
      <c r="G143" s="188"/>
      <c r="H143" s="188">
        <v>292</v>
      </c>
      <c r="I143" s="190">
        <v>292</v>
      </c>
      <c r="J143" s="191" t="s">
        <v>646</v>
      </c>
      <c r="K143" s="192">
        <f t="shared" si="74"/>
        <v>66</v>
      </c>
      <c r="L143" s="193">
        <f t="shared" si="75"/>
        <v>0.29203539823008851</v>
      </c>
      <c r="M143" s="188" t="s">
        <v>557</v>
      </c>
      <c r="N143" s="194">
        <v>42286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85">
        <v>38</v>
      </c>
      <c r="B144" s="186">
        <v>42254</v>
      </c>
      <c r="C144" s="186"/>
      <c r="D144" s="187" t="s">
        <v>633</v>
      </c>
      <c r="E144" s="188" t="s">
        <v>588</v>
      </c>
      <c r="F144" s="189">
        <v>232.5</v>
      </c>
      <c r="G144" s="188"/>
      <c r="H144" s="188">
        <v>312.5</v>
      </c>
      <c r="I144" s="190">
        <v>310</v>
      </c>
      <c r="J144" s="191" t="s">
        <v>590</v>
      </c>
      <c r="K144" s="192">
        <f t="shared" si="74"/>
        <v>80</v>
      </c>
      <c r="L144" s="193">
        <f t="shared" si="75"/>
        <v>0.34408602150537637</v>
      </c>
      <c r="M144" s="188" t="s">
        <v>557</v>
      </c>
      <c r="N144" s="194">
        <v>42823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85">
        <v>39</v>
      </c>
      <c r="B145" s="186">
        <v>42268</v>
      </c>
      <c r="C145" s="186"/>
      <c r="D145" s="187" t="s">
        <v>647</v>
      </c>
      <c r="E145" s="188" t="s">
        <v>588</v>
      </c>
      <c r="F145" s="189">
        <v>196.5</v>
      </c>
      <c r="G145" s="188"/>
      <c r="H145" s="188">
        <v>238</v>
      </c>
      <c r="I145" s="190">
        <v>238</v>
      </c>
      <c r="J145" s="191" t="s">
        <v>646</v>
      </c>
      <c r="K145" s="192">
        <f t="shared" si="74"/>
        <v>41.5</v>
      </c>
      <c r="L145" s="193">
        <f t="shared" si="75"/>
        <v>0.21119592875318066</v>
      </c>
      <c r="M145" s="188" t="s">
        <v>557</v>
      </c>
      <c r="N145" s="194">
        <v>42291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85">
        <v>40</v>
      </c>
      <c r="B146" s="186">
        <v>42271</v>
      </c>
      <c r="C146" s="186"/>
      <c r="D146" s="187" t="s">
        <v>587</v>
      </c>
      <c r="E146" s="188" t="s">
        <v>588</v>
      </c>
      <c r="F146" s="189">
        <v>65</v>
      </c>
      <c r="G146" s="188"/>
      <c r="H146" s="188">
        <v>82</v>
      </c>
      <c r="I146" s="190">
        <v>82</v>
      </c>
      <c r="J146" s="191" t="s">
        <v>646</v>
      </c>
      <c r="K146" s="192">
        <f t="shared" si="74"/>
        <v>17</v>
      </c>
      <c r="L146" s="193">
        <f t="shared" si="75"/>
        <v>0.26153846153846155</v>
      </c>
      <c r="M146" s="188" t="s">
        <v>557</v>
      </c>
      <c r="N146" s="194">
        <v>42578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85">
        <v>41</v>
      </c>
      <c r="B147" s="186">
        <v>42291</v>
      </c>
      <c r="C147" s="186"/>
      <c r="D147" s="187" t="s">
        <v>648</v>
      </c>
      <c r="E147" s="188" t="s">
        <v>588</v>
      </c>
      <c r="F147" s="189">
        <v>144</v>
      </c>
      <c r="G147" s="188"/>
      <c r="H147" s="188">
        <v>182.5</v>
      </c>
      <c r="I147" s="190">
        <v>181</v>
      </c>
      <c r="J147" s="191" t="s">
        <v>646</v>
      </c>
      <c r="K147" s="192">
        <f t="shared" si="74"/>
        <v>38.5</v>
      </c>
      <c r="L147" s="193">
        <f t="shared" si="75"/>
        <v>0.2673611111111111</v>
      </c>
      <c r="M147" s="188" t="s">
        <v>557</v>
      </c>
      <c r="N147" s="194">
        <v>42817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85">
        <v>42</v>
      </c>
      <c r="B148" s="186">
        <v>42291</v>
      </c>
      <c r="C148" s="186"/>
      <c r="D148" s="187" t="s">
        <v>649</v>
      </c>
      <c r="E148" s="188" t="s">
        <v>588</v>
      </c>
      <c r="F148" s="189">
        <v>264</v>
      </c>
      <c r="G148" s="188"/>
      <c r="H148" s="188">
        <v>311</v>
      </c>
      <c r="I148" s="190">
        <v>311</v>
      </c>
      <c r="J148" s="191" t="s">
        <v>646</v>
      </c>
      <c r="K148" s="192">
        <f t="shared" si="74"/>
        <v>47</v>
      </c>
      <c r="L148" s="193">
        <f t="shared" si="75"/>
        <v>0.17803030303030304</v>
      </c>
      <c r="M148" s="188" t="s">
        <v>557</v>
      </c>
      <c r="N148" s="194">
        <v>42604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85">
        <v>43</v>
      </c>
      <c r="B149" s="186">
        <v>42318</v>
      </c>
      <c r="C149" s="186"/>
      <c r="D149" s="187" t="s">
        <v>650</v>
      </c>
      <c r="E149" s="188" t="s">
        <v>559</v>
      </c>
      <c r="F149" s="189">
        <v>549.5</v>
      </c>
      <c r="G149" s="188"/>
      <c r="H149" s="188">
        <v>630</v>
      </c>
      <c r="I149" s="190">
        <v>630</v>
      </c>
      <c r="J149" s="191" t="s">
        <v>646</v>
      </c>
      <c r="K149" s="192">
        <f t="shared" si="74"/>
        <v>80.5</v>
      </c>
      <c r="L149" s="193">
        <f t="shared" si="75"/>
        <v>0.1464968152866242</v>
      </c>
      <c r="M149" s="188" t="s">
        <v>557</v>
      </c>
      <c r="N149" s="194">
        <v>42419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85">
        <v>44</v>
      </c>
      <c r="B150" s="186">
        <v>42342</v>
      </c>
      <c r="C150" s="186"/>
      <c r="D150" s="187" t="s">
        <v>651</v>
      </c>
      <c r="E150" s="188" t="s">
        <v>588</v>
      </c>
      <c r="F150" s="189">
        <v>1027.5</v>
      </c>
      <c r="G150" s="188"/>
      <c r="H150" s="188">
        <v>1315</v>
      </c>
      <c r="I150" s="190">
        <v>1250</v>
      </c>
      <c r="J150" s="191" t="s">
        <v>646</v>
      </c>
      <c r="K150" s="192">
        <f t="shared" si="74"/>
        <v>287.5</v>
      </c>
      <c r="L150" s="193">
        <f t="shared" si="75"/>
        <v>0.27980535279805352</v>
      </c>
      <c r="M150" s="188" t="s">
        <v>557</v>
      </c>
      <c r="N150" s="194">
        <v>43244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85">
        <v>45</v>
      </c>
      <c r="B151" s="186">
        <v>42367</v>
      </c>
      <c r="C151" s="186"/>
      <c r="D151" s="187" t="s">
        <v>652</v>
      </c>
      <c r="E151" s="188" t="s">
        <v>588</v>
      </c>
      <c r="F151" s="189">
        <v>465</v>
      </c>
      <c r="G151" s="188"/>
      <c r="H151" s="188">
        <v>540</v>
      </c>
      <c r="I151" s="190">
        <v>540</v>
      </c>
      <c r="J151" s="191" t="s">
        <v>646</v>
      </c>
      <c r="K151" s="192">
        <f t="shared" si="74"/>
        <v>75</v>
      </c>
      <c r="L151" s="193">
        <f t="shared" si="75"/>
        <v>0.16129032258064516</v>
      </c>
      <c r="M151" s="188" t="s">
        <v>557</v>
      </c>
      <c r="N151" s="194">
        <v>42530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85">
        <v>46</v>
      </c>
      <c r="B152" s="186">
        <v>42380</v>
      </c>
      <c r="C152" s="186"/>
      <c r="D152" s="187" t="s">
        <v>372</v>
      </c>
      <c r="E152" s="188" t="s">
        <v>559</v>
      </c>
      <c r="F152" s="189">
        <v>81</v>
      </c>
      <c r="G152" s="188"/>
      <c r="H152" s="188">
        <v>110</v>
      </c>
      <c r="I152" s="190">
        <v>110</v>
      </c>
      <c r="J152" s="191" t="s">
        <v>646</v>
      </c>
      <c r="K152" s="192">
        <f t="shared" si="74"/>
        <v>29</v>
      </c>
      <c r="L152" s="193">
        <f t="shared" si="75"/>
        <v>0.35802469135802467</v>
      </c>
      <c r="M152" s="188" t="s">
        <v>557</v>
      </c>
      <c r="N152" s="194">
        <v>42745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85">
        <v>47</v>
      </c>
      <c r="B153" s="186">
        <v>42382</v>
      </c>
      <c r="C153" s="186"/>
      <c r="D153" s="187" t="s">
        <v>653</v>
      </c>
      <c r="E153" s="188" t="s">
        <v>559</v>
      </c>
      <c r="F153" s="189">
        <v>417.5</v>
      </c>
      <c r="G153" s="188"/>
      <c r="H153" s="188">
        <v>547</v>
      </c>
      <c r="I153" s="190">
        <v>535</v>
      </c>
      <c r="J153" s="191" t="s">
        <v>646</v>
      </c>
      <c r="K153" s="192">
        <f t="shared" si="74"/>
        <v>129.5</v>
      </c>
      <c r="L153" s="193">
        <f t="shared" si="75"/>
        <v>0.31017964071856285</v>
      </c>
      <c r="M153" s="188" t="s">
        <v>557</v>
      </c>
      <c r="N153" s="194">
        <v>42578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85">
        <v>48</v>
      </c>
      <c r="B154" s="186">
        <v>42408</v>
      </c>
      <c r="C154" s="186"/>
      <c r="D154" s="187" t="s">
        <v>654</v>
      </c>
      <c r="E154" s="188" t="s">
        <v>588</v>
      </c>
      <c r="F154" s="189">
        <v>650</v>
      </c>
      <c r="G154" s="188"/>
      <c r="H154" s="188">
        <v>800</v>
      </c>
      <c r="I154" s="190">
        <v>800</v>
      </c>
      <c r="J154" s="191" t="s">
        <v>646</v>
      </c>
      <c r="K154" s="192">
        <f t="shared" si="74"/>
        <v>150</v>
      </c>
      <c r="L154" s="193">
        <f t="shared" si="75"/>
        <v>0.23076923076923078</v>
      </c>
      <c r="M154" s="188" t="s">
        <v>557</v>
      </c>
      <c r="N154" s="194">
        <v>43154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85">
        <v>49</v>
      </c>
      <c r="B155" s="186">
        <v>42433</v>
      </c>
      <c r="C155" s="186"/>
      <c r="D155" s="187" t="s">
        <v>209</v>
      </c>
      <c r="E155" s="188" t="s">
        <v>588</v>
      </c>
      <c r="F155" s="189">
        <v>437.5</v>
      </c>
      <c r="G155" s="188"/>
      <c r="H155" s="188">
        <v>504.5</v>
      </c>
      <c r="I155" s="190">
        <v>522</v>
      </c>
      <c r="J155" s="191" t="s">
        <v>655</v>
      </c>
      <c r="K155" s="192">
        <f t="shared" si="74"/>
        <v>67</v>
      </c>
      <c r="L155" s="193">
        <f t="shared" si="75"/>
        <v>0.15314285714285714</v>
      </c>
      <c r="M155" s="188" t="s">
        <v>557</v>
      </c>
      <c r="N155" s="194">
        <v>42480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85">
        <v>50</v>
      </c>
      <c r="B156" s="186">
        <v>42438</v>
      </c>
      <c r="C156" s="186"/>
      <c r="D156" s="187" t="s">
        <v>656</v>
      </c>
      <c r="E156" s="188" t="s">
        <v>588</v>
      </c>
      <c r="F156" s="189">
        <v>189.5</v>
      </c>
      <c r="G156" s="188"/>
      <c r="H156" s="188">
        <v>218</v>
      </c>
      <c r="I156" s="190">
        <v>218</v>
      </c>
      <c r="J156" s="191" t="s">
        <v>646</v>
      </c>
      <c r="K156" s="192">
        <f t="shared" si="74"/>
        <v>28.5</v>
      </c>
      <c r="L156" s="193">
        <f t="shared" si="75"/>
        <v>0.15039577836411611</v>
      </c>
      <c r="M156" s="188" t="s">
        <v>557</v>
      </c>
      <c r="N156" s="194">
        <v>43034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95">
        <v>51</v>
      </c>
      <c r="B157" s="196">
        <v>42471</v>
      </c>
      <c r="C157" s="196"/>
      <c r="D157" s="204" t="s">
        <v>657</v>
      </c>
      <c r="E157" s="199" t="s">
        <v>588</v>
      </c>
      <c r="F157" s="199">
        <v>36.5</v>
      </c>
      <c r="G157" s="200"/>
      <c r="H157" s="200">
        <v>15.85</v>
      </c>
      <c r="I157" s="200">
        <v>60</v>
      </c>
      <c r="J157" s="201" t="s">
        <v>658</v>
      </c>
      <c r="K157" s="202">
        <f t="shared" si="74"/>
        <v>-20.65</v>
      </c>
      <c r="L157" s="203">
        <f t="shared" si="75"/>
        <v>-0.5657534246575342</v>
      </c>
      <c r="M157" s="199" t="s">
        <v>569</v>
      </c>
      <c r="N157" s="207">
        <v>43627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85">
        <v>52</v>
      </c>
      <c r="B158" s="186">
        <v>42472</v>
      </c>
      <c r="C158" s="186"/>
      <c r="D158" s="187" t="s">
        <v>659</v>
      </c>
      <c r="E158" s="188" t="s">
        <v>588</v>
      </c>
      <c r="F158" s="189">
        <v>93</v>
      </c>
      <c r="G158" s="188"/>
      <c r="H158" s="188">
        <v>149</v>
      </c>
      <c r="I158" s="190">
        <v>140</v>
      </c>
      <c r="J158" s="191" t="s">
        <v>660</v>
      </c>
      <c r="K158" s="192">
        <f t="shared" si="74"/>
        <v>56</v>
      </c>
      <c r="L158" s="193">
        <f t="shared" si="75"/>
        <v>0.60215053763440862</v>
      </c>
      <c r="M158" s="188" t="s">
        <v>557</v>
      </c>
      <c r="N158" s="194">
        <v>42740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85">
        <v>53</v>
      </c>
      <c r="B159" s="186">
        <v>42472</v>
      </c>
      <c r="C159" s="186"/>
      <c r="D159" s="187" t="s">
        <v>661</v>
      </c>
      <c r="E159" s="188" t="s">
        <v>588</v>
      </c>
      <c r="F159" s="189">
        <v>130</v>
      </c>
      <c r="G159" s="188"/>
      <c r="H159" s="188">
        <v>150</v>
      </c>
      <c r="I159" s="190" t="s">
        <v>662</v>
      </c>
      <c r="J159" s="191" t="s">
        <v>646</v>
      </c>
      <c r="K159" s="192">
        <f t="shared" si="74"/>
        <v>20</v>
      </c>
      <c r="L159" s="193">
        <f t="shared" si="75"/>
        <v>0.15384615384615385</v>
      </c>
      <c r="M159" s="188" t="s">
        <v>557</v>
      </c>
      <c r="N159" s="194">
        <v>42564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85">
        <v>54</v>
      </c>
      <c r="B160" s="186">
        <v>42473</v>
      </c>
      <c r="C160" s="186"/>
      <c r="D160" s="187" t="s">
        <v>663</v>
      </c>
      <c r="E160" s="188" t="s">
        <v>588</v>
      </c>
      <c r="F160" s="189">
        <v>196</v>
      </c>
      <c r="G160" s="188"/>
      <c r="H160" s="188">
        <v>299</v>
      </c>
      <c r="I160" s="190">
        <v>299</v>
      </c>
      <c r="J160" s="191" t="s">
        <v>646</v>
      </c>
      <c r="K160" s="192">
        <v>103</v>
      </c>
      <c r="L160" s="193">
        <v>0.52551020408163296</v>
      </c>
      <c r="M160" s="188" t="s">
        <v>557</v>
      </c>
      <c r="N160" s="194">
        <v>42620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85">
        <v>55</v>
      </c>
      <c r="B161" s="186">
        <v>42473</v>
      </c>
      <c r="C161" s="186"/>
      <c r="D161" s="187" t="s">
        <v>664</v>
      </c>
      <c r="E161" s="188" t="s">
        <v>588</v>
      </c>
      <c r="F161" s="189">
        <v>88</v>
      </c>
      <c r="G161" s="188"/>
      <c r="H161" s="188">
        <v>103</v>
      </c>
      <c r="I161" s="190">
        <v>103</v>
      </c>
      <c r="J161" s="191" t="s">
        <v>646</v>
      </c>
      <c r="K161" s="192">
        <v>15</v>
      </c>
      <c r="L161" s="193">
        <v>0.170454545454545</v>
      </c>
      <c r="M161" s="188" t="s">
        <v>557</v>
      </c>
      <c r="N161" s="194">
        <v>42530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85">
        <v>56</v>
      </c>
      <c r="B162" s="186">
        <v>42492</v>
      </c>
      <c r="C162" s="186"/>
      <c r="D162" s="187" t="s">
        <v>665</v>
      </c>
      <c r="E162" s="188" t="s">
        <v>588</v>
      </c>
      <c r="F162" s="189">
        <v>127.5</v>
      </c>
      <c r="G162" s="188"/>
      <c r="H162" s="188">
        <v>148</v>
      </c>
      <c r="I162" s="190" t="s">
        <v>666</v>
      </c>
      <c r="J162" s="191" t="s">
        <v>646</v>
      </c>
      <c r="K162" s="192">
        <f>H162-F162</f>
        <v>20.5</v>
      </c>
      <c r="L162" s="193">
        <f>K162/F162</f>
        <v>0.16078431372549021</v>
      </c>
      <c r="M162" s="188" t="s">
        <v>557</v>
      </c>
      <c r="N162" s="194">
        <v>42564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85">
        <v>57</v>
      </c>
      <c r="B163" s="186">
        <v>42493</v>
      </c>
      <c r="C163" s="186"/>
      <c r="D163" s="187" t="s">
        <v>667</v>
      </c>
      <c r="E163" s="188" t="s">
        <v>588</v>
      </c>
      <c r="F163" s="189">
        <v>675</v>
      </c>
      <c r="G163" s="188"/>
      <c r="H163" s="188">
        <v>815</v>
      </c>
      <c r="I163" s="190" t="s">
        <v>668</v>
      </c>
      <c r="J163" s="191" t="s">
        <v>646</v>
      </c>
      <c r="K163" s="192">
        <f>H163-F163</f>
        <v>140</v>
      </c>
      <c r="L163" s="193">
        <f>K163/F163</f>
        <v>0.2074074074074074</v>
      </c>
      <c r="M163" s="188" t="s">
        <v>557</v>
      </c>
      <c r="N163" s="194">
        <v>43154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95">
        <v>58</v>
      </c>
      <c r="B164" s="196">
        <v>42522</v>
      </c>
      <c r="C164" s="196"/>
      <c r="D164" s="197" t="s">
        <v>669</v>
      </c>
      <c r="E164" s="198" t="s">
        <v>588</v>
      </c>
      <c r="F164" s="199">
        <v>500</v>
      </c>
      <c r="G164" s="199"/>
      <c r="H164" s="200">
        <v>232.5</v>
      </c>
      <c r="I164" s="200" t="s">
        <v>670</v>
      </c>
      <c r="J164" s="201" t="s">
        <v>671</v>
      </c>
      <c r="K164" s="202">
        <f>H164-F164</f>
        <v>-267.5</v>
      </c>
      <c r="L164" s="203">
        <f>K164/F164</f>
        <v>-0.53500000000000003</v>
      </c>
      <c r="M164" s="199" t="s">
        <v>569</v>
      </c>
      <c r="N164" s="196">
        <v>43735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85">
        <v>59</v>
      </c>
      <c r="B165" s="186">
        <v>42527</v>
      </c>
      <c r="C165" s="186"/>
      <c r="D165" s="187" t="s">
        <v>512</v>
      </c>
      <c r="E165" s="188" t="s">
        <v>588</v>
      </c>
      <c r="F165" s="189">
        <v>110</v>
      </c>
      <c r="G165" s="188"/>
      <c r="H165" s="188">
        <v>126.5</v>
      </c>
      <c r="I165" s="190">
        <v>125</v>
      </c>
      <c r="J165" s="191" t="s">
        <v>597</v>
      </c>
      <c r="K165" s="192">
        <f>H165-F165</f>
        <v>16.5</v>
      </c>
      <c r="L165" s="193">
        <f>K165/F165</f>
        <v>0.15</v>
      </c>
      <c r="M165" s="188" t="s">
        <v>557</v>
      </c>
      <c r="N165" s="194">
        <v>42552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85">
        <v>60</v>
      </c>
      <c r="B166" s="186">
        <v>42538</v>
      </c>
      <c r="C166" s="186"/>
      <c r="D166" s="187" t="s">
        <v>672</v>
      </c>
      <c r="E166" s="188" t="s">
        <v>588</v>
      </c>
      <c r="F166" s="189">
        <v>44</v>
      </c>
      <c r="G166" s="188"/>
      <c r="H166" s="188">
        <v>69.5</v>
      </c>
      <c r="I166" s="190">
        <v>69.5</v>
      </c>
      <c r="J166" s="191" t="s">
        <v>673</v>
      </c>
      <c r="K166" s="192">
        <f>H166-F166</f>
        <v>25.5</v>
      </c>
      <c r="L166" s="193">
        <f>K166/F166</f>
        <v>0.57954545454545459</v>
      </c>
      <c r="M166" s="188" t="s">
        <v>557</v>
      </c>
      <c r="N166" s="194">
        <v>42977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85">
        <v>61</v>
      </c>
      <c r="B167" s="186">
        <v>42549</v>
      </c>
      <c r="C167" s="186"/>
      <c r="D167" s="187" t="s">
        <v>674</v>
      </c>
      <c r="E167" s="188" t="s">
        <v>588</v>
      </c>
      <c r="F167" s="189">
        <v>262.5</v>
      </c>
      <c r="G167" s="188"/>
      <c r="H167" s="188">
        <v>340</v>
      </c>
      <c r="I167" s="190">
        <v>333</v>
      </c>
      <c r="J167" s="191" t="s">
        <v>675</v>
      </c>
      <c r="K167" s="192">
        <v>77.5</v>
      </c>
      <c r="L167" s="193">
        <v>0.29523809523809502</v>
      </c>
      <c r="M167" s="188" t="s">
        <v>557</v>
      </c>
      <c r="N167" s="194">
        <v>43017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85">
        <v>62</v>
      </c>
      <c r="B168" s="186">
        <v>42549</v>
      </c>
      <c r="C168" s="186"/>
      <c r="D168" s="187" t="s">
        <v>676</v>
      </c>
      <c r="E168" s="188" t="s">
        <v>588</v>
      </c>
      <c r="F168" s="189">
        <v>840</v>
      </c>
      <c r="G168" s="188"/>
      <c r="H168" s="188">
        <v>1230</v>
      </c>
      <c r="I168" s="190">
        <v>1230</v>
      </c>
      <c r="J168" s="191" t="s">
        <v>646</v>
      </c>
      <c r="K168" s="192">
        <v>390</v>
      </c>
      <c r="L168" s="193">
        <v>0.46428571428571402</v>
      </c>
      <c r="M168" s="188" t="s">
        <v>557</v>
      </c>
      <c r="N168" s="194">
        <v>42649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208">
        <v>63</v>
      </c>
      <c r="B169" s="209">
        <v>42556</v>
      </c>
      <c r="C169" s="209"/>
      <c r="D169" s="210" t="s">
        <v>677</v>
      </c>
      <c r="E169" s="211" t="s">
        <v>588</v>
      </c>
      <c r="F169" s="211">
        <v>395</v>
      </c>
      <c r="G169" s="212"/>
      <c r="H169" s="212">
        <f>(468.5+342.5)/2</f>
        <v>405.5</v>
      </c>
      <c r="I169" s="212">
        <v>510</v>
      </c>
      <c r="J169" s="213" t="s">
        <v>678</v>
      </c>
      <c r="K169" s="214">
        <f t="shared" ref="K169:K175" si="76">H169-F169</f>
        <v>10.5</v>
      </c>
      <c r="L169" s="215">
        <f t="shared" ref="L169:L175" si="77">K169/F169</f>
        <v>2.6582278481012658E-2</v>
      </c>
      <c r="M169" s="211" t="s">
        <v>679</v>
      </c>
      <c r="N169" s="209">
        <v>43606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95">
        <v>64</v>
      </c>
      <c r="B170" s="196">
        <v>42584</v>
      </c>
      <c r="C170" s="196"/>
      <c r="D170" s="197" t="s">
        <v>680</v>
      </c>
      <c r="E170" s="198" t="s">
        <v>559</v>
      </c>
      <c r="F170" s="199">
        <f>169.5-12.8</f>
        <v>156.69999999999999</v>
      </c>
      <c r="G170" s="199"/>
      <c r="H170" s="200">
        <v>77</v>
      </c>
      <c r="I170" s="200" t="s">
        <v>681</v>
      </c>
      <c r="J170" s="201" t="s">
        <v>682</v>
      </c>
      <c r="K170" s="202">
        <f t="shared" si="76"/>
        <v>-79.699999999999989</v>
      </c>
      <c r="L170" s="203">
        <f t="shared" si="77"/>
        <v>-0.50861518825781749</v>
      </c>
      <c r="M170" s="199" t="s">
        <v>569</v>
      </c>
      <c r="N170" s="196">
        <v>43522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95">
        <v>65</v>
      </c>
      <c r="B171" s="196">
        <v>42586</v>
      </c>
      <c r="C171" s="196"/>
      <c r="D171" s="197" t="s">
        <v>683</v>
      </c>
      <c r="E171" s="198" t="s">
        <v>588</v>
      </c>
      <c r="F171" s="199">
        <v>400</v>
      </c>
      <c r="G171" s="199"/>
      <c r="H171" s="200">
        <v>305</v>
      </c>
      <c r="I171" s="200">
        <v>475</v>
      </c>
      <c r="J171" s="201" t="s">
        <v>684</v>
      </c>
      <c r="K171" s="202">
        <f t="shared" si="76"/>
        <v>-95</v>
      </c>
      <c r="L171" s="203">
        <f t="shared" si="77"/>
        <v>-0.23749999999999999</v>
      </c>
      <c r="M171" s="199" t="s">
        <v>569</v>
      </c>
      <c r="N171" s="196">
        <v>43606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85">
        <v>66</v>
      </c>
      <c r="B172" s="186">
        <v>42593</v>
      </c>
      <c r="C172" s="186"/>
      <c r="D172" s="187" t="s">
        <v>685</v>
      </c>
      <c r="E172" s="188" t="s">
        <v>588</v>
      </c>
      <c r="F172" s="189">
        <v>86.5</v>
      </c>
      <c r="G172" s="188"/>
      <c r="H172" s="188">
        <v>130</v>
      </c>
      <c r="I172" s="190">
        <v>130</v>
      </c>
      <c r="J172" s="191" t="s">
        <v>686</v>
      </c>
      <c r="K172" s="192">
        <f t="shared" si="76"/>
        <v>43.5</v>
      </c>
      <c r="L172" s="193">
        <f t="shared" si="77"/>
        <v>0.50289017341040465</v>
      </c>
      <c r="M172" s="188" t="s">
        <v>557</v>
      </c>
      <c r="N172" s="194">
        <v>43091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95">
        <v>67</v>
      </c>
      <c r="B173" s="196">
        <v>42600</v>
      </c>
      <c r="C173" s="196"/>
      <c r="D173" s="197" t="s">
        <v>109</v>
      </c>
      <c r="E173" s="198" t="s">
        <v>588</v>
      </c>
      <c r="F173" s="199">
        <v>133.5</v>
      </c>
      <c r="G173" s="199"/>
      <c r="H173" s="200">
        <v>126.5</v>
      </c>
      <c r="I173" s="200">
        <v>178</v>
      </c>
      <c r="J173" s="201" t="s">
        <v>687</v>
      </c>
      <c r="K173" s="202">
        <f t="shared" si="76"/>
        <v>-7</v>
      </c>
      <c r="L173" s="203">
        <f t="shared" si="77"/>
        <v>-5.2434456928838954E-2</v>
      </c>
      <c r="M173" s="199" t="s">
        <v>569</v>
      </c>
      <c r="N173" s="196">
        <v>42615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85">
        <v>68</v>
      </c>
      <c r="B174" s="186">
        <v>42613</v>
      </c>
      <c r="C174" s="186"/>
      <c r="D174" s="187" t="s">
        <v>688</v>
      </c>
      <c r="E174" s="188" t="s">
        <v>588</v>
      </c>
      <c r="F174" s="189">
        <v>560</v>
      </c>
      <c r="G174" s="188"/>
      <c r="H174" s="188">
        <v>725</v>
      </c>
      <c r="I174" s="190">
        <v>725</v>
      </c>
      <c r="J174" s="191" t="s">
        <v>590</v>
      </c>
      <c r="K174" s="192">
        <f t="shared" si="76"/>
        <v>165</v>
      </c>
      <c r="L174" s="193">
        <f t="shared" si="77"/>
        <v>0.29464285714285715</v>
      </c>
      <c r="M174" s="188" t="s">
        <v>557</v>
      </c>
      <c r="N174" s="194">
        <v>42456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85">
        <v>69</v>
      </c>
      <c r="B175" s="186">
        <v>42614</v>
      </c>
      <c r="C175" s="186"/>
      <c r="D175" s="187" t="s">
        <v>689</v>
      </c>
      <c r="E175" s="188" t="s">
        <v>588</v>
      </c>
      <c r="F175" s="189">
        <v>160.5</v>
      </c>
      <c r="G175" s="188"/>
      <c r="H175" s="188">
        <v>210</v>
      </c>
      <c r="I175" s="190">
        <v>210</v>
      </c>
      <c r="J175" s="191" t="s">
        <v>590</v>
      </c>
      <c r="K175" s="192">
        <f t="shared" si="76"/>
        <v>49.5</v>
      </c>
      <c r="L175" s="193">
        <f t="shared" si="77"/>
        <v>0.30841121495327101</v>
      </c>
      <c r="M175" s="188" t="s">
        <v>557</v>
      </c>
      <c r="N175" s="194">
        <v>42871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85">
        <v>70</v>
      </c>
      <c r="B176" s="186">
        <v>42646</v>
      </c>
      <c r="C176" s="186"/>
      <c r="D176" s="187" t="s">
        <v>386</v>
      </c>
      <c r="E176" s="188" t="s">
        <v>588</v>
      </c>
      <c r="F176" s="189">
        <v>430</v>
      </c>
      <c r="G176" s="188"/>
      <c r="H176" s="188">
        <v>596</v>
      </c>
      <c r="I176" s="190">
        <v>575</v>
      </c>
      <c r="J176" s="191" t="s">
        <v>690</v>
      </c>
      <c r="K176" s="192">
        <v>166</v>
      </c>
      <c r="L176" s="193">
        <v>0.38604651162790699</v>
      </c>
      <c r="M176" s="188" t="s">
        <v>557</v>
      </c>
      <c r="N176" s="194">
        <v>42769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85">
        <v>71</v>
      </c>
      <c r="B177" s="186">
        <v>42657</v>
      </c>
      <c r="C177" s="186"/>
      <c r="D177" s="187" t="s">
        <v>691</v>
      </c>
      <c r="E177" s="188" t="s">
        <v>588</v>
      </c>
      <c r="F177" s="189">
        <v>280</v>
      </c>
      <c r="G177" s="188"/>
      <c r="H177" s="188">
        <v>345</v>
      </c>
      <c r="I177" s="190">
        <v>345</v>
      </c>
      <c r="J177" s="191" t="s">
        <v>590</v>
      </c>
      <c r="K177" s="192">
        <f t="shared" ref="K177:K182" si="78">H177-F177</f>
        <v>65</v>
      </c>
      <c r="L177" s="193">
        <f>K177/F177</f>
        <v>0.23214285714285715</v>
      </c>
      <c r="M177" s="188" t="s">
        <v>557</v>
      </c>
      <c r="N177" s="194">
        <v>42814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85">
        <v>72</v>
      </c>
      <c r="B178" s="186">
        <v>42657</v>
      </c>
      <c r="C178" s="186"/>
      <c r="D178" s="187" t="s">
        <v>692</v>
      </c>
      <c r="E178" s="188" t="s">
        <v>588</v>
      </c>
      <c r="F178" s="189">
        <v>245</v>
      </c>
      <c r="G178" s="188"/>
      <c r="H178" s="188">
        <v>325.5</v>
      </c>
      <c r="I178" s="190">
        <v>330</v>
      </c>
      <c r="J178" s="191" t="s">
        <v>693</v>
      </c>
      <c r="K178" s="192">
        <f t="shared" si="78"/>
        <v>80.5</v>
      </c>
      <c r="L178" s="193">
        <f>K178/F178</f>
        <v>0.32857142857142857</v>
      </c>
      <c r="M178" s="188" t="s">
        <v>557</v>
      </c>
      <c r="N178" s="194">
        <v>42769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85">
        <v>73</v>
      </c>
      <c r="B179" s="186">
        <v>42660</v>
      </c>
      <c r="C179" s="186"/>
      <c r="D179" s="187" t="s">
        <v>339</v>
      </c>
      <c r="E179" s="188" t="s">
        <v>588</v>
      </c>
      <c r="F179" s="189">
        <v>125</v>
      </c>
      <c r="G179" s="188"/>
      <c r="H179" s="188">
        <v>160</v>
      </c>
      <c r="I179" s="190">
        <v>160</v>
      </c>
      <c r="J179" s="191" t="s">
        <v>646</v>
      </c>
      <c r="K179" s="192">
        <f t="shared" si="78"/>
        <v>35</v>
      </c>
      <c r="L179" s="193">
        <v>0.28000000000000003</v>
      </c>
      <c r="M179" s="188" t="s">
        <v>557</v>
      </c>
      <c r="N179" s="194">
        <v>42803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85">
        <v>74</v>
      </c>
      <c r="B180" s="186">
        <v>42660</v>
      </c>
      <c r="C180" s="186"/>
      <c r="D180" s="187" t="s">
        <v>446</v>
      </c>
      <c r="E180" s="188" t="s">
        <v>588</v>
      </c>
      <c r="F180" s="189">
        <v>114</v>
      </c>
      <c r="G180" s="188"/>
      <c r="H180" s="188">
        <v>145</v>
      </c>
      <c r="I180" s="190">
        <v>145</v>
      </c>
      <c r="J180" s="191" t="s">
        <v>646</v>
      </c>
      <c r="K180" s="192">
        <f t="shared" si="78"/>
        <v>31</v>
      </c>
      <c r="L180" s="193">
        <f>K180/F180</f>
        <v>0.27192982456140352</v>
      </c>
      <c r="M180" s="188" t="s">
        <v>557</v>
      </c>
      <c r="N180" s="194">
        <v>42859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85">
        <v>75</v>
      </c>
      <c r="B181" s="186">
        <v>42660</v>
      </c>
      <c r="C181" s="186"/>
      <c r="D181" s="187" t="s">
        <v>694</v>
      </c>
      <c r="E181" s="188" t="s">
        <v>588</v>
      </c>
      <c r="F181" s="189">
        <v>212</v>
      </c>
      <c r="G181" s="188"/>
      <c r="H181" s="188">
        <v>280</v>
      </c>
      <c r="I181" s="190">
        <v>276</v>
      </c>
      <c r="J181" s="191" t="s">
        <v>695</v>
      </c>
      <c r="K181" s="192">
        <f t="shared" si="78"/>
        <v>68</v>
      </c>
      <c r="L181" s="193">
        <f>K181/F181</f>
        <v>0.32075471698113206</v>
      </c>
      <c r="M181" s="188" t="s">
        <v>557</v>
      </c>
      <c r="N181" s="194">
        <v>42858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85">
        <v>76</v>
      </c>
      <c r="B182" s="186">
        <v>42678</v>
      </c>
      <c r="C182" s="186"/>
      <c r="D182" s="187" t="s">
        <v>436</v>
      </c>
      <c r="E182" s="188" t="s">
        <v>588</v>
      </c>
      <c r="F182" s="189">
        <v>155</v>
      </c>
      <c r="G182" s="188"/>
      <c r="H182" s="188">
        <v>210</v>
      </c>
      <c r="I182" s="190">
        <v>210</v>
      </c>
      <c r="J182" s="191" t="s">
        <v>696</v>
      </c>
      <c r="K182" s="192">
        <f t="shared" si="78"/>
        <v>55</v>
      </c>
      <c r="L182" s="193">
        <f>K182/F182</f>
        <v>0.35483870967741937</v>
      </c>
      <c r="M182" s="188" t="s">
        <v>557</v>
      </c>
      <c r="N182" s="194">
        <v>42944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95">
        <v>77</v>
      </c>
      <c r="B183" s="196">
        <v>42710</v>
      </c>
      <c r="C183" s="196"/>
      <c r="D183" s="197" t="s">
        <v>697</v>
      </c>
      <c r="E183" s="198" t="s">
        <v>588</v>
      </c>
      <c r="F183" s="199">
        <v>150.5</v>
      </c>
      <c r="G183" s="199"/>
      <c r="H183" s="200">
        <v>72.5</v>
      </c>
      <c r="I183" s="200">
        <v>174</v>
      </c>
      <c r="J183" s="201" t="s">
        <v>698</v>
      </c>
      <c r="K183" s="202">
        <v>-78</v>
      </c>
      <c r="L183" s="203">
        <v>-0.51827242524916906</v>
      </c>
      <c r="M183" s="199" t="s">
        <v>569</v>
      </c>
      <c r="N183" s="196">
        <v>43333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85">
        <v>78</v>
      </c>
      <c r="B184" s="186">
        <v>42712</v>
      </c>
      <c r="C184" s="186"/>
      <c r="D184" s="187" t="s">
        <v>699</v>
      </c>
      <c r="E184" s="188" t="s">
        <v>588</v>
      </c>
      <c r="F184" s="189">
        <v>380</v>
      </c>
      <c r="G184" s="188"/>
      <c r="H184" s="188">
        <v>478</v>
      </c>
      <c r="I184" s="190">
        <v>468</v>
      </c>
      <c r="J184" s="191" t="s">
        <v>646</v>
      </c>
      <c r="K184" s="192">
        <f>H184-F184</f>
        <v>98</v>
      </c>
      <c r="L184" s="193">
        <f>K184/F184</f>
        <v>0.25789473684210529</v>
      </c>
      <c r="M184" s="188" t="s">
        <v>557</v>
      </c>
      <c r="N184" s="194">
        <v>43025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85">
        <v>79</v>
      </c>
      <c r="B185" s="186">
        <v>42734</v>
      </c>
      <c r="C185" s="186"/>
      <c r="D185" s="187" t="s">
        <v>108</v>
      </c>
      <c r="E185" s="188" t="s">
        <v>588</v>
      </c>
      <c r="F185" s="189">
        <v>305</v>
      </c>
      <c r="G185" s="188"/>
      <c r="H185" s="188">
        <v>375</v>
      </c>
      <c r="I185" s="190">
        <v>375</v>
      </c>
      <c r="J185" s="191" t="s">
        <v>646</v>
      </c>
      <c r="K185" s="192">
        <f>H185-F185</f>
        <v>70</v>
      </c>
      <c r="L185" s="193">
        <f>K185/F185</f>
        <v>0.22950819672131148</v>
      </c>
      <c r="M185" s="188" t="s">
        <v>557</v>
      </c>
      <c r="N185" s="194">
        <v>42768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85">
        <v>80</v>
      </c>
      <c r="B186" s="186">
        <v>42739</v>
      </c>
      <c r="C186" s="186"/>
      <c r="D186" s="187" t="s">
        <v>94</v>
      </c>
      <c r="E186" s="188" t="s">
        <v>588</v>
      </c>
      <c r="F186" s="189">
        <v>99.5</v>
      </c>
      <c r="G186" s="188"/>
      <c r="H186" s="188">
        <v>158</v>
      </c>
      <c r="I186" s="190">
        <v>158</v>
      </c>
      <c r="J186" s="191" t="s">
        <v>646</v>
      </c>
      <c r="K186" s="192">
        <f>H186-F186</f>
        <v>58.5</v>
      </c>
      <c r="L186" s="193">
        <f>K186/F186</f>
        <v>0.5879396984924623</v>
      </c>
      <c r="M186" s="188" t="s">
        <v>557</v>
      </c>
      <c r="N186" s="194">
        <v>42898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85">
        <v>81</v>
      </c>
      <c r="B187" s="186">
        <v>42739</v>
      </c>
      <c r="C187" s="186"/>
      <c r="D187" s="187" t="s">
        <v>94</v>
      </c>
      <c r="E187" s="188" t="s">
        <v>588</v>
      </c>
      <c r="F187" s="189">
        <v>99.5</v>
      </c>
      <c r="G187" s="188"/>
      <c r="H187" s="188">
        <v>158</v>
      </c>
      <c r="I187" s="190">
        <v>158</v>
      </c>
      <c r="J187" s="191" t="s">
        <v>646</v>
      </c>
      <c r="K187" s="192">
        <v>58.5</v>
      </c>
      <c r="L187" s="193">
        <v>0.58793969849246197</v>
      </c>
      <c r="M187" s="188" t="s">
        <v>557</v>
      </c>
      <c r="N187" s="194">
        <v>42898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85">
        <v>82</v>
      </c>
      <c r="B188" s="186">
        <v>42786</v>
      </c>
      <c r="C188" s="186"/>
      <c r="D188" s="187" t="s">
        <v>184</v>
      </c>
      <c r="E188" s="188" t="s">
        <v>588</v>
      </c>
      <c r="F188" s="189">
        <v>140.5</v>
      </c>
      <c r="G188" s="188"/>
      <c r="H188" s="188">
        <v>220</v>
      </c>
      <c r="I188" s="190">
        <v>220</v>
      </c>
      <c r="J188" s="191" t="s">
        <v>646</v>
      </c>
      <c r="K188" s="192">
        <f>H188-F188</f>
        <v>79.5</v>
      </c>
      <c r="L188" s="193">
        <f>K188/F188</f>
        <v>0.5658362989323843</v>
      </c>
      <c r="M188" s="188" t="s">
        <v>557</v>
      </c>
      <c r="N188" s="194">
        <v>42864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85">
        <v>83</v>
      </c>
      <c r="B189" s="186">
        <v>42786</v>
      </c>
      <c r="C189" s="186"/>
      <c r="D189" s="187" t="s">
        <v>700</v>
      </c>
      <c r="E189" s="188" t="s">
        <v>588</v>
      </c>
      <c r="F189" s="189">
        <v>202.5</v>
      </c>
      <c r="G189" s="188"/>
      <c r="H189" s="188">
        <v>234</v>
      </c>
      <c r="I189" s="190">
        <v>234</v>
      </c>
      <c r="J189" s="191" t="s">
        <v>646</v>
      </c>
      <c r="K189" s="192">
        <v>31.5</v>
      </c>
      <c r="L189" s="193">
        <v>0.155555555555556</v>
      </c>
      <c r="M189" s="188" t="s">
        <v>557</v>
      </c>
      <c r="N189" s="194">
        <v>42836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85">
        <v>84</v>
      </c>
      <c r="B190" s="186">
        <v>42818</v>
      </c>
      <c r="C190" s="186"/>
      <c r="D190" s="187" t="s">
        <v>701</v>
      </c>
      <c r="E190" s="188" t="s">
        <v>588</v>
      </c>
      <c r="F190" s="189">
        <v>300.5</v>
      </c>
      <c r="G190" s="188"/>
      <c r="H190" s="188">
        <v>417.5</v>
      </c>
      <c r="I190" s="190">
        <v>420</v>
      </c>
      <c r="J190" s="191" t="s">
        <v>702</v>
      </c>
      <c r="K190" s="192">
        <f>H190-F190</f>
        <v>117</v>
      </c>
      <c r="L190" s="193">
        <f>K190/F190</f>
        <v>0.38935108153078202</v>
      </c>
      <c r="M190" s="188" t="s">
        <v>557</v>
      </c>
      <c r="N190" s="194">
        <v>43070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85">
        <v>85</v>
      </c>
      <c r="B191" s="186">
        <v>42818</v>
      </c>
      <c r="C191" s="186"/>
      <c r="D191" s="187" t="s">
        <v>676</v>
      </c>
      <c r="E191" s="188" t="s">
        <v>588</v>
      </c>
      <c r="F191" s="189">
        <v>850</v>
      </c>
      <c r="G191" s="188"/>
      <c r="H191" s="188">
        <v>1042.5</v>
      </c>
      <c r="I191" s="190">
        <v>1023</v>
      </c>
      <c r="J191" s="191" t="s">
        <v>703</v>
      </c>
      <c r="K191" s="192">
        <v>192.5</v>
      </c>
      <c r="L191" s="193">
        <v>0.22647058823529401</v>
      </c>
      <c r="M191" s="188" t="s">
        <v>557</v>
      </c>
      <c r="N191" s="194">
        <v>42830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85">
        <v>86</v>
      </c>
      <c r="B192" s="186">
        <v>42830</v>
      </c>
      <c r="C192" s="186"/>
      <c r="D192" s="187" t="s">
        <v>465</v>
      </c>
      <c r="E192" s="188" t="s">
        <v>588</v>
      </c>
      <c r="F192" s="189">
        <v>785</v>
      </c>
      <c r="G192" s="188"/>
      <c r="H192" s="188">
        <v>930</v>
      </c>
      <c r="I192" s="190">
        <v>920</v>
      </c>
      <c r="J192" s="191" t="s">
        <v>704</v>
      </c>
      <c r="K192" s="192">
        <f>H192-F192</f>
        <v>145</v>
      </c>
      <c r="L192" s="193">
        <f>K192/F192</f>
        <v>0.18471337579617833</v>
      </c>
      <c r="M192" s="188" t="s">
        <v>557</v>
      </c>
      <c r="N192" s="194">
        <v>42976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95">
        <v>87</v>
      </c>
      <c r="B193" s="196">
        <v>42831</v>
      </c>
      <c r="C193" s="196"/>
      <c r="D193" s="197" t="s">
        <v>705</v>
      </c>
      <c r="E193" s="198" t="s">
        <v>588</v>
      </c>
      <c r="F193" s="199">
        <v>40</v>
      </c>
      <c r="G193" s="199"/>
      <c r="H193" s="200">
        <v>13.1</v>
      </c>
      <c r="I193" s="200">
        <v>60</v>
      </c>
      <c r="J193" s="201" t="s">
        <v>706</v>
      </c>
      <c r="K193" s="202">
        <v>-26.9</v>
      </c>
      <c r="L193" s="203">
        <v>-0.67249999999999999</v>
      </c>
      <c r="M193" s="199" t="s">
        <v>569</v>
      </c>
      <c r="N193" s="196">
        <v>43138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85">
        <v>88</v>
      </c>
      <c r="B194" s="186">
        <v>42837</v>
      </c>
      <c r="C194" s="186"/>
      <c r="D194" s="187" t="s">
        <v>93</v>
      </c>
      <c r="E194" s="188" t="s">
        <v>588</v>
      </c>
      <c r="F194" s="189">
        <v>289.5</v>
      </c>
      <c r="G194" s="188"/>
      <c r="H194" s="188">
        <v>354</v>
      </c>
      <c r="I194" s="190">
        <v>360</v>
      </c>
      <c r="J194" s="191" t="s">
        <v>707</v>
      </c>
      <c r="K194" s="192">
        <f t="shared" ref="K194:K202" si="79">H194-F194</f>
        <v>64.5</v>
      </c>
      <c r="L194" s="193">
        <f t="shared" ref="L194:L202" si="80">K194/F194</f>
        <v>0.22279792746113988</v>
      </c>
      <c r="M194" s="188" t="s">
        <v>557</v>
      </c>
      <c r="N194" s="194">
        <v>43040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85">
        <v>89</v>
      </c>
      <c r="B195" s="186">
        <v>42845</v>
      </c>
      <c r="C195" s="186"/>
      <c r="D195" s="187" t="s">
        <v>411</v>
      </c>
      <c r="E195" s="188" t="s">
        <v>588</v>
      </c>
      <c r="F195" s="189">
        <v>700</v>
      </c>
      <c r="G195" s="188"/>
      <c r="H195" s="188">
        <v>840</v>
      </c>
      <c r="I195" s="190">
        <v>840</v>
      </c>
      <c r="J195" s="191" t="s">
        <v>708</v>
      </c>
      <c r="K195" s="192">
        <f t="shared" si="79"/>
        <v>140</v>
      </c>
      <c r="L195" s="193">
        <f t="shared" si="80"/>
        <v>0.2</v>
      </c>
      <c r="M195" s="188" t="s">
        <v>557</v>
      </c>
      <c r="N195" s="194">
        <v>42893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85">
        <v>90</v>
      </c>
      <c r="B196" s="186">
        <v>42887</v>
      </c>
      <c r="C196" s="186"/>
      <c r="D196" s="187" t="s">
        <v>709</v>
      </c>
      <c r="E196" s="188" t="s">
        <v>588</v>
      </c>
      <c r="F196" s="189">
        <v>130</v>
      </c>
      <c r="G196" s="188"/>
      <c r="H196" s="188">
        <v>144.25</v>
      </c>
      <c r="I196" s="190">
        <v>170</v>
      </c>
      <c r="J196" s="191" t="s">
        <v>710</v>
      </c>
      <c r="K196" s="192">
        <f t="shared" si="79"/>
        <v>14.25</v>
      </c>
      <c r="L196" s="193">
        <f t="shared" si="80"/>
        <v>0.10961538461538461</v>
      </c>
      <c r="M196" s="188" t="s">
        <v>557</v>
      </c>
      <c r="N196" s="194">
        <v>43675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5">
        <v>91</v>
      </c>
      <c r="B197" s="186">
        <v>42901</v>
      </c>
      <c r="C197" s="186"/>
      <c r="D197" s="187" t="s">
        <v>711</v>
      </c>
      <c r="E197" s="188" t="s">
        <v>588</v>
      </c>
      <c r="F197" s="189">
        <v>214.5</v>
      </c>
      <c r="G197" s="188"/>
      <c r="H197" s="188">
        <v>262</v>
      </c>
      <c r="I197" s="190">
        <v>262</v>
      </c>
      <c r="J197" s="191" t="s">
        <v>712</v>
      </c>
      <c r="K197" s="192">
        <f t="shared" si="79"/>
        <v>47.5</v>
      </c>
      <c r="L197" s="193">
        <f t="shared" si="80"/>
        <v>0.22144522144522144</v>
      </c>
      <c r="M197" s="188" t="s">
        <v>557</v>
      </c>
      <c r="N197" s="194">
        <v>42977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16">
        <v>92</v>
      </c>
      <c r="B198" s="217">
        <v>42933</v>
      </c>
      <c r="C198" s="217"/>
      <c r="D198" s="218" t="s">
        <v>713</v>
      </c>
      <c r="E198" s="219" t="s">
        <v>588</v>
      </c>
      <c r="F198" s="220">
        <v>370</v>
      </c>
      <c r="G198" s="219"/>
      <c r="H198" s="219">
        <v>447.5</v>
      </c>
      <c r="I198" s="221">
        <v>450</v>
      </c>
      <c r="J198" s="222" t="s">
        <v>646</v>
      </c>
      <c r="K198" s="192">
        <f t="shared" si="79"/>
        <v>77.5</v>
      </c>
      <c r="L198" s="223">
        <f t="shared" si="80"/>
        <v>0.20945945945945946</v>
      </c>
      <c r="M198" s="219" t="s">
        <v>557</v>
      </c>
      <c r="N198" s="224">
        <v>43035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16">
        <v>93</v>
      </c>
      <c r="B199" s="217">
        <v>42943</v>
      </c>
      <c r="C199" s="217"/>
      <c r="D199" s="218" t="s">
        <v>182</v>
      </c>
      <c r="E199" s="219" t="s">
        <v>588</v>
      </c>
      <c r="F199" s="220">
        <v>657.5</v>
      </c>
      <c r="G199" s="219"/>
      <c r="H199" s="219">
        <v>825</v>
      </c>
      <c r="I199" s="221">
        <v>820</v>
      </c>
      <c r="J199" s="222" t="s">
        <v>646</v>
      </c>
      <c r="K199" s="192">
        <f t="shared" si="79"/>
        <v>167.5</v>
      </c>
      <c r="L199" s="223">
        <f t="shared" si="80"/>
        <v>0.25475285171102663</v>
      </c>
      <c r="M199" s="219" t="s">
        <v>557</v>
      </c>
      <c r="N199" s="224">
        <v>43090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5">
        <v>94</v>
      </c>
      <c r="B200" s="186">
        <v>42964</v>
      </c>
      <c r="C200" s="186"/>
      <c r="D200" s="187" t="s">
        <v>354</v>
      </c>
      <c r="E200" s="188" t="s">
        <v>588</v>
      </c>
      <c r="F200" s="189">
        <v>605</v>
      </c>
      <c r="G200" s="188"/>
      <c r="H200" s="188">
        <v>750</v>
      </c>
      <c r="I200" s="190">
        <v>750</v>
      </c>
      <c r="J200" s="191" t="s">
        <v>704</v>
      </c>
      <c r="K200" s="192">
        <f t="shared" si="79"/>
        <v>145</v>
      </c>
      <c r="L200" s="193">
        <f t="shared" si="80"/>
        <v>0.23966942148760331</v>
      </c>
      <c r="M200" s="188" t="s">
        <v>557</v>
      </c>
      <c r="N200" s="194">
        <v>43027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95">
        <v>95</v>
      </c>
      <c r="B201" s="196">
        <v>42979</v>
      </c>
      <c r="C201" s="196"/>
      <c r="D201" s="204" t="s">
        <v>714</v>
      </c>
      <c r="E201" s="199" t="s">
        <v>588</v>
      </c>
      <c r="F201" s="199">
        <v>255</v>
      </c>
      <c r="G201" s="200"/>
      <c r="H201" s="200">
        <v>217.25</v>
      </c>
      <c r="I201" s="200">
        <v>320</v>
      </c>
      <c r="J201" s="201" t="s">
        <v>715</v>
      </c>
      <c r="K201" s="202">
        <f t="shared" si="79"/>
        <v>-37.75</v>
      </c>
      <c r="L201" s="205">
        <f t="shared" si="80"/>
        <v>-0.14803921568627451</v>
      </c>
      <c r="M201" s="199" t="s">
        <v>569</v>
      </c>
      <c r="N201" s="196">
        <v>43661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5">
        <v>96</v>
      </c>
      <c r="B202" s="186">
        <v>42997</v>
      </c>
      <c r="C202" s="186"/>
      <c r="D202" s="187" t="s">
        <v>716</v>
      </c>
      <c r="E202" s="188" t="s">
        <v>588</v>
      </c>
      <c r="F202" s="189">
        <v>215</v>
      </c>
      <c r="G202" s="188"/>
      <c r="H202" s="188">
        <v>258</v>
      </c>
      <c r="I202" s="190">
        <v>258</v>
      </c>
      <c r="J202" s="191" t="s">
        <v>646</v>
      </c>
      <c r="K202" s="192">
        <f t="shared" si="79"/>
        <v>43</v>
      </c>
      <c r="L202" s="193">
        <f t="shared" si="80"/>
        <v>0.2</v>
      </c>
      <c r="M202" s="188" t="s">
        <v>557</v>
      </c>
      <c r="N202" s="194">
        <v>43040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5">
        <v>97</v>
      </c>
      <c r="B203" s="186">
        <v>42997</v>
      </c>
      <c r="C203" s="186"/>
      <c r="D203" s="187" t="s">
        <v>716</v>
      </c>
      <c r="E203" s="188" t="s">
        <v>588</v>
      </c>
      <c r="F203" s="189">
        <v>215</v>
      </c>
      <c r="G203" s="188"/>
      <c r="H203" s="188">
        <v>258</v>
      </c>
      <c r="I203" s="190">
        <v>258</v>
      </c>
      <c r="J203" s="222" t="s">
        <v>646</v>
      </c>
      <c r="K203" s="192">
        <v>43</v>
      </c>
      <c r="L203" s="193">
        <v>0.2</v>
      </c>
      <c r="M203" s="188" t="s">
        <v>557</v>
      </c>
      <c r="N203" s="194">
        <v>43040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16">
        <v>98</v>
      </c>
      <c r="B204" s="217">
        <v>42998</v>
      </c>
      <c r="C204" s="217"/>
      <c r="D204" s="218" t="s">
        <v>717</v>
      </c>
      <c r="E204" s="219" t="s">
        <v>588</v>
      </c>
      <c r="F204" s="189">
        <v>75</v>
      </c>
      <c r="G204" s="219"/>
      <c r="H204" s="219">
        <v>90</v>
      </c>
      <c r="I204" s="221">
        <v>90</v>
      </c>
      <c r="J204" s="191" t="s">
        <v>718</v>
      </c>
      <c r="K204" s="192">
        <f t="shared" ref="K204:K209" si="81">H204-F204</f>
        <v>15</v>
      </c>
      <c r="L204" s="193">
        <f t="shared" ref="L204:L209" si="82">K204/F204</f>
        <v>0.2</v>
      </c>
      <c r="M204" s="188" t="s">
        <v>557</v>
      </c>
      <c r="N204" s="194">
        <v>43019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16">
        <v>99</v>
      </c>
      <c r="B205" s="217">
        <v>43011</v>
      </c>
      <c r="C205" s="217"/>
      <c r="D205" s="218" t="s">
        <v>571</v>
      </c>
      <c r="E205" s="219" t="s">
        <v>588</v>
      </c>
      <c r="F205" s="220">
        <v>315</v>
      </c>
      <c r="G205" s="219"/>
      <c r="H205" s="219">
        <v>392</v>
      </c>
      <c r="I205" s="221">
        <v>384</v>
      </c>
      <c r="J205" s="222" t="s">
        <v>719</v>
      </c>
      <c r="K205" s="192">
        <f t="shared" si="81"/>
        <v>77</v>
      </c>
      <c r="L205" s="223">
        <f t="shared" si="82"/>
        <v>0.24444444444444444</v>
      </c>
      <c r="M205" s="219" t="s">
        <v>557</v>
      </c>
      <c r="N205" s="224">
        <v>43017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16">
        <v>100</v>
      </c>
      <c r="B206" s="217">
        <v>43013</v>
      </c>
      <c r="C206" s="217"/>
      <c r="D206" s="218" t="s">
        <v>441</v>
      </c>
      <c r="E206" s="219" t="s">
        <v>588</v>
      </c>
      <c r="F206" s="220">
        <v>145</v>
      </c>
      <c r="G206" s="219"/>
      <c r="H206" s="219">
        <v>179</v>
      </c>
      <c r="I206" s="221">
        <v>180</v>
      </c>
      <c r="J206" s="222" t="s">
        <v>720</v>
      </c>
      <c r="K206" s="192">
        <f t="shared" si="81"/>
        <v>34</v>
      </c>
      <c r="L206" s="223">
        <f t="shared" si="82"/>
        <v>0.23448275862068965</v>
      </c>
      <c r="M206" s="219" t="s">
        <v>557</v>
      </c>
      <c r="N206" s="224">
        <v>43025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16">
        <v>101</v>
      </c>
      <c r="B207" s="217">
        <v>43014</v>
      </c>
      <c r="C207" s="217"/>
      <c r="D207" s="218" t="s">
        <v>329</v>
      </c>
      <c r="E207" s="219" t="s">
        <v>588</v>
      </c>
      <c r="F207" s="220">
        <v>256</v>
      </c>
      <c r="G207" s="219"/>
      <c r="H207" s="219">
        <v>323</v>
      </c>
      <c r="I207" s="221">
        <v>320</v>
      </c>
      <c r="J207" s="222" t="s">
        <v>646</v>
      </c>
      <c r="K207" s="192">
        <f t="shared" si="81"/>
        <v>67</v>
      </c>
      <c r="L207" s="223">
        <f t="shared" si="82"/>
        <v>0.26171875</v>
      </c>
      <c r="M207" s="219" t="s">
        <v>557</v>
      </c>
      <c r="N207" s="224">
        <v>43067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16">
        <v>102</v>
      </c>
      <c r="B208" s="217">
        <v>43017</v>
      </c>
      <c r="C208" s="217"/>
      <c r="D208" s="218" t="s">
        <v>344</v>
      </c>
      <c r="E208" s="219" t="s">
        <v>588</v>
      </c>
      <c r="F208" s="220">
        <v>137.5</v>
      </c>
      <c r="G208" s="219"/>
      <c r="H208" s="219">
        <v>184</v>
      </c>
      <c r="I208" s="221">
        <v>183</v>
      </c>
      <c r="J208" s="222" t="s">
        <v>721</v>
      </c>
      <c r="K208" s="192">
        <f t="shared" si="81"/>
        <v>46.5</v>
      </c>
      <c r="L208" s="223">
        <f t="shared" si="82"/>
        <v>0.33818181818181819</v>
      </c>
      <c r="M208" s="219" t="s">
        <v>557</v>
      </c>
      <c r="N208" s="224">
        <v>43108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16">
        <v>103</v>
      </c>
      <c r="B209" s="217">
        <v>43018</v>
      </c>
      <c r="C209" s="217"/>
      <c r="D209" s="218" t="s">
        <v>722</v>
      </c>
      <c r="E209" s="219" t="s">
        <v>588</v>
      </c>
      <c r="F209" s="220">
        <v>125.5</v>
      </c>
      <c r="G209" s="219"/>
      <c r="H209" s="219">
        <v>158</v>
      </c>
      <c r="I209" s="221">
        <v>155</v>
      </c>
      <c r="J209" s="222" t="s">
        <v>723</v>
      </c>
      <c r="K209" s="192">
        <f t="shared" si="81"/>
        <v>32.5</v>
      </c>
      <c r="L209" s="223">
        <f t="shared" si="82"/>
        <v>0.25896414342629481</v>
      </c>
      <c r="M209" s="219" t="s">
        <v>557</v>
      </c>
      <c r="N209" s="224">
        <v>43067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16">
        <v>104</v>
      </c>
      <c r="B210" s="217">
        <v>43018</v>
      </c>
      <c r="C210" s="217"/>
      <c r="D210" s="218" t="s">
        <v>724</v>
      </c>
      <c r="E210" s="219" t="s">
        <v>588</v>
      </c>
      <c r="F210" s="220">
        <v>895</v>
      </c>
      <c r="G210" s="219"/>
      <c r="H210" s="219">
        <v>1122.5</v>
      </c>
      <c r="I210" s="221">
        <v>1078</v>
      </c>
      <c r="J210" s="222" t="s">
        <v>725</v>
      </c>
      <c r="K210" s="192">
        <v>227.5</v>
      </c>
      <c r="L210" s="223">
        <v>0.25418994413407803</v>
      </c>
      <c r="M210" s="219" t="s">
        <v>557</v>
      </c>
      <c r="N210" s="224">
        <v>43117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16">
        <v>105</v>
      </c>
      <c r="B211" s="217">
        <v>43020</v>
      </c>
      <c r="C211" s="217"/>
      <c r="D211" s="218" t="s">
        <v>338</v>
      </c>
      <c r="E211" s="219" t="s">
        <v>588</v>
      </c>
      <c r="F211" s="220">
        <v>525</v>
      </c>
      <c r="G211" s="219"/>
      <c r="H211" s="219">
        <v>629</v>
      </c>
      <c r="I211" s="221">
        <v>629</v>
      </c>
      <c r="J211" s="222" t="s">
        <v>646</v>
      </c>
      <c r="K211" s="192">
        <v>104</v>
      </c>
      <c r="L211" s="223">
        <v>0.19809523809523799</v>
      </c>
      <c r="M211" s="219" t="s">
        <v>557</v>
      </c>
      <c r="N211" s="224">
        <v>43119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16">
        <v>106</v>
      </c>
      <c r="B212" s="217">
        <v>43046</v>
      </c>
      <c r="C212" s="217"/>
      <c r="D212" s="218" t="s">
        <v>377</v>
      </c>
      <c r="E212" s="219" t="s">
        <v>588</v>
      </c>
      <c r="F212" s="220">
        <v>740</v>
      </c>
      <c r="G212" s="219"/>
      <c r="H212" s="219">
        <v>892.5</v>
      </c>
      <c r="I212" s="221">
        <v>900</v>
      </c>
      <c r="J212" s="222" t="s">
        <v>726</v>
      </c>
      <c r="K212" s="192">
        <f>H212-F212</f>
        <v>152.5</v>
      </c>
      <c r="L212" s="223">
        <f>K212/F212</f>
        <v>0.20608108108108109</v>
      </c>
      <c r="M212" s="219" t="s">
        <v>557</v>
      </c>
      <c r="N212" s="224">
        <v>43052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5">
        <v>107</v>
      </c>
      <c r="B213" s="186">
        <v>43073</v>
      </c>
      <c r="C213" s="186"/>
      <c r="D213" s="187" t="s">
        <v>727</v>
      </c>
      <c r="E213" s="188" t="s">
        <v>588</v>
      </c>
      <c r="F213" s="189">
        <v>118.5</v>
      </c>
      <c r="G213" s="188"/>
      <c r="H213" s="188">
        <v>143.5</v>
      </c>
      <c r="I213" s="190">
        <v>145</v>
      </c>
      <c r="J213" s="191" t="s">
        <v>578</v>
      </c>
      <c r="K213" s="192">
        <f>H213-F213</f>
        <v>25</v>
      </c>
      <c r="L213" s="193">
        <f>K213/F213</f>
        <v>0.2109704641350211</v>
      </c>
      <c r="M213" s="188" t="s">
        <v>557</v>
      </c>
      <c r="N213" s="194">
        <v>43097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95">
        <v>108</v>
      </c>
      <c r="B214" s="196">
        <v>43090</v>
      </c>
      <c r="C214" s="196"/>
      <c r="D214" s="197" t="s">
        <v>416</v>
      </c>
      <c r="E214" s="198" t="s">
        <v>588</v>
      </c>
      <c r="F214" s="199">
        <v>715</v>
      </c>
      <c r="G214" s="199"/>
      <c r="H214" s="200">
        <v>500</v>
      </c>
      <c r="I214" s="200">
        <v>872</v>
      </c>
      <c r="J214" s="201" t="s">
        <v>728</v>
      </c>
      <c r="K214" s="202">
        <f>H214-F214</f>
        <v>-215</v>
      </c>
      <c r="L214" s="203">
        <f>K214/F214</f>
        <v>-0.30069930069930068</v>
      </c>
      <c r="M214" s="199" t="s">
        <v>569</v>
      </c>
      <c r="N214" s="196">
        <v>43670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5">
        <v>109</v>
      </c>
      <c r="B215" s="186">
        <v>43098</v>
      </c>
      <c r="C215" s="186"/>
      <c r="D215" s="187" t="s">
        <v>571</v>
      </c>
      <c r="E215" s="188" t="s">
        <v>588</v>
      </c>
      <c r="F215" s="189">
        <v>435</v>
      </c>
      <c r="G215" s="188"/>
      <c r="H215" s="188">
        <v>542.5</v>
      </c>
      <c r="I215" s="190">
        <v>539</v>
      </c>
      <c r="J215" s="191" t="s">
        <v>646</v>
      </c>
      <c r="K215" s="192">
        <v>107.5</v>
      </c>
      <c r="L215" s="193">
        <v>0.247126436781609</v>
      </c>
      <c r="M215" s="188" t="s">
        <v>557</v>
      </c>
      <c r="N215" s="194">
        <v>43206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5">
        <v>110</v>
      </c>
      <c r="B216" s="186">
        <v>43098</v>
      </c>
      <c r="C216" s="186"/>
      <c r="D216" s="187" t="s">
        <v>529</v>
      </c>
      <c r="E216" s="188" t="s">
        <v>588</v>
      </c>
      <c r="F216" s="189">
        <v>885</v>
      </c>
      <c r="G216" s="188"/>
      <c r="H216" s="188">
        <v>1090</v>
      </c>
      <c r="I216" s="190">
        <v>1084</v>
      </c>
      <c r="J216" s="191" t="s">
        <v>646</v>
      </c>
      <c r="K216" s="192">
        <v>205</v>
      </c>
      <c r="L216" s="193">
        <v>0.23163841807909599</v>
      </c>
      <c r="M216" s="188" t="s">
        <v>557</v>
      </c>
      <c r="N216" s="194">
        <v>43213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25">
        <v>111</v>
      </c>
      <c r="B217" s="226">
        <v>43192</v>
      </c>
      <c r="C217" s="226"/>
      <c r="D217" s="204" t="s">
        <v>729</v>
      </c>
      <c r="E217" s="199" t="s">
        <v>588</v>
      </c>
      <c r="F217" s="227">
        <v>478.5</v>
      </c>
      <c r="G217" s="199"/>
      <c r="H217" s="199">
        <v>442</v>
      </c>
      <c r="I217" s="200">
        <v>613</v>
      </c>
      <c r="J217" s="201" t="s">
        <v>730</v>
      </c>
      <c r="K217" s="202">
        <f>H217-F217</f>
        <v>-36.5</v>
      </c>
      <c r="L217" s="203">
        <f>K217/F217</f>
        <v>-7.6280041797283177E-2</v>
      </c>
      <c r="M217" s="199" t="s">
        <v>569</v>
      </c>
      <c r="N217" s="196">
        <v>43762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95">
        <v>112</v>
      </c>
      <c r="B218" s="196">
        <v>43194</v>
      </c>
      <c r="C218" s="196"/>
      <c r="D218" s="197" t="s">
        <v>731</v>
      </c>
      <c r="E218" s="198" t="s">
        <v>588</v>
      </c>
      <c r="F218" s="199">
        <f>141.5-7.3</f>
        <v>134.19999999999999</v>
      </c>
      <c r="G218" s="199"/>
      <c r="H218" s="200">
        <v>77</v>
      </c>
      <c r="I218" s="200">
        <v>180</v>
      </c>
      <c r="J218" s="201" t="s">
        <v>732</v>
      </c>
      <c r="K218" s="202">
        <f>H218-F218</f>
        <v>-57.199999999999989</v>
      </c>
      <c r="L218" s="203">
        <f>K218/F218</f>
        <v>-0.42622950819672129</v>
      </c>
      <c r="M218" s="199" t="s">
        <v>569</v>
      </c>
      <c r="N218" s="196">
        <v>43522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95">
        <v>113</v>
      </c>
      <c r="B219" s="196">
        <v>43209</v>
      </c>
      <c r="C219" s="196"/>
      <c r="D219" s="197" t="s">
        <v>733</v>
      </c>
      <c r="E219" s="198" t="s">
        <v>588</v>
      </c>
      <c r="F219" s="199">
        <v>430</v>
      </c>
      <c r="G219" s="199"/>
      <c r="H219" s="200">
        <v>220</v>
      </c>
      <c r="I219" s="200">
        <v>537</v>
      </c>
      <c r="J219" s="201" t="s">
        <v>734</v>
      </c>
      <c r="K219" s="202">
        <f>H219-F219</f>
        <v>-210</v>
      </c>
      <c r="L219" s="203">
        <f>K219/F219</f>
        <v>-0.48837209302325579</v>
      </c>
      <c r="M219" s="199" t="s">
        <v>569</v>
      </c>
      <c r="N219" s="196">
        <v>43252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16">
        <v>114</v>
      </c>
      <c r="B220" s="217">
        <v>43220</v>
      </c>
      <c r="C220" s="217"/>
      <c r="D220" s="218" t="s">
        <v>378</v>
      </c>
      <c r="E220" s="219" t="s">
        <v>588</v>
      </c>
      <c r="F220" s="219">
        <v>153.5</v>
      </c>
      <c r="G220" s="219"/>
      <c r="H220" s="219">
        <v>196</v>
      </c>
      <c r="I220" s="221">
        <v>196</v>
      </c>
      <c r="J220" s="191" t="s">
        <v>735</v>
      </c>
      <c r="K220" s="192">
        <f>H220-F220</f>
        <v>42.5</v>
      </c>
      <c r="L220" s="193">
        <f>K220/F220</f>
        <v>0.27687296416938112</v>
      </c>
      <c r="M220" s="188" t="s">
        <v>557</v>
      </c>
      <c r="N220" s="194">
        <v>43605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95">
        <v>115</v>
      </c>
      <c r="B221" s="196">
        <v>43306</v>
      </c>
      <c r="C221" s="196"/>
      <c r="D221" s="197" t="s">
        <v>705</v>
      </c>
      <c r="E221" s="198" t="s">
        <v>588</v>
      </c>
      <c r="F221" s="199">
        <v>27.5</v>
      </c>
      <c r="G221" s="199"/>
      <c r="H221" s="200">
        <v>13.1</v>
      </c>
      <c r="I221" s="200">
        <v>60</v>
      </c>
      <c r="J221" s="201" t="s">
        <v>736</v>
      </c>
      <c r="K221" s="202">
        <v>-14.4</v>
      </c>
      <c r="L221" s="203">
        <v>-0.52363636363636401</v>
      </c>
      <c r="M221" s="199" t="s">
        <v>569</v>
      </c>
      <c r="N221" s="196">
        <v>43138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25">
        <v>116</v>
      </c>
      <c r="B222" s="226">
        <v>43318</v>
      </c>
      <c r="C222" s="226"/>
      <c r="D222" s="204" t="s">
        <v>737</v>
      </c>
      <c r="E222" s="199" t="s">
        <v>588</v>
      </c>
      <c r="F222" s="199">
        <v>148.5</v>
      </c>
      <c r="G222" s="199"/>
      <c r="H222" s="199">
        <v>102</v>
      </c>
      <c r="I222" s="200">
        <v>182</v>
      </c>
      <c r="J222" s="201" t="s">
        <v>738</v>
      </c>
      <c r="K222" s="202">
        <f>H222-F222</f>
        <v>-46.5</v>
      </c>
      <c r="L222" s="203">
        <f>K222/F222</f>
        <v>-0.31313131313131315</v>
      </c>
      <c r="M222" s="199" t="s">
        <v>569</v>
      </c>
      <c r="N222" s="196">
        <v>43661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5">
        <v>117</v>
      </c>
      <c r="B223" s="186">
        <v>43335</v>
      </c>
      <c r="C223" s="186"/>
      <c r="D223" s="187" t="s">
        <v>739</v>
      </c>
      <c r="E223" s="188" t="s">
        <v>588</v>
      </c>
      <c r="F223" s="219">
        <v>285</v>
      </c>
      <c r="G223" s="188"/>
      <c r="H223" s="188">
        <v>355</v>
      </c>
      <c r="I223" s="190">
        <v>364</v>
      </c>
      <c r="J223" s="191" t="s">
        <v>740</v>
      </c>
      <c r="K223" s="192">
        <v>70</v>
      </c>
      <c r="L223" s="193">
        <v>0.24561403508771901</v>
      </c>
      <c r="M223" s="188" t="s">
        <v>557</v>
      </c>
      <c r="N223" s="194">
        <v>43455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5">
        <v>118</v>
      </c>
      <c r="B224" s="186">
        <v>43341</v>
      </c>
      <c r="C224" s="186"/>
      <c r="D224" s="187" t="s">
        <v>366</v>
      </c>
      <c r="E224" s="188" t="s">
        <v>588</v>
      </c>
      <c r="F224" s="219">
        <v>525</v>
      </c>
      <c r="G224" s="188"/>
      <c r="H224" s="188">
        <v>585</v>
      </c>
      <c r="I224" s="190">
        <v>635</v>
      </c>
      <c r="J224" s="191" t="s">
        <v>741</v>
      </c>
      <c r="K224" s="192">
        <f t="shared" ref="K224:K241" si="83">H224-F224</f>
        <v>60</v>
      </c>
      <c r="L224" s="193">
        <f t="shared" ref="L224:L241" si="84">K224/F224</f>
        <v>0.11428571428571428</v>
      </c>
      <c r="M224" s="188" t="s">
        <v>557</v>
      </c>
      <c r="N224" s="194">
        <v>43662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5">
        <v>119</v>
      </c>
      <c r="B225" s="186">
        <v>43395</v>
      </c>
      <c r="C225" s="186"/>
      <c r="D225" s="187" t="s">
        <v>354</v>
      </c>
      <c r="E225" s="188" t="s">
        <v>588</v>
      </c>
      <c r="F225" s="219">
        <v>475</v>
      </c>
      <c r="G225" s="188"/>
      <c r="H225" s="188">
        <v>574</v>
      </c>
      <c r="I225" s="190">
        <v>570</v>
      </c>
      <c r="J225" s="191" t="s">
        <v>646</v>
      </c>
      <c r="K225" s="192">
        <f t="shared" si="83"/>
        <v>99</v>
      </c>
      <c r="L225" s="193">
        <f t="shared" si="84"/>
        <v>0.20842105263157895</v>
      </c>
      <c r="M225" s="188" t="s">
        <v>557</v>
      </c>
      <c r="N225" s="194">
        <v>43403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16">
        <v>120</v>
      </c>
      <c r="B226" s="217">
        <v>43397</v>
      </c>
      <c r="C226" s="217"/>
      <c r="D226" s="218" t="s">
        <v>373</v>
      </c>
      <c r="E226" s="219" t="s">
        <v>588</v>
      </c>
      <c r="F226" s="219">
        <v>707.5</v>
      </c>
      <c r="G226" s="219"/>
      <c r="H226" s="219">
        <v>872</v>
      </c>
      <c r="I226" s="221">
        <v>872</v>
      </c>
      <c r="J226" s="222" t="s">
        <v>646</v>
      </c>
      <c r="K226" s="192">
        <f t="shared" si="83"/>
        <v>164.5</v>
      </c>
      <c r="L226" s="223">
        <f t="shared" si="84"/>
        <v>0.23250883392226149</v>
      </c>
      <c r="M226" s="219" t="s">
        <v>557</v>
      </c>
      <c r="N226" s="224">
        <v>43482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16">
        <v>121</v>
      </c>
      <c r="B227" s="217">
        <v>43398</v>
      </c>
      <c r="C227" s="217"/>
      <c r="D227" s="218" t="s">
        <v>742</v>
      </c>
      <c r="E227" s="219" t="s">
        <v>588</v>
      </c>
      <c r="F227" s="219">
        <v>162</v>
      </c>
      <c r="G227" s="219"/>
      <c r="H227" s="219">
        <v>204</v>
      </c>
      <c r="I227" s="221">
        <v>209</v>
      </c>
      <c r="J227" s="222" t="s">
        <v>743</v>
      </c>
      <c r="K227" s="192">
        <f t="shared" si="83"/>
        <v>42</v>
      </c>
      <c r="L227" s="223">
        <f t="shared" si="84"/>
        <v>0.25925925925925924</v>
      </c>
      <c r="M227" s="219" t="s">
        <v>557</v>
      </c>
      <c r="N227" s="224">
        <v>43539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16">
        <v>122</v>
      </c>
      <c r="B228" s="217">
        <v>43399</v>
      </c>
      <c r="C228" s="217"/>
      <c r="D228" s="218" t="s">
        <v>458</v>
      </c>
      <c r="E228" s="219" t="s">
        <v>588</v>
      </c>
      <c r="F228" s="219">
        <v>240</v>
      </c>
      <c r="G228" s="219"/>
      <c r="H228" s="219">
        <v>297</v>
      </c>
      <c r="I228" s="221">
        <v>297</v>
      </c>
      <c r="J228" s="222" t="s">
        <v>646</v>
      </c>
      <c r="K228" s="228">
        <f t="shared" si="83"/>
        <v>57</v>
      </c>
      <c r="L228" s="223">
        <f t="shared" si="84"/>
        <v>0.23749999999999999</v>
      </c>
      <c r="M228" s="219" t="s">
        <v>557</v>
      </c>
      <c r="N228" s="224">
        <v>43417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5">
        <v>123</v>
      </c>
      <c r="B229" s="186">
        <v>43439</v>
      </c>
      <c r="C229" s="186"/>
      <c r="D229" s="187" t="s">
        <v>744</v>
      </c>
      <c r="E229" s="188" t="s">
        <v>588</v>
      </c>
      <c r="F229" s="188">
        <v>202.5</v>
      </c>
      <c r="G229" s="188"/>
      <c r="H229" s="188">
        <v>255</v>
      </c>
      <c r="I229" s="190">
        <v>252</v>
      </c>
      <c r="J229" s="191" t="s">
        <v>646</v>
      </c>
      <c r="K229" s="192">
        <f t="shared" si="83"/>
        <v>52.5</v>
      </c>
      <c r="L229" s="193">
        <f t="shared" si="84"/>
        <v>0.25925925925925924</v>
      </c>
      <c r="M229" s="188" t="s">
        <v>557</v>
      </c>
      <c r="N229" s="194">
        <v>43542</v>
      </c>
      <c r="O229" s="1"/>
      <c r="P229" s="1"/>
      <c r="Q229" s="1"/>
      <c r="R229" s="6" t="s">
        <v>745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16">
        <v>124</v>
      </c>
      <c r="B230" s="217">
        <v>43465</v>
      </c>
      <c r="C230" s="186"/>
      <c r="D230" s="218" t="s">
        <v>403</v>
      </c>
      <c r="E230" s="219" t="s">
        <v>588</v>
      </c>
      <c r="F230" s="219">
        <v>710</v>
      </c>
      <c r="G230" s="219"/>
      <c r="H230" s="219">
        <v>866</v>
      </c>
      <c r="I230" s="221">
        <v>866</v>
      </c>
      <c r="J230" s="222" t="s">
        <v>646</v>
      </c>
      <c r="K230" s="192">
        <f t="shared" si="83"/>
        <v>156</v>
      </c>
      <c r="L230" s="193">
        <f t="shared" si="84"/>
        <v>0.21971830985915494</v>
      </c>
      <c r="M230" s="188" t="s">
        <v>557</v>
      </c>
      <c r="N230" s="194">
        <v>43553</v>
      </c>
      <c r="O230" s="1"/>
      <c r="P230" s="1"/>
      <c r="Q230" s="1"/>
      <c r="R230" s="6" t="s">
        <v>745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16">
        <v>125</v>
      </c>
      <c r="B231" s="217">
        <v>43522</v>
      </c>
      <c r="C231" s="217"/>
      <c r="D231" s="218" t="s">
        <v>152</v>
      </c>
      <c r="E231" s="219" t="s">
        <v>588</v>
      </c>
      <c r="F231" s="219">
        <v>337.25</v>
      </c>
      <c r="G231" s="219"/>
      <c r="H231" s="219">
        <v>398.5</v>
      </c>
      <c r="I231" s="221">
        <v>411</v>
      </c>
      <c r="J231" s="191" t="s">
        <v>746</v>
      </c>
      <c r="K231" s="192">
        <f t="shared" si="83"/>
        <v>61.25</v>
      </c>
      <c r="L231" s="193">
        <f t="shared" si="84"/>
        <v>0.1816160118606375</v>
      </c>
      <c r="M231" s="188" t="s">
        <v>557</v>
      </c>
      <c r="N231" s="194">
        <v>43760</v>
      </c>
      <c r="O231" s="1"/>
      <c r="P231" s="1"/>
      <c r="Q231" s="1"/>
      <c r="R231" s="6" t="s">
        <v>745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29">
        <v>126</v>
      </c>
      <c r="B232" s="230">
        <v>43559</v>
      </c>
      <c r="C232" s="230"/>
      <c r="D232" s="231" t="s">
        <v>747</v>
      </c>
      <c r="E232" s="232" t="s">
        <v>588</v>
      </c>
      <c r="F232" s="232">
        <v>130</v>
      </c>
      <c r="G232" s="232"/>
      <c r="H232" s="232">
        <v>65</v>
      </c>
      <c r="I232" s="233">
        <v>158</v>
      </c>
      <c r="J232" s="201" t="s">
        <v>748</v>
      </c>
      <c r="K232" s="202">
        <f t="shared" si="83"/>
        <v>-65</v>
      </c>
      <c r="L232" s="203">
        <f t="shared" si="84"/>
        <v>-0.5</v>
      </c>
      <c r="M232" s="199" t="s">
        <v>569</v>
      </c>
      <c r="N232" s="196">
        <v>43726</v>
      </c>
      <c r="O232" s="1"/>
      <c r="P232" s="1"/>
      <c r="Q232" s="1"/>
      <c r="R232" s="6" t="s">
        <v>749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16">
        <v>127</v>
      </c>
      <c r="B233" s="217">
        <v>43017</v>
      </c>
      <c r="C233" s="217"/>
      <c r="D233" s="218" t="s">
        <v>184</v>
      </c>
      <c r="E233" s="219" t="s">
        <v>588</v>
      </c>
      <c r="F233" s="219">
        <v>141.5</v>
      </c>
      <c r="G233" s="219"/>
      <c r="H233" s="219">
        <v>183.5</v>
      </c>
      <c r="I233" s="221">
        <v>210</v>
      </c>
      <c r="J233" s="191" t="s">
        <v>743</v>
      </c>
      <c r="K233" s="192">
        <f t="shared" si="83"/>
        <v>42</v>
      </c>
      <c r="L233" s="193">
        <f t="shared" si="84"/>
        <v>0.29681978798586572</v>
      </c>
      <c r="M233" s="188" t="s">
        <v>557</v>
      </c>
      <c r="N233" s="194">
        <v>43042</v>
      </c>
      <c r="O233" s="1"/>
      <c r="P233" s="1"/>
      <c r="Q233" s="1"/>
      <c r="R233" s="6" t="s">
        <v>749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29">
        <v>128</v>
      </c>
      <c r="B234" s="230">
        <v>43074</v>
      </c>
      <c r="C234" s="230"/>
      <c r="D234" s="231" t="s">
        <v>750</v>
      </c>
      <c r="E234" s="232" t="s">
        <v>588</v>
      </c>
      <c r="F234" s="227">
        <v>172</v>
      </c>
      <c r="G234" s="232"/>
      <c r="H234" s="232">
        <v>155.25</v>
      </c>
      <c r="I234" s="233">
        <v>230</v>
      </c>
      <c r="J234" s="201" t="s">
        <v>751</v>
      </c>
      <c r="K234" s="202">
        <f t="shared" si="83"/>
        <v>-16.75</v>
      </c>
      <c r="L234" s="203">
        <f t="shared" si="84"/>
        <v>-9.7383720930232565E-2</v>
      </c>
      <c r="M234" s="199" t="s">
        <v>569</v>
      </c>
      <c r="N234" s="196">
        <v>43787</v>
      </c>
      <c r="O234" s="1"/>
      <c r="P234" s="1"/>
      <c r="Q234" s="1"/>
      <c r="R234" s="6" t="s">
        <v>749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16">
        <v>129</v>
      </c>
      <c r="B235" s="217">
        <v>43398</v>
      </c>
      <c r="C235" s="217"/>
      <c r="D235" s="218" t="s">
        <v>107</v>
      </c>
      <c r="E235" s="219" t="s">
        <v>588</v>
      </c>
      <c r="F235" s="219">
        <v>698.5</v>
      </c>
      <c r="G235" s="219"/>
      <c r="H235" s="219">
        <v>890</v>
      </c>
      <c r="I235" s="221">
        <v>890</v>
      </c>
      <c r="J235" s="191" t="s">
        <v>819</v>
      </c>
      <c r="K235" s="192">
        <f t="shared" si="83"/>
        <v>191.5</v>
      </c>
      <c r="L235" s="193">
        <f t="shared" si="84"/>
        <v>0.27415891195418757</v>
      </c>
      <c r="M235" s="188" t="s">
        <v>557</v>
      </c>
      <c r="N235" s="194">
        <v>44328</v>
      </c>
      <c r="O235" s="1"/>
      <c r="P235" s="1"/>
      <c r="Q235" s="1"/>
      <c r="R235" s="6" t="s">
        <v>745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16">
        <v>130</v>
      </c>
      <c r="B236" s="217">
        <v>42877</v>
      </c>
      <c r="C236" s="217"/>
      <c r="D236" s="218" t="s">
        <v>365</v>
      </c>
      <c r="E236" s="219" t="s">
        <v>588</v>
      </c>
      <c r="F236" s="219">
        <v>127.6</v>
      </c>
      <c r="G236" s="219"/>
      <c r="H236" s="219">
        <v>138</v>
      </c>
      <c r="I236" s="221">
        <v>190</v>
      </c>
      <c r="J236" s="191" t="s">
        <v>752</v>
      </c>
      <c r="K236" s="192">
        <f t="shared" si="83"/>
        <v>10.400000000000006</v>
      </c>
      <c r="L236" s="193">
        <f t="shared" si="84"/>
        <v>8.1504702194357417E-2</v>
      </c>
      <c r="M236" s="188" t="s">
        <v>557</v>
      </c>
      <c r="N236" s="194">
        <v>43774</v>
      </c>
      <c r="O236" s="1"/>
      <c r="P236" s="1"/>
      <c r="Q236" s="1"/>
      <c r="R236" s="6" t="s">
        <v>749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16">
        <v>131</v>
      </c>
      <c r="B237" s="217">
        <v>43158</v>
      </c>
      <c r="C237" s="217"/>
      <c r="D237" s="218" t="s">
        <v>753</v>
      </c>
      <c r="E237" s="219" t="s">
        <v>588</v>
      </c>
      <c r="F237" s="219">
        <v>317</v>
      </c>
      <c r="G237" s="219"/>
      <c r="H237" s="219">
        <v>382.5</v>
      </c>
      <c r="I237" s="221">
        <v>398</v>
      </c>
      <c r="J237" s="191" t="s">
        <v>754</v>
      </c>
      <c r="K237" s="192">
        <f t="shared" si="83"/>
        <v>65.5</v>
      </c>
      <c r="L237" s="193">
        <f t="shared" si="84"/>
        <v>0.20662460567823343</v>
      </c>
      <c r="M237" s="188" t="s">
        <v>557</v>
      </c>
      <c r="N237" s="194">
        <v>44238</v>
      </c>
      <c r="O237" s="1"/>
      <c r="P237" s="1"/>
      <c r="Q237" s="1"/>
      <c r="R237" s="6" t="s">
        <v>749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29">
        <v>132</v>
      </c>
      <c r="B238" s="230">
        <v>43164</v>
      </c>
      <c r="C238" s="230"/>
      <c r="D238" s="231" t="s">
        <v>144</v>
      </c>
      <c r="E238" s="232" t="s">
        <v>588</v>
      </c>
      <c r="F238" s="227">
        <f>510-14.4</f>
        <v>495.6</v>
      </c>
      <c r="G238" s="232"/>
      <c r="H238" s="232">
        <v>350</v>
      </c>
      <c r="I238" s="233">
        <v>672</v>
      </c>
      <c r="J238" s="201" t="s">
        <v>755</v>
      </c>
      <c r="K238" s="202">
        <f t="shared" si="83"/>
        <v>-145.60000000000002</v>
      </c>
      <c r="L238" s="203">
        <f t="shared" si="84"/>
        <v>-0.29378531073446329</v>
      </c>
      <c r="M238" s="199" t="s">
        <v>569</v>
      </c>
      <c r="N238" s="196">
        <v>43887</v>
      </c>
      <c r="O238" s="1"/>
      <c r="P238" s="1"/>
      <c r="Q238" s="1"/>
      <c r="R238" s="6" t="s">
        <v>745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29">
        <v>133</v>
      </c>
      <c r="B239" s="230">
        <v>43237</v>
      </c>
      <c r="C239" s="230"/>
      <c r="D239" s="231" t="s">
        <v>450</v>
      </c>
      <c r="E239" s="232" t="s">
        <v>588</v>
      </c>
      <c r="F239" s="227">
        <v>230.3</v>
      </c>
      <c r="G239" s="232"/>
      <c r="H239" s="232">
        <v>102.5</v>
      </c>
      <c r="I239" s="233">
        <v>348</v>
      </c>
      <c r="J239" s="201" t="s">
        <v>756</v>
      </c>
      <c r="K239" s="202">
        <f t="shared" si="83"/>
        <v>-127.80000000000001</v>
      </c>
      <c r="L239" s="203">
        <f t="shared" si="84"/>
        <v>-0.55492835432045162</v>
      </c>
      <c r="M239" s="199" t="s">
        <v>569</v>
      </c>
      <c r="N239" s="196">
        <v>43896</v>
      </c>
      <c r="O239" s="1"/>
      <c r="P239" s="1"/>
      <c r="Q239" s="1"/>
      <c r="R239" s="6" t="s">
        <v>745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16">
        <v>134</v>
      </c>
      <c r="B240" s="217">
        <v>43258</v>
      </c>
      <c r="C240" s="217"/>
      <c r="D240" s="218" t="s">
        <v>420</v>
      </c>
      <c r="E240" s="219" t="s">
        <v>588</v>
      </c>
      <c r="F240" s="219">
        <f>342.5-5.1</f>
        <v>337.4</v>
      </c>
      <c r="G240" s="219"/>
      <c r="H240" s="219">
        <v>412.5</v>
      </c>
      <c r="I240" s="221">
        <v>439</v>
      </c>
      <c r="J240" s="191" t="s">
        <v>757</v>
      </c>
      <c r="K240" s="192">
        <f t="shared" si="83"/>
        <v>75.100000000000023</v>
      </c>
      <c r="L240" s="193">
        <f t="shared" si="84"/>
        <v>0.22258446947243635</v>
      </c>
      <c r="M240" s="188" t="s">
        <v>557</v>
      </c>
      <c r="N240" s="194">
        <v>44230</v>
      </c>
      <c r="O240" s="1"/>
      <c r="P240" s="1"/>
      <c r="Q240" s="1"/>
      <c r="R240" s="6" t="s">
        <v>749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10">
        <v>135</v>
      </c>
      <c r="B241" s="209">
        <v>43285</v>
      </c>
      <c r="C241" s="209"/>
      <c r="D241" s="210" t="s">
        <v>55</v>
      </c>
      <c r="E241" s="211" t="s">
        <v>588</v>
      </c>
      <c r="F241" s="211">
        <f>127.5-5.53</f>
        <v>121.97</v>
      </c>
      <c r="G241" s="212"/>
      <c r="H241" s="212">
        <v>122.5</v>
      </c>
      <c r="I241" s="212">
        <v>170</v>
      </c>
      <c r="J241" s="213" t="s">
        <v>786</v>
      </c>
      <c r="K241" s="214">
        <f t="shared" si="83"/>
        <v>0.53000000000000114</v>
      </c>
      <c r="L241" s="215">
        <f t="shared" si="84"/>
        <v>4.3453308190538747E-3</v>
      </c>
      <c r="M241" s="211" t="s">
        <v>679</v>
      </c>
      <c r="N241" s="209">
        <v>44431</v>
      </c>
      <c r="O241" s="1"/>
      <c r="P241" s="1"/>
      <c r="Q241" s="1"/>
      <c r="R241" s="6" t="s">
        <v>745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29">
        <v>136</v>
      </c>
      <c r="B242" s="230">
        <v>43294</v>
      </c>
      <c r="C242" s="230"/>
      <c r="D242" s="231" t="s">
        <v>356</v>
      </c>
      <c r="E242" s="232" t="s">
        <v>588</v>
      </c>
      <c r="F242" s="227">
        <v>46.5</v>
      </c>
      <c r="G242" s="232"/>
      <c r="H242" s="232">
        <v>17</v>
      </c>
      <c r="I242" s="233">
        <v>59</v>
      </c>
      <c r="J242" s="201" t="s">
        <v>758</v>
      </c>
      <c r="K242" s="202">
        <f t="shared" ref="K242:K250" si="85">H242-F242</f>
        <v>-29.5</v>
      </c>
      <c r="L242" s="203">
        <f t="shared" ref="L242:L250" si="86">K242/F242</f>
        <v>-0.63440860215053763</v>
      </c>
      <c r="M242" s="199" t="s">
        <v>569</v>
      </c>
      <c r="N242" s="196">
        <v>43887</v>
      </c>
      <c r="O242" s="1"/>
      <c r="P242" s="1"/>
      <c r="Q242" s="1"/>
      <c r="R242" s="6" t="s">
        <v>745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16">
        <v>137</v>
      </c>
      <c r="B243" s="217">
        <v>43396</v>
      </c>
      <c r="C243" s="217"/>
      <c r="D243" s="218" t="s">
        <v>405</v>
      </c>
      <c r="E243" s="219" t="s">
        <v>588</v>
      </c>
      <c r="F243" s="219">
        <v>156.5</v>
      </c>
      <c r="G243" s="219"/>
      <c r="H243" s="219">
        <v>207.5</v>
      </c>
      <c r="I243" s="221">
        <v>191</v>
      </c>
      <c r="J243" s="191" t="s">
        <v>646</v>
      </c>
      <c r="K243" s="192">
        <f t="shared" si="85"/>
        <v>51</v>
      </c>
      <c r="L243" s="193">
        <f t="shared" si="86"/>
        <v>0.32587859424920129</v>
      </c>
      <c r="M243" s="188" t="s">
        <v>557</v>
      </c>
      <c r="N243" s="194">
        <v>44369</v>
      </c>
      <c r="O243" s="1"/>
      <c r="P243" s="1"/>
      <c r="Q243" s="1"/>
      <c r="R243" s="6" t="s">
        <v>745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16">
        <v>138</v>
      </c>
      <c r="B244" s="217">
        <v>43439</v>
      </c>
      <c r="C244" s="217"/>
      <c r="D244" s="218" t="s">
        <v>319</v>
      </c>
      <c r="E244" s="219" t="s">
        <v>588</v>
      </c>
      <c r="F244" s="219">
        <v>259.5</v>
      </c>
      <c r="G244" s="219"/>
      <c r="H244" s="219">
        <v>320</v>
      </c>
      <c r="I244" s="221">
        <v>320</v>
      </c>
      <c r="J244" s="191" t="s">
        <v>646</v>
      </c>
      <c r="K244" s="192">
        <f t="shared" si="85"/>
        <v>60.5</v>
      </c>
      <c r="L244" s="193">
        <f t="shared" si="86"/>
        <v>0.23314065510597304</v>
      </c>
      <c r="M244" s="188" t="s">
        <v>557</v>
      </c>
      <c r="N244" s="194">
        <v>44323</v>
      </c>
      <c r="O244" s="1"/>
      <c r="P244" s="1"/>
      <c r="Q244" s="1"/>
      <c r="R244" s="6" t="s">
        <v>745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29">
        <v>139</v>
      </c>
      <c r="B245" s="230">
        <v>43439</v>
      </c>
      <c r="C245" s="230"/>
      <c r="D245" s="231" t="s">
        <v>759</v>
      </c>
      <c r="E245" s="232" t="s">
        <v>588</v>
      </c>
      <c r="F245" s="232">
        <v>715</v>
      </c>
      <c r="G245" s="232"/>
      <c r="H245" s="232">
        <v>445</v>
      </c>
      <c r="I245" s="233">
        <v>840</v>
      </c>
      <c r="J245" s="201" t="s">
        <v>760</v>
      </c>
      <c r="K245" s="202">
        <f t="shared" si="85"/>
        <v>-270</v>
      </c>
      <c r="L245" s="203">
        <f t="shared" si="86"/>
        <v>-0.3776223776223776</v>
      </c>
      <c r="M245" s="199" t="s">
        <v>569</v>
      </c>
      <c r="N245" s="196">
        <v>43800</v>
      </c>
      <c r="O245" s="1"/>
      <c r="P245" s="1"/>
      <c r="Q245" s="1"/>
      <c r="R245" s="6" t="s">
        <v>745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16">
        <v>140</v>
      </c>
      <c r="B246" s="217">
        <v>43469</v>
      </c>
      <c r="C246" s="217"/>
      <c r="D246" s="218" t="s">
        <v>157</v>
      </c>
      <c r="E246" s="219" t="s">
        <v>588</v>
      </c>
      <c r="F246" s="219">
        <v>875</v>
      </c>
      <c r="G246" s="219"/>
      <c r="H246" s="219">
        <v>1165</v>
      </c>
      <c r="I246" s="221">
        <v>1185</v>
      </c>
      <c r="J246" s="191" t="s">
        <v>761</v>
      </c>
      <c r="K246" s="192">
        <f t="shared" si="85"/>
        <v>290</v>
      </c>
      <c r="L246" s="193">
        <f t="shared" si="86"/>
        <v>0.33142857142857141</v>
      </c>
      <c r="M246" s="188" t="s">
        <v>557</v>
      </c>
      <c r="N246" s="194">
        <v>43847</v>
      </c>
      <c r="O246" s="1"/>
      <c r="P246" s="1"/>
      <c r="Q246" s="1"/>
      <c r="R246" s="6" t="s">
        <v>745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16">
        <v>141</v>
      </c>
      <c r="B247" s="217">
        <v>43559</v>
      </c>
      <c r="C247" s="217"/>
      <c r="D247" s="218" t="s">
        <v>335</v>
      </c>
      <c r="E247" s="219" t="s">
        <v>588</v>
      </c>
      <c r="F247" s="219">
        <f>387-14.63</f>
        <v>372.37</v>
      </c>
      <c r="G247" s="219"/>
      <c r="H247" s="219">
        <v>490</v>
      </c>
      <c r="I247" s="221">
        <v>490</v>
      </c>
      <c r="J247" s="191" t="s">
        <v>646</v>
      </c>
      <c r="K247" s="192">
        <f t="shared" si="85"/>
        <v>117.63</v>
      </c>
      <c r="L247" s="193">
        <f t="shared" si="86"/>
        <v>0.31589548030185027</v>
      </c>
      <c r="M247" s="188" t="s">
        <v>557</v>
      </c>
      <c r="N247" s="194">
        <v>43850</v>
      </c>
      <c r="O247" s="1"/>
      <c r="P247" s="1"/>
      <c r="Q247" s="1"/>
      <c r="R247" s="6" t="s">
        <v>745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29">
        <v>142</v>
      </c>
      <c r="B248" s="230">
        <v>43578</v>
      </c>
      <c r="C248" s="230"/>
      <c r="D248" s="231" t="s">
        <v>762</v>
      </c>
      <c r="E248" s="232" t="s">
        <v>559</v>
      </c>
      <c r="F248" s="232">
        <v>220</v>
      </c>
      <c r="G248" s="232"/>
      <c r="H248" s="232">
        <v>127.5</v>
      </c>
      <c r="I248" s="233">
        <v>284</v>
      </c>
      <c r="J248" s="201" t="s">
        <v>763</v>
      </c>
      <c r="K248" s="202">
        <f t="shared" si="85"/>
        <v>-92.5</v>
      </c>
      <c r="L248" s="203">
        <f t="shared" si="86"/>
        <v>-0.42045454545454547</v>
      </c>
      <c r="M248" s="199" t="s">
        <v>569</v>
      </c>
      <c r="N248" s="196">
        <v>43896</v>
      </c>
      <c r="O248" s="1"/>
      <c r="P248" s="1"/>
      <c r="Q248" s="1"/>
      <c r="R248" s="6" t="s">
        <v>745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16">
        <v>143</v>
      </c>
      <c r="B249" s="217">
        <v>43622</v>
      </c>
      <c r="C249" s="217"/>
      <c r="D249" s="218" t="s">
        <v>459</v>
      </c>
      <c r="E249" s="219" t="s">
        <v>559</v>
      </c>
      <c r="F249" s="219">
        <v>332.8</v>
      </c>
      <c r="G249" s="219"/>
      <c r="H249" s="219">
        <v>405</v>
      </c>
      <c r="I249" s="221">
        <v>419</v>
      </c>
      <c r="J249" s="191" t="s">
        <v>764</v>
      </c>
      <c r="K249" s="192">
        <f t="shared" si="85"/>
        <v>72.199999999999989</v>
      </c>
      <c r="L249" s="193">
        <f t="shared" si="86"/>
        <v>0.21694711538461534</v>
      </c>
      <c r="M249" s="188" t="s">
        <v>557</v>
      </c>
      <c r="N249" s="194">
        <v>43860</v>
      </c>
      <c r="O249" s="1"/>
      <c r="P249" s="1"/>
      <c r="Q249" s="1"/>
      <c r="R249" s="6" t="s">
        <v>749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10">
        <v>144</v>
      </c>
      <c r="B250" s="209">
        <v>43641</v>
      </c>
      <c r="C250" s="209"/>
      <c r="D250" s="210" t="s">
        <v>150</v>
      </c>
      <c r="E250" s="211" t="s">
        <v>588</v>
      </c>
      <c r="F250" s="211">
        <v>386</v>
      </c>
      <c r="G250" s="212"/>
      <c r="H250" s="212">
        <v>395</v>
      </c>
      <c r="I250" s="212">
        <v>452</v>
      </c>
      <c r="J250" s="213" t="s">
        <v>765</v>
      </c>
      <c r="K250" s="214">
        <f t="shared" si="85"/>
        <v>9</v>
      </c>
      <c r="L250" s="215">
        <f t="shared" si="86"/>
        <v>2.3316062176165803E-2</v>
      </c>
      <c r="M250" s="211" t="s">
        <v>679</v>
      </c>
      <c r="N250" s="209">
        <v>43868</v>
      </c>
      <c r="O250" s="1"/>
      <c r="P250" s="1"/>
      <c r="Q250" s="1"/>
      <c r="R250" s="6" t="s">
        <v>749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10">
        <v>145</v>
      </c>
      <c r="B251" s="209">
        <v>43707</v>
      </c>
      <c r="C251" s="209"/>
      <c r="D251" s="210" t="s">
        <v>130</v>
      </c>
      <c r="E251" s="211" t="s">
        <v>588</v>
      </c>
      <c r="F251" s="211">
        <v>137.5</v>
      </c>
      <c r="G251" s="212"/>
      <c r="H251" s="212">
        <v>138.5</v>
      </c>
      <c r="I251" s="212">
        <v>190</v>
      </c>
      <c r="J251" s="213" t="s">
        <v>785</v>
      </c>
      <c r="K251" s="214">
        <f>H251-F251</f>
        <v>1</v>
      </c>
      <c r="L251" s="215">
        <f>K251/F251</f>
        <v>7.2727272727272727E-3</v>
      </c>
      <c r="M251" s="211" t="s">
        <v>679</v>
      </c>
      <c r="N251" s="209">
        <v>44432</v>
      </c>
      <c r="O251" s="1"/>
      <c r="P251" s="1"/>
      <c r="Q251" s="1"/>
      <c r="R251" s="6" t="s">
        <v>745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16">
        <v>146</v>
      </c>
      <c r="B252" s="217">
        <v>43731</v>
      </c>
      <c r="C252" s="217"/>
      <c r="D252" s="218" t="s">
        <v>413</v>
      </c>
      <c r="E252" s="219" t="s">
        <v>588</v>
      </c>
      <c r="F252" s="219">
        <v>235</v>
      </c>
      <c r="G252" s="219"/>
      <c r="H252" s="219">
        <v>295</v>
      </c>
      <c r="I252" s="221">
        <v>296</v>
      </c>
      <c r="J252" s="191" t="s">
        <v>766</v>
      </c>
      <c r="K252" s="192">
        <f t="shared" ref="K252:K258" si="87">H252-F252</f>
        <v>60</v>
      </c>
      <c r="L252" s="193">
        <f t="shared" ref="L252:L258" si="88">K252/F252</f>
        <v>0.25531914893617019</v>
      </c>
      <c r="M252" s="188" t="s">
        <v>557</v>
      </c>
      <c r="N252" s="194">
        <v>43844</v>
      </c>
      <c r="O252" s="1"/>
      <c r="P252" s="1"/>
      <c r="Q252" s="1"/>
      <c r="R252" s="6" t="s">
        <v>749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16">
        <v>147</v>
      </c>
      <c r="B253" s="217">
        <v>43752</v>
      </c>
      <c r="C253" s="217"/>
      <c r="D253" s="218" t="s">
        <v>767</v>
      </c>
      <c r="E253" s="219" t="s">
        <v>588</v>
      </c>
      <c r="F253" s="219">
        <v>277.5</v>
      </c>
      <c r="G253" s="219"/>
      <c r="H253" s="219">
        <v>333</v>
      </c>
      <c r="I253" s="221">
        <v>333</v>
      </c>
      <c r="J253" s="191" t="s">
        <v>768</v>
      </c>
      <c r="K253" s="192">
        <f t="shared" si="87"/>
        <v>55.5</v>
      </c>
      <c r="L253" s="193">
        <f t="shared" si="88"/>
        <v>0.2</v>
      </c>
      <c r="M253" s="188" t="s">
        <v>557</v>
      </c>
      <c r="N253" s="194">
        <v>43846</v>
      </c>
      <c r="O253" s="1"/>
      <c r="P253" s="1"/>
      <c r="Q253" s="1"/>
      <c r="R253" s="6" t="s">
        <v>745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16">
        <v>148</v>
      </c>
      <c r="B254" s="217">
        <v>43752</v>
      </c>
      <c r="C254" s="217"/>
      <c r="D254" s="218" t="s">
        <v>769</v>
      </c>
      <c r="E254" s="219" t="s">
        <v>588</v>
      </c>
      <c r="F254" s="219">
        <v>930</v>
      </c>
      <c r="G254" s="219"/>
      <c r="H254" s="219">
        <v>1165</v>
      </c>
      <c r="I254" s="221">
        <v>1200</v>
      </c>
      <c r="J254" s="191" t="s">
        <v>770</v>
      </c>
      <c r="K254" s="192">
        <f t="shared" si="87"/>
        <v>235</v>
      </c>
      <c r="L254" s="193">
        <f t="shared" si="88"/>
        <v>0.25268817204301075</v>
      </c>
      <c r="M254" s="188" t="s">
        <v>557</v>
      </c>
      <c r="N254" s="194">
        <v>43847</v>
      </c>
      <c r="O254" s="1"/>
      <c r="P254" s="1"/>
      <c r="Q254" s="1"/>
      <c r="R254" s="6" t="s">
        <v>749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16">
        <v>149</v>
      </c>
      <c r="B255" s="217">
        <v>43753</v>
      </c>
      <c r="C255" s="217"/>
      <c r="D255" s="218" t="s">
        <v>771</v>
      </c>
      <c r="E255" s="219" t="s">
        <v>588</v>
      </c>
      <c r="F255" s="189">
        <v>111</v>
      </c>
      <c r="G255" s="219"/>
      <c r="H255" s="219">
        <v>141</v>
      </c>
      <c r="I255" s="221">
        <v>141</v>
      </c>
      <c r="J255" s="191" t="s">
        <v>572</v>
      </c>
      <c r="K255" s="192">
        <f t="shared" si="87"/>
        <v>30</v>
      </c>
      <c r="L255" s="193">
        <f t="shared" si="88"/>
        <v>0.27027027027027029</v>
      </c>
      <c r="M255" s="188" t="s">
        <v>557</v>
      </c>
      <c r="N255" s="194">
        <v>44328</v>
      </c>
      <c r="O255" s="1"/>
      <c r="P255" s="1"/>
      <c r="Q255" s="1"/>
      <c r="R255" s="6" t="s">
        <v>749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16">
        <v>150</v>
      </c>
      <c r="B256" s="217">
        <v>43753</v>
      </c>
      <c r="C256" s="217"/>
      <c r="D256" s="218" t="s">
        <v>772</v>
      </c>
      <c r="E256" s="219" t="s">
        <v>588</v>
      </c>
      <c r="F256" s="189">
        <v>296</v>
      </c>
      <c r="G256" s="219"/>
      <c r="H256" s="219">
        <v>370</v>
      </c>
      <c r="I256" s="221">
        <v>370</v>
      </c>
      <c r="J256" s="191" t="s">
        <v>646</v>
      </c>
      <c r="K256" s="192">
        <f t="shared" si="87"/>
        <v>74</v>
      </c>
      <c r="L256" s="193">
        <f t="shared" si="88"/>
        <v>0.25</v>
      </c>
      <c r="M256" s="188" t="s">
        <v>557</v>
      </c>
      <c r="N256" s="194">
        <v>43853</v>
      </c>
      <c r="O256" s="1"/>
      <c r="P256" s="1"/>
      <c r="Q256" s="1"/>
      <c r="R256" s="6" t="s">
        <v>749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16">
        <v>151</v>
      </c>
      <c r="B257" s="217">
        <v>43754</v>
      </c>
      <c r="C257" s="217"/>
      <c r="D257" s="218" t="s">
        <v>773</v>
      </c>
      <c r="E257" s="219" t="s">
        <v>588</v>
      </c>
      <c r="F257" s="189">
        <v>300</v>
      </c>
      <c r="G257" s="219"/>
      <c r="H257" s="219">
        <v>382.5</v>
      </c>
      <c r="I257" s="221">
        <v>344</v>
      </c>
      <c r="J257" s="191" t="s">
        <v>823</v>
      </c>
      <c r="K257" s="192">
        <f t="shared" si="87"/>
        <v>82.5</v>
      </c>
      <c r="L257" s="193">
        <f t="shared" si="88"/>
        <v>0.27500000000000002</v>
      </c>
      <c r="M257" s="188" t="s">
        <v>557</v>
      </c>
      <c r="N257" s="194">
        <v>44238</v>
      </c>
      <c r="O257" s="1"/>
      <c r="P257" s="1"/>
      <c r="Q257" s="1"/>
      <c r="R257" s="6" t="s">
        <v>749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16">
        <v>152</v>
      </c>
      <c r="B258" s="217">
        <v>43832</v>
      </c>
      <c r="C258" s="217"/>
      <c r="D258" s="218" t="s">
        <v>774</v>
      </c>
      <c r="E258" s="219" t="s">
        <v>588</v>
      </c>
      <c r="F258" s="189">
        <v>495</v>
      </c>
      <c r="G258" s="219"/>
      <c r="H258" s="219">
        <v>595</v>
      </c>
      <c r="I258" s="221">
        <v>590</v>
      </c>
      <c r="J258" s="191" t="s">
        <v>822</v>
      </c>
      <c r="K258" s="192">
        <f t="shared" si="87"/>
        <v>100</v>
      </c>
      <c r="L258" s="193">
        <f t="shared" si="88"/>
        <v>0.20202020202020202</v>
      </c>
      <c r="M258" s="188" t="s">
        <v>557</v>
      </c>
      <c r="N258" s="194">
        <v>44589</v>
      </c>
      <c r="O258" s="1"/>
      <c r="P258" s="1"/>
      <c r="Q258" s="1"/>
      <c r="R258" s="6" t="s">
        <v>749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16">
        <v>153</v>
      </c>
      <c r="B259" s="217">
        <v>43966</v>
      </c>
      <c r="C259" s="217"/>
      <c r="D259" s="218" t="s">
        <v>71</v>
      </c>
      <c r="E259" s="219" t="s">
        <v>588</v>
      </c>
      <c r="F259" s="189">
        <v>67.5</v>
      </c>
      <c r="G259" s="219"/>
      <c r="H259" s="219">
        <v>86</v>
      </c>
      <c r="I259" s="221">
        <v>86</v>
      </c>
      <c r="J259" s="191" t="s">
        <v>775</v>
      </c>
      <c r="K259" s="192">
        <f t="shared" ref="K259:K266" si="89">H259-F259</f>
        <v>18.5</v>
      </c>
      <c r="L259" s="193">
        <f t="shared" ref="L259:L266" si="90">K259/F259</f>
        <v>0.27407407407407408</v>
      </c>
      <c r="M259" s="188" t="s">
        <v>557</v>
      </c>
      <c r="N259" s="194">
        <v>44008</v>
      </c>
      <c r="O259" s="1"/>
      <c r="P259" s="1"/>
      <c r="Q259" s="1"/>
      <c r="R259" s="6" t="s">
        <v>749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16">
        <v>154</v>
      </c>
      <c r="B260" s="217">
        <v>44035</v>
      </c>
      <c r="C260" s="217"/>
      <c r="D260" s="218" t="s">
        <v>458</v>
      </c>
      <c r="E260" s="219" t="s">
        <v>588</v>
      </c>
      <c r="F260" s="189">
        <v>231</v>
      </c>
      <c r="G260" s="219"/>
      <c r="H260" s="219">
        <v>281</v>
      </c>
      <c r="I260" s="221">
        <v>281</v>
      </c>
      <c r="J260" s="191" t="s">
        <v>646</v>
      </c>
      <c r="K260" s="192">
        <f t="shared" si="89"/>
        <v>50</v>
      </c>
      <c r="L260" s="193">
        <f t="shared" si="90"/>
        <v>0.21645021645021645</v>
      </c>
      <c r="M260" s="188" t="s">
        <v>557</v>
      </c>
      <c r="N260" s="194">
        <v>44358</v>
      </c>
      <c r="O260" s="1"/>
      <c r="P260" s="1"/>
      <c r="Q260" s="1"/>
      <c r="R260" s="6" t="s">
        <v>749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16">
        <v>155</v>
      </c>
      <c r="B261" s="217">
        <v>44092</v>
      </c>
      <c r="C261" s="217"/>
      <c r="D261" s="218" t="s">
        <v>395</v>
      </c>
      <c r="E261" s="219" t="s">
        <v>588</v>
      </c>
      <c r="F261" s="219">
        <v>206</v>
      </c>
      <c r="G261" s="219"/>
      <c r="H261" s="219">
        <v>248</v>
      </c>
      <c r="I261" s="221">
        <v>248</v>
      </c>
      <c r="J261" s="191" t="s">
        <v>646</v>
      </c>
      <c r="K261" s="192">
        <f t="shared" si="89"/>
        <v>42</v>
      </c>
      <c r="L261" s="193">
        <f t="shared" si="90"/>
        <v>0.20388349514563106</v>
      </c>
      <c r="M261" s="188" t="s">
        <v>557</v>
      </c>
      <c r="N261" s="194">
        <v>44214</v>
      </c>
      <c r="O261" s="1"/>
      <c r="P261" s="1"/>
      <c r="Q261" s="1"/>
      <c r="R261" s="6" t="s">
        <v>749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16">
        <v>156</v>
      </c>
      <c r="B262" s="217">
        <v>44140</v>
      </c>
      <c r="C262" s="217"/>
      <c r="D262" s="218" t="s">
        <v>395</v>
      </c>
      <c r="E262" s="219" t="s">
        <v>588</v>
      </c>
      <c r="F262" s="219">
        <v>182.5</v>
      </c>
      <c r="G262" s="219"/>
      <c r="H262" s="219">
        <v>248</v>
      </c>
      <c r="I262" s="221">
        <v>248</v>
      </c>
      <c r="J262" s="191" t="s">
        <v>646</v>
      </c>
      <c r="K262" s="192">
        <f t="shared" si="89"/>
        <v>65.5</v>
      </c>
      <c r="L262" s="193">
        <f t="shared" si="90"/>
        <v>0.35890410958904112</v>
      </c>
      <c r="M262" s="188" t="s">
        <v>557</v>
      </c>
      <c r="N262" s="194">
        <v>44214</v>
      </c>
      <c r="O262" s="1"/>
      <c r="P262" s="1"/>
      <c r="Q262" s="1"/>
      <c r="R262" s="6" t="s">
        <v>749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16">
        <v>157</v>
      </c>
      <c r="B263" s="217">
        <v>44140</v>
      </c>
      <c r="C263" s="217"/>
      <c r="D263" s="218" t="s">
        <v>319</v>
      </c>
      <c r="E263" s="219" t="s">
        <v>588</v>
      </c>
      <c r="F263" s="219">
        <v>247.5</v>
      </c>
      <c r="G263" s="219"/>
      <c r="H263" s="219">
        <v>320</v>
      </c>
      <c r="I263" s="221">
        <v>320</v>
      </c>
      <c r="J263" s="191" t="s">
        <v>646</v>
      </c>
      <c r="K263" s="192">
        <f t="shared" si="89"/>
        <v>72.5</v>
      </c>
      <c r="L263" s="193">
        <f t="shared" si="90"/>
        <v>0.29292929292929293</v>
      </c>
      <c r="M263" s="188" t="s">
        <v>557</v>
      </c>
      <c r="N263" s="194">
        <v>44323</v>
      </c>
      <c r="O263" s="1"/>
      <c r="P263" s="1"/>
      <c r="Q263" s="1"/>
      <c r="R263" s="6" t="s">
        <v>749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16">
        <v>158</v>
      </c>
      <c r="B264" s="217">
        <v>44140</v>
      </c>
      <c r="C264" s="217"/>
      <c r="D264" s="218" t="s">
        <v>270</v>
      </c>
      <c r="E264" s="219" t="s">
        <v>588</v>
      </c>
      <c r="F264" s="189">
        <v>925</v>
      </c>
      <c r="G264" s="219"/>
      <c r="H264" s="219">
        <v>1095</v>
      </c>
      <c r="I264" s="221">
        <v>1093</v>
      </c>
      <c r="J264" s="191" t="s">
        <v>776</v>
      </c>
      <c r="K264" s="192">
        <f t="shared" si="89"/>
        <v>170</v>
      </c>
      <c r="L264" s="193">
        <f t="shared" si="90"/>
        <v>0.18378378378378379</v>
      </c>
      <c r="M264" s="188" t="s">
        <v>557</v>
      </c>
      <c r="N264" s="194">
        <v>44201</v>
      </c>
      <c r="O264" s="1"/>
      <c r="P264" s="1"/>
      <c r="Q264" s="1"/>
      <c r="R264" s="6" t="s">
        <v>749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16">
        <v>159</v>
      </c>
      <c r="B265" s="217">
        <v>44140</v>
      </c>
      <c r="C265" s="217"/>
      <c r="D265" s="218" t="s">
        <v>335</v>
      </c>
      <c r="E265" s="219" t="s">
        <v>588</v>
      </c>
      <c r="F265" s="189">
        <v>332.5</v>
      </c>
      <c r="G265" s="219"/>
      <c r="H265" s="219">
        <v>393</v>
      </c>
      <c r="I265" s="221">
        <v>406</v>
      </c>
      <c r="J265" s="191" t="s">
        <v>777</v>
      </c>
      <c r="K265" s="192">
        <f t="shared" si="89"/>
        <v>60.5</v>
      </c>
      <c r="L265" s="193">
        <f t="shared" si="90"/>
        <v>0.18195488721804512</v>
      </c>
      <c r="M265" s="188" t="s">
        <v>557</v>
      </c>
      <c r="N265" s="194">
        <v>44256</v>
      </c>
      <c r="O265" s="1"/>
      <c r="P265" s="1"/>
      <c r="Q265" s="1"/>
      <c r="R265" s="6" t="s">
        <v>749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16">
        <v>160</v>
      </c>
      <c r="B266" s="217">
        <v>44141</v>
      </c>
      <c r="C266" s="217"/>
      <c r="D266" s="218" t="s">
        <v>458</v>
      </c>
      <c r="E266" s="219" t="s">
        <v>588</v>
      </c>
      <c r="F266" s="189">
        <v>231</v>
      </c>
      <c r="G266" s="219"/>
      <c r="H266" s="219">
        <v>281</v>
      </c>
      <c r="I266" s="221">
        <v>281</v>
      </c>
      <c r="J266" s="191" t="s">
        <v>646</v>
      </c>
      <c r="K266" s="192">
        <f t="shared" si="89"/>
        <v>50</v>
      </c>
      <c r="L266" s="193">
        <f t="shared" si="90"/>
        <v>0.21645021645021645</v>
      </c>
      <c r="M266" s="188" t="s">
        <v>557</v>
      </c>
      <c r="N266" s="194">
        <v>44358</v>
      </c>
      <c r="O266" s="1"/>
      <c r="P266" s="1"/>
      <c r="Q266" s="1"/>
      <c r="R266" s="6" t="s">
        <v>749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42">
        <v>161</v>
      </c>
      <c r="B267" s="235">
        <v>44187</v>
      </c>
      <c r="C267" s="235"/>
      <c r="D267" s="236" t="s">
        <v>433</v>
      </c>
      <c r="E267" s="53" t="s">
        <v>588</v>
      </c>
      <c r="F267" s="237" t="s">
        <v>778</v>
      </c>
      <c r="G267" s="53"/>
      <c r="H267" s="53"/>
      <c r="I267" s="238">
        <v>239</v>
      </c>
      <c r="J267" s="234" t="s">
        <v>560</v>
      </c>
      <c r="K267" s="234"/>
      <c r="L267" s="239"/>
      <c r="M267" s="240"/>
      <c r="N267" s="241"/>
      <c r="O267" s="1"/>
      <c r="P267" s="1"/>
      <c r="Q267" s="1"/>
      <c r="R267" s="6" t="s">
        <v>749</v>
      </c>
    </row>
    <row r="268" spans="1:26" ht="12.75" customHeight="1">
      <c r="A268" s="216">
        <v>162</v>
      </c>
      <c r="B268" s="217">
        <v>44258</v>
      </c>
      <c r="C268" s="217"/>
      <c r="D268" s="218" t="s">
        <v>774</v>
      </c>
      <c r="E268" s="219" t="s">
        <v>588</v>
      </c>
      <c r="F268" s="189">
        <v>495</v>
      </c>
      <c r="G268" s="219"/>
      <c r="H268" s="219">
        <v>595</v>
      </c>
      <c r="I268" s="221">
        <v>590</v>
      </c>
      <c r="J268" s="191" t="s">
        <v>822</v>
      </c>
      <c r="K268" s="192">
        <f>H268-F268</f>
        <v>100</v>
      </c>
      <c r="L268" s="193">
        <f>K268/F268</f>
        <v>0.20202020202020202</v>
      </c>
      <c r="M268" s="188" t="s">
        <v>557</v>
      </c>
      <c r="N268" s="194">
        <v>44589</v>
      </c>
      <c r="O268" s="1"/>
      <c r="P268" s="1"/>
      <c r="R268" s="6" t="s">
        <v>749</v>
      </c>
    </row>
    <row r="269" spans="1:26" ht="12.75" customHeight="1">
      <c r="A269" s="216">
        <v>163</v>
      </c>
      <c r="B269" s="217">
        <v>44274</v>
      </c>
      <c r="C269" s="217"/>
      <c r="D269" s="218" t="s">
        <v>335</v>
      </c>
      <c r="E269" s="219" t="s">
        <v>588</v>
      </c>
      <c r="F269" s="189">
        <v>355</v>
      </c>
      <c r="G269" s="219"/>
      <c r="H269" s="219">
        <v>422.5</v>
      </c>
      <c r="I269" s="221">
        <v>420</v>
      </c>
      <c r="J269" s="191" t="s">
        <v>779</v>
      </c>
      <c r="K269" s="192">
        <f>H269-F269</f>
        <v>67.5</v>
      </c>
      <c r="L269" s="193">
        <f>K269/F269</f>
        <v>0.19014084507042253</v>
      </c>
      <c r="M269" s="188" t="s">
        <v>557</v>
      </c>
      <c r="N269" s="194">
        <v>44361</v>
      </c>
      <c r="O269" s="1"/>
      <c r="R269" s="243" t="s">
        <v>749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16">
        <v>164</v>
      </c>
      <c r="B270" s="217">
        <v>44295</v>
      </c>
      <c r="C270" s="217"/>
      <c r="D270" s="218" t="s">
        <v>780</v>
      </c>
      <c r="E270" s="219" t="s">
        <v>588</v>
      </c>
      <c r="F270" s="189">
        <v>555</v>
      </c>
      <c r="G270" s="219"/>
      <c r="H270" s="219">
        <v>663</v>
      </c>
      <c r="I270" s="221">
        <v>663</v>
      </c>
      <c r="J270" s="191" t="s">
        <v>781</v>
      </c>
      <c r="K270" s="192">
        <f>H270-F270</f>
        <v>108</v>
      </c>
      <c r="L270" s="193">
        <f>K270/F270</f>
        <v>0.19459459459459461</v>
      </c>
      <c r="M270" s="188" t="s">
        <v>557</v>
      </c>
      <c r="N270" s="194">
        <v>44321</v>
      </c>
      <c r="O270" s="1"/>
      <c r="P270" s="1"/>
      <c r="Q270" s="1"/>
      <c r="R270" s="243" t="s">
        <v>749</v>
      </c>
    </row>
    <row r="271" spans="1:26" ht="12.75" customHeight="1">
      <c r="A271" s="216">
        <v>165</v>
      </c>
      <c r="B271" s="217">
        <v>44308</v>
      </c>
      <c r="C271" s="217"/>
      <c r="D271" s="218" t="s">
        <v>365</v>
      </c>
      <c r="E271" s="219" t="s">
        <v>588</v>
      </c>
      <c r="F271" s="189">
        <v>126.5</v>
      </c>
      <c r="G271" s="219"/>
      <c r="H271" s="219">
        <v>155</v>
      </c>
      <c r="I271" s="221">
        <v>155</v>
      </c>
      <c r="J271" s="191" t="s">
        <v>646</v>
      </c>
      <c r="K271" s="192">
        <f>H271-F271</f>
        <v>28.5</v>
      </c>
      <c r="L271" s="193">
        <f>K271/F271</f>
        <v>0.22529644268774704</v>
      </c>
      <c r="M271" s="188" t="s">
        <v>557</v>
      </c>
      <c r="N271" s="194">
        <v>44362</v>
      </c>
      <c r="O271" s="1"/>
      <c r="R271" s="243" t="s">
        <v>749</v>
      </c>
    </row>
    <row r="272" spans="1:26" ht="12.75" customHeight="1">
      <c r="A272" s="273">
        <v>166</v>
      </c>
      <c r="B272" s="274">
        <v>44368</v>
      </c>
      <c r="C272" s="274"/>
      <c r="D272" s="275" t="s">
        <v>383</v>
      </c>
      <c r="E272" s="276" t="s">
        <v>588</v>
      </c>
      <c r="F272" s="277">
        <v>287.5</v>
      </c>
      <c r="G272" s="276"/>
      <c r="H272" s="276">
        <v>245</v>
      </c>
      <c r="I272" s="278">
        <v>344</v>
      </c>
      <c r="J272" s="201" t="s">
        <v>817</v>
      </c>
      <c r="K272" s="202">
        <f>H272-F272</f>
        <v>-42.5</v>
      </c>
      <c r="L272" s="203">
        <f>K272/F272</f>
        <v>-0.14782608695652175</v>
      </c>
      <c r="M272" s="199" t="s">
        <v>569</v>
      </c>
      <c r="N272" s="196">
        <v>44508</v>
      </c>
      <c r="O272" s="1"/>
      <c r="R272" s="243" t="s">
        <v>749</v>
      </c>
    </row>
    <row r="273" spans="1:18" ht="12.75" customHeight="1">
      <c r="A273" s="242">
        <v>167</v>
      </c>
      <c r="B273" s="235">
        <v>44368</v>
      </c>
      <c r="C273" s="235"/>
      <c r="D273" s="236" t="s">
        <v>458</v>
      </c>
      <c r="E273" s="53" t="s">
        <v>588</v>
      </c>
      <c r="F273" s="237" t="s">
        <v>782</v>
      </c>
      <c r="G273" s="53"/>
      <c r="H273" s="53"/>
      <c r="I273" s="238">
        <v>320</v>
      </c>
      <c r="J273" s="234" t="s">
        <v>560</v>
      </c>
      <c r="K273" s="242"/>
      <c r="L273" s="235"/>
      <c r="M273" s="235"/>
      <c r="N273" s="236"/>
      <c r="O273" s="41"/>
      <c r="R273" s="243" t="s">
        <v>749</v>
      </c>
    </row>
    <row r="274" spans="1:18" ht="12.75" customHeight="1">
      <c r="A274" s="216">
        <v>168</v>
      </c>
      <c r="B274" s="217">
        <v>44406</v>
      </c>
      <c r="C274" s="217"/>
      <c r="D274" s="218" t="s">
        <v>365</v>
      </c>
      <c r="E274" s="219" t="s">
        <v>588</v>
      </c>
      <c r="F274" s="189">
        <v>162.5</v>
      </c>
      <c r="G274" s="219"/>
      <c r="H274" s="219">
        <v>200</v>
      </c>
      <c r="I274" s="221">
        <v>200</v>
      </c>
      <c r="J274" s="191" t="s">
        <v>646</v>
      </c>
      <c r="K274" s="192">
        <f>H274-F274</f>
        <v>37.5</v>
      </c>
      <c r="L274" s="193">
        <f>K274/F274</f>
        <v>0.23076923076923078</v>
      </c>
      <c r="M274" s="188" t="s">
        <v>557</v>
      </c>
      <c r="N274" s="194">
        <v>44571</v>
      </c>
      <c r="O274" s="1"/>
      <c r="R274" s="243" t="s">
        <v>749</v>
      </c>
    </row>
    <row r="275" spans="1:18" ht="12.75" customHeight="1">
      <c r="A275" s="216">
        <v>169</v>
      </c>
      <c r="B275" s="217">
        <v>44462</v>
      </c>
      <c r="C275" s="217"/>
      <c r="D275" s="218" t="s">
        <v>787</v>
      </c>
      <c r="E275" s="219" t="s">
        <v>588</v>
      </c>
      <c r="F275" s="189">
        <v>1235</v>
      </c>
      <c r="G275" s="219"/>
      <c r="H275" s="219">
        <v>1505</v>
      </c>
      <c r="I275" s="221">
        <v>1500</v>
      </c>
      <c r="J275" s="191" t="s">
        <v>646</v>
      </c>
      <c r="K275" s="192">
        <f>H275-F275</f>
        <v>270</v>
      </c>
      <c r="L275" s="193">
        <f>K275/F275</f>
        <v>0.21862348178137653</v>
      </c>
      <c r="M275" s="188" t="s">
        <v>557</v>
      </c>
      <c r="N275" s="194">
        <v>44564</v>
      </c>
      <c r="O275" s="1"/>
      <c r="R275" s="243" t="s">
        <v>749</v>
      </c>
    </row>
    <row r="276" spans="1:18" ht="12.75" customHeight="1">
      <c r="A276" s="257">
        <v>170</v>
      </c>
      <c r="B276" s="258">
        <v>44480</v>
      </c>
      <c r="C276" s="258"/>
      <c r="D276" s="259" t="s">
        <v>789</v>
      </c>
      <c r="E276" s="260" t="s">
        <v>588</v>
      </c>
      <c r="F276" s="261" t="s">
        <v>794</v>
      </c>
      <c r="G276" s="260"/>
      <c r="H276" s="260"/>
      <c r="I276" s="260">
        <v>145</v>
      </c>
      <c r="J276" s="262" t="s">
        <v>560</v>
      </c>
      <c r="K276" s="257"/>
      <c r="L276" s="258"/>
      <c r="M276" s="258"/>
      <c r="N276" s="259"/>
      <c r="O276" s="41"/>
      <c r="R276" s="243" t="s">
        <v>749</v>
      </c>
    </row>
    <row r="277" spans="1:18" ht="12.75" customHeight="1">
      <c r="A277" s="263">
        <v>171</v>
      </c>
      <c r="B277" s="264">
        <v>44481</v>
      </c>
      <c r="C277" s="264"/>
      <c r="D277" s="265" t="s">
        <v>259</v>
      </c>
      <c r="E277" s="266" t="s">
        <v>588</v>
      </c>
      <c r="F277" s="267" t="s">
        <v>791</v>
      </c>
      <c r="G277" s="266"/>
      <c r="H277" s="266"/>
      <c r="I277" s="266">
        <v>380</v>
      </c>
      <c r="J277" s="268" t="s">
        <v>560</v>
      </c>
      <c r="K277" s="263"/>
      <c r="L277" s="264"/>
      <c r="M277" s="264"/>
      <c r="N277" s="265"/>
      <c r="O277" s="41"/>
      <c r="R277" s="243" t="s">
        <v>749</v>
      </c>
    </row>
    <row r="278" spans="1:18" ht="12.75" customHeight="1">
      <c r="A278" s="263">
        <v>172</v>
      </c>
      <c r="B278" s="264">
        <v>44481</v>
      </c>
      <c r="C278" s="264"/>
      <c r="D278" s="265" t="s">
        <v>390</v>
      </c>
      <c r="E278" s="266" t="s">
        <v>588</v>
      </c>
      <c r="F278" s="267" t="s">
        <v>792</v>
      </c>
      <c r="G278" s="266"/>
      <c r="H278" s="266"/>
      <c r="I278" s="266">
        <v>56</v>
      </c>
      <c r="J278" s="268" t="s">
        <v>560</v>
      </c>
      <c r="K278" s="263"/>
      <c r="L278" s="264"/>
      <c r="M278" s="264"/>
      <c r="N278" s="265"/>
      <c r="O278" s="41"/>
      <c r="R278" s="243"/>
    </row>
    <row r="279" spans="1:18" ht="12.75" customHeight="1">
      <c r="A279" s="216">
        <v>173</v>
      </c>
      <c r="B279" s="217">
        <v>44551</v>
      </c>
      <c r="C279" s="217"/>
      <c r="D279" s="218" t="s">
        <v>118</v>
      </c>
      <c r="E279" s="219" t="s">
        <v>588</v>
      </c>
      <c r="F279" s="189">
        <v>2300</v>
      </c>
      <c r="G279" s="219"/>
      <c r="H279" s="219">
        <f>(2820+2200)/2</f>
        <v>2510</v>
      </c>
      <c r="I279" s="221">
        <v>3000</v>
      </c>
      <c r="J279" s="191" t="s">
        <v>832</v>
      </c>
      <c r="K279" s="192">
        <f>H279-F279</f>
        <v>210</v>
      </c>
      <c r="L279" s="193">
        <f>K279/F279</f>
        <v>9.1304347826086957E-2</v>
      </c>
      <c r="M279" s="188" t="s">
        <v>557</v>
      </c>
      <c r="N279" s="194">
        <v>44649</v>
      </c>
      <c r="O279" s="1"/>
      <c r="R279" s="243"/>
    </row>
    <row r="280" spans="1:18" ht="12.75" customHeight="1">
      <c r="A280" s="269">
        <v>174</v>
      </c>
      <c r="B280" s="264">
        <v>44606</v>
      </c>
      <c r="C280" s="269"/>
      <c r="D280" s="269" t="s">
        <v>411</v>
      </c>
      <c r="E280" s="266" t="s">
        <v>588</v>
      </c>
      <c r="F280" s="266" t="s">
        <v>825</v>
      </c>
      <c r="G280" s="266"/>
      <c r="H280" s="266"/>
      <c r="I280" s="266">
        <v>764</v>
      </c>
      <c r="J280" s="266" t="s">
        <v>560</v>
      </c>
      <c r="K280" s="266"/>
      <c r="L280" s="266"/>
      <c r="M280" s="266"/>
      <c r="N280" s="269"/>
      <c r="O280" s="41"/>
      <c r="R280" s="243"/>
    </row>
    <row r="281" spans="1:18" ht="12.75" customHeight="1">
      <c r="A281" s="269">
        <v>175</v>
      </c>
      <c r="B281" s="264">
        <v>44613</v>
      </c>
      <c r="C281" s="269"/>
      <c r="D281" s="269" t="s">
        <v>787</v>
      </c>
      <c r="E281" s="266" t="s">
        <v>588</v>
      </c>
      <c r="F281" s="266" t="s">
        <v>826</v>
      </c>
      <c r="G281" s="266"/>
      <c r="H281" s="266"/>
      <c r="I281" s="266">
        <v>1510</v>
      </c>
      <c r="J281" s="266" t="s">
        <v>560</v>
      </c>
      <c r="K281" s="266"/>
      <c r="L281" s="266"/>
      <c r="M281" s="266"/>
      <c r="N281" s="269"/>
      <c r="O281" s="41"/>
      <c r="R281" s="243"/>
    </row>
    <row r="282" spans="1:18" ht="12.75" customHeight="1">
      <c r="A282">
        <v>176</v>
      </c>
      <c r="B282" s="264">
        <v>44670</v>
      </c>
      <c r="C282" s="264"/>
      <c r="D282" s="269" t="s">
        <v>521</v>
      </c>
      <c r="E282" s="321" t="s">
        <v>588</v>
      </c>
      <c r="F282" s="266" t="s">
        <v>834</v>
      </c>
      <c r="G282" s="266"/>
      <c r="H282" s="266"/>
      <c r="I282" s="266">
        <v>553</v>
      </c>
      <c r="J282" s="266" t="s">
        <v>560</v>
      </c>
      <c r="K282" s="266"/>
      <c r="L282" s="266"/>
      <c r="M282" s="266"/>
      <c r="N282" s="266"/>
      <c r="O282" s="41"/>
      <c r="R282" s="243"/>
    </row>
    <row r="283" spans="1:18" ht="12.75" customHeight="1">
      <c r="A283" s="242">
        <v>177</v>
      </c>
      <c r="B283" s="264">
        <v>44746</v>
      </c>
      <c r="D283" s="396" t="s">
        <v>906</v>
      </c>
      <c r="E283" s="395" t="s">
        <v>588</v>
      </c>
      <c r="F283" s="266" t="s">
        <v>904</v>
      </c>
      <c r="G283" s="266"/>
      <c r="H283" s="266"/>
      <c r="I283" s="266">
        <v>254</v>
      </c>
      <c r="J283" s="266" t="s">
        <v>560</v>
      </c>
      <c r="K283" s="266"/>
      <c r="L283" s="266"/>
      <c r="M283" s="266"/>
      <c r="N283" s="266"/>
      <c r="O283" s="41"/>
      <c r="R283" s="243"/>
    </row>
    <row r="284" spans="1:18" ht="12.75" customHeight="1">
      <c r="F284" s="56"/>
      <c r="G284" s="56"/>
      <c r="H284" s="56"/>
      <c r="I284" s="56"/>
      <c r="J284" s="41"/>
      <c r="K284" s="56"/>
      <c r="L284" s="56"/>
      <c r="M284" s="56"/>
      <c r="O284" s="41"/>
      <c r="R284" s="56"/>
    </row>
    <row r="285" spans="1:18" ht="12.75" customHeight="1">
      <c r="F285" s="56"/>
      <c r="G285" s="56"/>
      <c r="H285" s="56"/>
      <c r="I285" s="56"/>
      <c r="J285" s="41"/>
      <c r="K285" s="56"/>
      <c r="L285" s="56"/>
      <c r="M285" s="56"/>
      <c r="O285" s="41"/>
      <c r="R285" s="56"/>
    </row>
    <row r="286" spans="1:18" ht="12.75" customHeight="1">
      <c r="B286" s="244" t="s">
        <v>783</v>
      </c>
      <c r="F286" s="56"/>
      <c r="G286" s="56"/>
      <c r="H286" s="56"/>
      <c r="I286" s="56"/>
      <c r="J286" s="41"/>
      <c r="K286" s="56"/>
      <c r="L286" s="56"/>
      <c r="M286" s="56"/>
      <c r="O286" s="41"/>
      <c r="R286" s="56"/>
    </row>
    <row r="287" spans="1:18" ht="12.75" customHeight="1">
      <c r="F287" s="56"/>
      <c r="G287" s="56"/>
      <c r="H287" s="56"/>
      <c r="I287" s="56"/>
      <c r="J287" s="41"/>
      <c r="K287" s="56"/>
      <c r="L287" s="56"/>
      <c r="M287" s="56"/>
      <c r="O287" s="41"/>
      <c r="R287" s="56"/>
    </row>
    <row r="288" spans="1:18" ht="12.75" customHeight="1">
      <c r="F288" s="56"/>
      <c r="G288" s="56"/>
      <c r="H288" s="56"/>
      <c r="I288" s="56"/>
      <c r="J288" s="41"/>
      <c r="K288" s="56"/>
      <c r="L288" s="56"/>
      <c r="M288" s="56"/>
      <c r="O288" s="41"/>
      <c r="R288" s="56"/>
    </row>
    <row r="289" spans="1:18" ht="12.75" customHeight="1">
      <c r="F289" s="56"/>
      <c r="G289" s="56"/>
      <c r="H289" s="56"/>
      <c r="I289" s="56"/>
      <c r="J289" s="41"/>
      <c r="K289" s="56"/>
      <c r="L289" s="56"/>
      <c r="M289" s="56"/>
      <c r="O289" s="41"/>
      <c r="R289" s="56"/>
    </row>
    <row r="290" spans="1:18" ht="12.75" customHeight="1">
      <c r="F290" s="56"/>
      <c r="G290" s="56"/>
      <c r="H290" s="56"/>
      <c r="I290" s="56"/>
      <c r="J290" s="41"/>
      <c r="K290" s="56"/>
      <c r="L290" s="56"/>
      <c r="M290" s="56"/>
      <c r="O290" s="41"/>
      <c r="R290" s="56"/>
    </row>
    <row r="291" spans="1:18" ht="12.75" customHeight="1">
      <c r="F291" s="56"/>
      <c r="G291" s="56"/>
      <c r="H291" s="56"/>
      <c r="I291" s="56"/>
      <c r="J291" s="41"/>
      <c r="K291" s="56"/>
      <c r="L291" s="56"/>
      <c r="M291" s="56"/>
      <c r="O291" s="41"/>
      <c r="R291" s="56"/>
    </row>
    <row r="292" spans="1:18" ht="12.75" customHeight="1">
      <c r="F292" s="56"/>
      <c r="G292" s="56"/>
      <c r="H292" s="56"/>
      <c r="I292" s="56"/>
      <c r="J292" s="41"/>
      <c r="K292" s="56"/>
      <c r="L292" s="56"/>
      <c r="M292" s="56"/>
      <c r="O292" s="41"/>
      <c r="R292" s="56"/>
    </row>
    <row r="293" spans="1:18" ht="12.75" customHeight="1">
      <c r="A293" s="245"/>
      <c r="F293" s="56"/>
      <c r="G293" s="56"/>
      <c r="H293" s="56"/>
      <c r="I293" s="56"/>
      <c r="J293" s="41"/>
      <c r="K293" s="56"/>
      <c r="L293" s="56"/>
      <c r="M293" s="56"/>
      <c r="O293" s="41"/>
      <c r="R293" s="56"/>
    </row>
    <row r="294" spans="1:18" ht="12.75" customHeight="1">
      <c r="A294" s="245"/>
      <c r="F294" s="56"/>
      <c r="G294" s="56"/>
      <c r="H294" s="56"/>
      <c r="I294" s="56"/>
      <c r="J294" s="41"/>
      <c r="K294" s="56"/>
      <c r="L294" s="56"/>
      <c r="M294" s="56"/>
      <c r="O294" s="41"/>
      <c r="R294" s="56"/>
    </row>
    <row r="295" spans="1:18" ht="12.75" customHeight="1">
      <c r="A295" s="53"/>
      <c r="F295" s="56"/>
      <c r="G295" s="56"/>
      <c r="H295" s="56"/>
      <c r="I295" s="56"/>
      <c r="J295" s="41"/>
      <c r="K295" s="56"/>
      <c r="L295" s="56"/>
      <c r="M295" s="56"/>
      <c r="O295" s="41"/>
      <c r="R295" s="56"/>
    </row>
    <row r="296" spans="1:18" ht="12.75" customHeight="1">
      <c r="F296" s="56"/>
      <c r="G296" s="56"/>
      <c r="H296" s="56"/>
      <c r="I296" s="56"/>
      <c r="J296" s="41"/>
      <c r="K296" s="56"/>
      <c r="L296" s="56"/>
      <c r="M296" s="56"/>
      <c r="O296" s="41"/>
      <c r="R296" s="56"/>
    </row>
    <row r="297" spans="1:18" ht="12.75" customHeight="1">
      <c r="F297" s="56"/>
      <c r="G297" s="56"/>
      <c r="H297" s="56"/>
      <c r="I297" s="56"/>
      <c r="J297" s="41"/>
      <c r="K297" s="56"/>
      <c r="L297" s="56"/>
      <c r="M297" s="56"/>
      <c r="O297" s="41"/>
      <c r="R297" s="56"/>
    </row>
    <row r="298" spans="1:18" ht="12.75" customHeight="1">
      <c r="F298" s="56"/>
      <c r="G298" s="56"/>
      <c r="H298" s="56"/>
      <c r="I298" s="56"/>
      <c r="J298" s="41"/>
      <c r="K298" s="56"/>
      <c r="L298" s="56"/>
      <c r="M298" s="56"/>
      <c r="O298" s="41"/>
      <c r="R298" s="56"/>
    </row>
    <row r="299" spans="1:18" ht="12.75" customHeight="1">
      <c r="F299" s="56"/>
      <c r="G299" s="56"/>
      <c r="H299" s="56"/>
      <c r="I299" s="56"/>
      <c r="J299" s="41"/>
      <c r="K299" s="56"/>
      <c r="L299" s="56"/>
      <c r="M299" s="56"/>
      <c r="O299" s="41"/>
      <c r="R299" s="56"/>
    </row>
    <row r="300" spans="1:18" ht="12.75" customHeight="1">
      <c r="F300" s="56"/>
      <c r="G300" s="56"/>
      <c r="H300" s="56"/>
      <c r="I300" s="56"/>
      <c r="J300" s="41"/>
      <c r="K300" s="56"/>
      <c r="L300" s="56"/>
      <c r="M300" s="56"/>
      <c r="O300" s="41"/>
      <c r="R300" s="56"/>
    </row>
    <row r="301" spans="1:18" ht="12.75" customHeight="1">
      <c r="F301" s="56"/>
      <c r="G301" s="56"/>
      <c r="H301" s="56"/>
      <c r="I301" s="56"/>
      <c r="J301" s="41"/>
      <c r="K301" s="56"/>
      <c r="L301" s="56"/>
      <c r="M301" s="56"/>
      <c r="O301" s="41"/>
      <c r="R301" s="56"/>
    </row>
    <row r="302" spans="1:18" ht="12.75" customHeight="1">
      <c r="F302" s="56"/>
      <c r="G302" s="56"/>
      <c r="H302" s="56"/>
      <c r="I302" s="56"/>
      <c r="J302" s="41"/>
      <c r="K302" s="56"/>
      <c r="L302" s="56"/>
      <c r="M302" s="56"/>
      <c r="O302" s="41"/>
      <c r="R302" s="56"/>
    </row>
    <row r="303" spans="1:18" ht="12.75" customHeight="1">
      <c r="F303" s="56"/>
      <c r="G303" s="56"/>
      <c r="H303" s="56"/>
      <c r="I303" s="56"/>
      <c r="J303" s="41"/>
      <c r="K303" s="56"/>
      <c r="L303" s="56"/>
      <c r="M303" s="56"/>
      <c r="O303" s="41"/>
      <c r="R303" s="56"/>
    </row>
    <row r="304" spans="1:18" ht="12.75" customHeight="1">
      <c r="F304" s="56"/>
      <c r="G304" s="56"/>
      <c r="H304" s="56"/>
      <c r="I304" s="56"/>
      <c r="J304" s="41"/>
      <c r="K304" s="56"/>
      <c r="L304" s="56"/>
      <c r="M304" s="56"/>
      <c r="O304" s="41"/>
      <c r="R304" s="56"/>
    </row>
    <row r="305" spans="6:18" ht="12.75" customHeight="1">
      <c r="F305" s="56"/>
      <c r="G305" s="56"/>
      <c r="H305" s="56"/>
      <c r="I305" s="56"/>
      <c r="J305" s="41"/>
      <c r="K305" s="56"/>
      <c r="L305" s="56"/>
      <c r="M305" s="56"/>
      <c r="O305" s="41"/>
      <c r="R305" s="56"/>
    </row>
    <row r="306" spans="6:18" ht="12.75" customHeight="1">
      <c r="F306" s="56"/>
      <c r="G306" s="56"/>
      <c r="H306" s="56"/>
      <c r="I306" s="56"/>
      <c r="J306" s="41"/>
      <c r="K306" s="56"/>
      <c r="L306" s="56"/>
      <c r="M306" s="56"/>
      <c r="O306" s="41"/>
      <c r="R306" s="56"/>
    </row>
    <row r="307" spans="6:18" ht="12.75" customHeight="1">
      <c r="F307" s="56"/>
      <c r="G307" s="56"/>
      <c r="H307" s="56"/>
      <c r="I307" s="56"/>
      <c r="J307" s="41"/>
      <c r="K307" s="56"/>
      <c r="L307" s="56"/>
      <c r="M307" s="56"/>
      <c r="O307" s="41"/>
      <c r="R307" s="56"/>
    </row>
    <row r="308" spans="6:18" ht="12.75" customHeight="1">
      <c r="F308" s="56"/>
      <c r="G308" s="56"/>
      <c r="H308" s="56"/>
      <c r="I308" s="56"/>
      <c r="J308" s="41"/>
      <c r="K308" s="56"/>
      <c r="L308" s="56"/>
      <c r="M308" s="56"/>
      <c r="O308" s="41"/>
      <c r="R308" s="56"/>
    </row>
    <row r="309" spans="6:18" ht="12.75" customHeight="1">
      <c r="F309" s="56"/>
      <c r="G309" s="56"/>
      <c r="H309" s="56"/>
      <c r="I309" s="56"/>
      <c r="J309" s="41"/>
      <c r="K309" s="56"/>
      <c r="L309" s="56"/>
      <c r="M309" s="56"/>
      <c r="O309" s="41"/>
      <c r="R309" s="56"/>
    </row>
    <row r="310" spans="6:18" ht="12.75" customHeight="1">
      <c r="F310" s="56"/>
      <c r="G310" s="56"/>
      <c r="H310" s="56"/>
      <c r="I310" s="56"/>
      <c r="J310" s="41"/>
      <c r="K310" s="56"/>
      <c r="L310" s="56"/>
      <c r="M310" s="56"/>
      <c r="O310" s="41"/>
      <c r="R310" s="56"/>
    </row>
    <row r="311" spans="6:18" ht="12.75" customHeight="1">
      <c r="F311" s="56"/>
      <c r="G311" s="56"/>
      <c r="H311" s="56"/>
      <c r="I311" s="56"/>
      <c r="J311" s="41"/>
      <c r="K311" s="56"/>
      <c r="L311" s="56"/>
      <c r="M311" s="56"/>
      <c r="O311" s="41"/>
      <c r="R311" s="56"/>
    </row>
    <row r="312" spans="6:18" ht="12.75" customHeight="1">
      <c r="F312" s="56"/>
      <c r="G312" s="56"/>
      <c r="H312" s="56"/>
      <c r="I312" s="56"/>
      <c r="J312" s="41"/>
      <c r="K312" s="56"/>
      <c r="L312" s="56"/>
      <c r="M312" s="56"/>
      <c r="O312" s="41"/>
      <c r="R312" s="56"/>
    </row>
    <row r="313" spans="6:18" ht="12.75" customHeight="1">
      <c r="F313" s="56"/>
      <c r="G313" s="56"/>
      <c r="H313" s="56"/>
      <c r="I313" s="56"/>
      <c r="J313" s="41"/>
      <c r="K313" s="56"/>
      <c r="L313" s="56"/>
      <c r="M313" s="56"/>
      <c r="O313" s="41"/>
      <c r="R313" s="56"/>
    </row>
    <row r="314" spans="6:18" ht="12.75" customHeight="1">
      <c r="F314" s="56"/>
      <c r="G314" s="56"/>
      <c r="H314" s="56"/>
      <c r="I314" s="56"/>
      <c r="J314" s="41"/>
      <c r="K314" s="56"/>
      <c r="L314" s="56"/>
      <c r="M314" s="56"/>
      <c r="O314" s="41"/>
      <c r="R314" s="56"/>
    </row>
    <row r="315" spans="6:18" ht="12.75" customHeight="1">
      <c r="F315" s="56"/>
      <c r="G315" s="56"/>
      <c r="H315" s="56"/>
      <c r="I315" s="56"/>
      <c r="J315" s="41"/>
      <c r="K315" s="56"/>
      <c r="L315" s="56"/>
      <c r="M315" s="56"/>
      <c r="O315" s="41"/>
      <c r="R315" s="56"/>
    </row>
    <row r="316" spans="6:18" ht="12.75" customHeight="1">
      <c r="F316" s="56"/>
      <c r="G316" s="56"/>
      <c r="H316" s="56"/>
      <c r="I316" s="56"/>
      <c r="J316" s="41"/>
      <c r="K316" s="56"/>
      <c r="L316" s="56"/>
      <c r="M316" s="56"/>
      <c r="O316" s="41"/>
      <c r="R316" s="56"/>
    </row>
    <row r="317" spans="6:18" ht="12.75" customHeight="1">
      <c r="F317" s="56"/>
      <c r="G317" s="56"/>
      <c r="H317" s="56"/>
      <c r="I317" s="56"/>
      <c r="J317" s="41"/>
      <c r="K317" s="56"/>
      <c r="L317" s="56"/>
      <c r="M317" s="56"/>
      <c r="O317" s="41"/>
      <c r="R317" s="56"/>
    </row>
    <row r="318" spans="6:18" ht="12.75" customHeight="1">
      <c r="F318" s="56"/>
      <c r="G318" s="56"/>
      <c r="H318" s="56"/>
      <c r="I318" s="56"/>
      <c r="J318" s="41"/>
      <c r="K318" s="56"/>
      <c r="L318" s="56"/>
      <c r="M318" s="56"/>
      <c r="O318" s="41"/>
      <c r="R318" s="56"/>
    </row>
    <row r="319" spans="6:18" ht="12.75" customHeight="1">
      <c r="F319" s="56"/>
      <c r="G319" s="56"/>
      <c r="H319" s="56"/>
      <c r="I319" s="56"/>
      <c r="J319" s="41"/>
      <c r="K319" s="56"/>
      <c r="L319" s="56"/>
      <c r="M319" s="56"/>
      <c r="O319" s="41"/>
      <c r="R319" s="56"/>
    </row>
    <row r="320" spans="6:18" ht="12.75" customHeight="1">
      <c r="F320" s="56"/>
      <c r="G320" s="56"/>
      <c r="H320" s="56"/>
      <c r="I320" s="56"/>
      <c r="J320" s="41"/>
      <c r="K320" s="56"/>
      <c r="L320" s="56"/>
      <c r="M320" s="56"/>
      <c r="O320" s="41"/>
      <c r="R320" s="56"/>
    </row>
    <row r="321" spans="6:18" ht="12.75" customHeight="1">
      <c r="F321" s="56"/>
      <c r="G321" s="56"/>
      <c r="H321" s="56"/>
      <c r="I321" s="56"/>
      <c r="J321" s="41"/>
      <c r="K321" s="56"/>
      <c r="L321" s="56"/>
      <c r="M321" s="56"/>
      <c r="O321" s="41"/>
      <c r="R321" s="56"/>
    </row>
    <row r="322" spans="6:18" ht="12.75" customHeight="1">
      <c r="F322" s="56"/>
      <c r="G322" s="56"/>
      <c r="H322" s="56"/>
      <c r="I322" s="56"/>
      <c r="J322" s="41"/>
      <c r="K322" s="56"/>
      <c r="L322" s="56"/>
      <c r="M322" s="56"/>
      <c r="O322" s="41"/>
      <c r="R322" s="56"/>
    </row>
    <row r="323" spans="6:18" ht="12.75" customHeight="1"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6:18" ht="12.75" customHeight="1"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6:18" ht="12.75" customHeight="1"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6:18" ht="12.75" customHeight="1"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6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6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6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6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6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6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6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6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6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6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</sheetData>
  <autoFilter ref="R1:R291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2022-07-13T02:58:06Z</dcterms:modified>
</cp:coreProperties>
</file>