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Deals'!$A$9:$H$133</definedName>
    <definedName name="_xlnm._FilterDatabase" localSheetId="5" hidden="1">'Call Tracker (Equity &amp; F&amp;O)'!$R$1:$R$282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6" l="1"/>
  <c r="K70" i="6"/>
  <c r="M70" i="6" s="1"/>
  <c r="K69" i="6"/>
  <c r="M69" i="6" s="1"/>
  <c r="K64" i="6"/>
  <c r="M64" i="6" s="1"/>
  <c r="P14" i="6" l="1"/>
  <c r="P15" i="6"/>
  <c r="K65" i="6"/>
  <c r="M65" i="6" s="1"/>
  <c r="K66" i="6"/>
  <c r="M66" i="6" s="1"/>
  <c r="F56" i="6"/>
  <c r="K56" i="6" s="1"/>
  <c r="M56" i="6" s="1"/>
  <c r="L39" i="6"/>
  <c r="K39" i="6"/>
  <c r="K63" i="6"/>
  <c r="M63" i="6" s="1"/>
  <c r="K59" i="6"/>
  <c r="M59" i="6" s="1"/>
  <c r="K62" i="6"/>
  <c r="M62" i="6" s="1"/>
  <c r="K60" i="6"/>
  <c r="M60" i="6" s="1"/>
  <c r="L26" i="6"/>
  <c r="K26" i="6"/>
  <c r="M26" i="6" s="1"/>
  <c r="M39" i="6" l="1"/>
  <c r="K57" i="6"/>
  <c r="M57" i="6" s="1"/>
  <c r="L28" i="6"/>
  <c r="K28" i="6"/>
  <c r="M28" i="6" l="1"/>
  <c r="K55" i="6"/>
  <c r="M55" i="6" s="1"/>
  <c r="L11" i="6"/>
  <c r="K11" i="6"/>
  <c r="M11" i="6" s="1"/>
  <c r="K54" i="6" l="1"/>
  <c r="M54" i="6" s="1"/>
  <c r="K53" i="6" l="1"/>
  <c r="M53" i="6" s="1"/>
  <c r="K52" i="6"/>
  <c r="M52" i="6" s="1"/>
  <c r="L25" i="6"/>
  <c r="K25" i="6"/>
  <c r="M25" i="6" l="1"/>
  <c r="P13" i="6"/>
  <c r="K47" i="6"/>
  <c r="M47" i="6" s="1"/>
  <c r="L38" i="6"/>
  <c r="K38" i="6"/>
  <c r="M38" i="6" l="1"/>
  <c r="L79" i="6" l="1"/>
  <c r="K79" i="6"/>
  <c r="M79" i="6" s="1"/>
  <c r="K50" i="6"/>
  <c r="M50" i="6" s="1"/>
  <c r="K49" i="6"/>
  <c r="M49" i="6" s="1"/>
  <c r="K48" i="6"/>
  <c r="M48" i="6" s="1"/>
  <c r="K46" i="6"/>
  <c r="M46" i="6" s="1"/>
  <c r="P12" i="6" l="1"/>
  <c r="L77" i="6" l="1"/>
  <c r="K77" i="6"/>
  <c r="M77" i="6" l="1"/>
  <c r="P10" i="6" l="1"/>
  <c r="P76" i="6" l="1"/>
  <c r="K275" i="6" l="1"/>
  <c r="L275" i="6" s="1"/>
  <c r="K264" i="6" l="1"/>
  <c r="L264" i="6" s="1"/>
  <c r="K270" i="6" l="1"/>
  <c r="L270" i="6" s="1"/>
  <c r="K253" i="6" l="1"/>
  <c r="L253" i="6" s="1"/>
  <c r="K267" i="6" l="1"/>
  <c r="L267" i="6" s="1"/>
  <c r="K259" i="6" l="1"/>
  <c r="L259" i="6" s="1"/>
  <c r="K269" i="6" l="1"/>
  <c r="L269" i="6" s="1"/>
  <c r="H265" i="6" l="1"/>
  <c r="K265" i="6" l="1"/>
  <c r="L265" i="6" s="1"/>
  <c r="K254" i="6"/>
  <c r="L254" i="6" s="1"/>
  <c r="K244" i="6"/>
  <c r="L244" i="6" s="1"/>
  <c r="K260" i="6" l="1"/>
  <c r="L260" i="6" s="1"/>
  <c r="K261" i="6" l="1"/>
  <c r="L261" i="6" s="1"/>
  <c r="K258" i="6" l="1"/>
  <c r="L258" i="6" s="1"/>
  <c r="K237" i="6"/>
  <c r="L237" i="6" s="1"/>
  <c r="K257" i="6"/>
  <c r="L257" i="6" s="1"/>
  <c r="K256" i="6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F233" i="6"/>
  <c r="K233" i="6" s="1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F226" i="6"/>
  <c r="K226" i="6" s="1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6" i="6"/>
  <c r="L206" i="6" s="1"/>
  <c r="K205" i="6"/>
  <c r="L205" i="6" s="1"/>
  <c r="F204" i="6"/>
  <c r="K204" i="6" s="1"/>
  <c r="L204" i="6" s="1"/>
  <c r="K203" i="6"/>
  <c r="L203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6" i="6"/>
  <c r="L176" i="6" s="1"/>
  <c r="K174" i="6"/>
  <c r="L174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K164" i="6"/>
  <c r="L164" i="6" s="1"/>
  <c r="K163" i="6"/>
  <c r="L163" i="6" s="1"/>
  <c r="K161" i="6"/>
  <c r="L161" i="6" s="1"/>
  <c r="K160" i="6"/>
  <c r="L160" i="6" s="1"/>
  <c r="K159" i="6"/>
  <c r="L159" i="6" s="1"/>
  <c r="K158" i="6"/>
  <c r="L158" i="6" s="1"/>
  <c r="K157" i="6"/>
  <c r="L157" i="6" s="1"/>
  <c r="F156" i="6"/>
  <c r="K156" i="6" s="1"/>
  <c r="L156" i="6" s="1"/>
  <c r="H155" i="6"/>
  <c r="K155" i="6" s="1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H121" i="6"/>
  <c r="K121" i="6" s="1"/>
  <c r="L121" i="6" s="1"/>
  <c r="F120" i="6"/>
  <c r="K120" i="6" s="1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<sst xmlns="http://schemas.openxmlformats.org/spreadsheetml/2006/main" count="3254" uniqueCount="1183">
  <si>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</si>
  <si>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</si>
  <si>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</si>
  <si>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</si>
  <si>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</si>
  <si>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</si>
  <si>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</si>
  <si>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</si>
  <si>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</si>
  <si>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</si>
  <si>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</si>
  <si>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</si>
  <si>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</si>
  <si>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</si>
  <si>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</si>
  <si>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</si>
  <si>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</si>
  <si>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</si>
  <si>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</si>
  <si>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</si>
  <si>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</si>
  <si>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</si>
  <si>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</si>
  <si>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</si>
  <si>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</si>
  <si>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</si>
  <si>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</si>
  <si>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</si>
  <si>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</si>
  <si>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</si>
  <si>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</si>
  <si>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</si>
  <si>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</si>
  <si>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</si>
  <si>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</si>
  <si>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</si>
  <si>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</si>
  <si>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</si>
  <si>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</si>
  <si>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</si>
  <si>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</si>
  <si>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</si>
  <si>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</si>
  <si>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</si>
  <si>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</si>
  <si>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</si>
  <si>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</si>
  <si>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</si>
  <si>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</si>
  <si>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</si>
  <si>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</si>
  <si>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</si>
  <si>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</si>
  <si>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</si>
  <si>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</si>
  <si>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</si>
  <si>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</si>
  <si>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</si>
  <si>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</si>
  <si>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</si>
  <si>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</si>
  <si>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</si>
  <si>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</si>
  <si>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</si>
  <si>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</si>
  <si>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</si>
  <si>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</si>
  <si>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</si>
  <si>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</si>
  <si>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</si>
  <si>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</si>
  <si>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</si>
  <si>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</si>
  <si>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</si>
  <si>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</si>
  <si>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</si>
  <si>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</si>
  <si>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</si>
  <si>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</si>
  <si>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</si>
  <si>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</si>
  <si>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</si>
  <si>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</si>
  <si>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</si>
  <si>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</si>
  <si>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</si>
  <si>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</si>
  <si>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</si>
  <si>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</si>
  <si>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</si>
  <si>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</si>
  <si>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</si>
  <si>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</si>
  <si>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</si>
  <si>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</si>
  <si>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</si>
  <si>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</si>
  <si>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</si>
  <si>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</si>
  <si>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</si>
  <si>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</si>
  <si>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</si>
  <si>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</si>
  <si>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</si>
  <si>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</si>
  <si>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</si>
  <si>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</si>
  <si>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</si>
  <si>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</si>
  <si>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</si>
  <si>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</si>
  <si>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</si>
  <si>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</si>
  <si>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</si>
  <si>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</si>
  <si>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</si>
  <si>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</si>
  <si>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</si>
  <si>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</si>
  <si>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</si>
  <si>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</si>
  <si>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</si>
  <si>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</si>
  <si>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</si>
  <si>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</si>
  <si>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</si>
  <si>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</si>
  <si>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</si>
  <si>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</si>
  <si>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</si>
  <si>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</si>
  <si>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</si>
  <si>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</si>
  <si>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</si>
  <si>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</si>
  <si>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</si>
  <si>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</si>
  <si>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</si>
  <si>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</si>
  <si>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</si>
  <si>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</si>
  <si>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</si>
  <si>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</si>
  <si>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</si>
  <si>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</si>
  <si>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</si>
  <si>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</si>
  <si>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</si>
  <si>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</si>
  <si>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</si>
  <si>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</si>
  <si>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</si>
  <si>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</si>
  <si>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</si>
  <si>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</si>
  <si>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</si>
  <si>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</si>
  <si>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</si>
  <si>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</si>
  <si>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</si>
  <si>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</si>
  <si>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</si>
  <si>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</si>
  <si>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</si>
  <si>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</si>
  <si>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</si>
  <si>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</si>
  <si>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</si>
  <si>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</si>
  <si>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</si>
  <si>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</si>
  <si>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</si>
  <si>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</si>
  <si>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</si>
  <si>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</si>
  <si>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</si>
  <si>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</si>
  <si>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</si>
  <si>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</si>
  <si>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</si>
  <si>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</si>
  <si>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</si>
  <si>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</si>
  <si>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</si>
  <si>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</si>
  <si>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</si>
  <si>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</si>
  <si>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</si>
  <si>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</si>
  <si>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</si>
  <si>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</si>
  <si>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</si>
  <si>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</si>
  <si>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</si>
  <si>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</si>
  <si>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</si>
  <si>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</si>
  <si>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</si>
  <si>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</si>
  <si>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</si>
  <si>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</si>
  <si>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</si>
  <si>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</si>
  <si>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</si>
  <si>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</si>
  <si>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</si>
  <si>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</si>
  <si>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</si>
  <si>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</si>
  <si>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</si>
  <si>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</si>
  <si>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</si>
  <si>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</si>
  <si>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</si>
  <si>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</si>
  <si>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</si>
  <si>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</si>
  <si>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</si>
  <si>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</si>
  <si>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</si>
  <si>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</si>
  <si>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</si>
  <si>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</si>
  <si>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</si>
  <si>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</si>
  <si>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</si>
  <si>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</si>
  <si>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</si>
  <si>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</si>
  <si>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</si>
  <si>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</si>
  <si>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</si>
  <si>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</si>
  <si>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</si>
  <si>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</si>
  <si>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</si>
  <si>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</si>
  <si>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</si>
  <si>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</si>
  <si>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</si>
  <si>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</si>
  <si>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</si>
  <si>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</si>
  <si>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</si>
  <si>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</si>
  <si>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</si>
  <si>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</si>
  <si>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</si>
  <si>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</si>
  <si>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</si>
  <si>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</si>
  <si>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</si>
  <si>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</si>
  <si>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</si>
  <si>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</si>
  <si>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</si>
  <si>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</si>
  <si>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</si>
  <si>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</si>
  <si>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</si>
  <si>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</si>
  <si>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</si>
  <si>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</si>
  <si>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</si>
  <si>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</si>
  <si>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</si>
  <si>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</si>
  <si>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</si>
  <si>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</si>
  <si>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</si>
  <si>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</si>
  <si>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</si>
  <si>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</si>
  <si>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</si>
  <si>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</si>
  <si>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</si>
  <si>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</si>
  <si>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</si>
  <si>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</si>
  <si>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</si>
  <si>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</si>
  <si>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</si>
  <si>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</si>
  <si>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</si>
  <si>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</si>
  <si>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</si>
  <si>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</si>
  <si>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</si>
  <si>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</si>
  <si>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</si>
  <si>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</si>
  <si>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</si>
  <si>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</si>
  <si>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</si>
  <si>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</si>
  <si>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</si>
  <si>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</si>
  <si>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</si>
  <si>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</si>
  <si>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</si>
  <si>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</si>
  <si>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</si>
  <si>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</si>
  <si>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</si>
  <si>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</si>
  <si>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</si>
  <si>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</si>
  <si>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</si>
  <si>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</si>
  <si>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</si>
  <si>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</si>
  <si>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</si>
  <si>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</si>
  <si>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</si>
  <si>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</si>
  <si>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</si>
  <si>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</si>
  <si>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</si>
  <si>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</si>
  <si>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</si>
  <si>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</si>
  <si>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</si>
  <si>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</si>
  <si>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</si>
  <si>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</si>
  <si>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</si>
  <si>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</si>
  <si>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</si>
  <si>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</si>
  <si>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</si>
  <si>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</si>
  <si>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</si>
  <si>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</si>
  <si>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</si>
  <si>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</si>
  <si>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</si>
  <si>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</si>
  <si>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</si>
  <si>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</si>
  <si>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</si>
  <si>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</si>
  <si>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</si>
  <si>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</si>
  <si>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</si>
  <si>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</si>
  <si>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</si>
  <si>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</si>
  <si>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</si>
  <si>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</si>
  <si>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</si>
  <si>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</si>
  <si>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</si>
  <si>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</si>
  <si>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</si>
  <si>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</si>
  <si>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</si>
  <si>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</si>
  <si>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</si>
  <si>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</si>
  <si>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</si>
  <si>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</si>
  <si>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</si>
  <si>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</si>
  <si>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</si>
  <si>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</si>
  <si>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</si>
  <si>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</si>
  <si>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</si>
  <si>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</si>
  <si>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</si>
  <si>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</si>
  <si>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</si>
  <si>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</si>
  <si>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</si>
  <si>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</si>
  <si>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</si>
  <si>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</si>
  <si>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</si>
  <si>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</si>
  <si>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</si>
  <si>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</si>
  <si>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</si>
  <si>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</si>
  <si>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</si>
  <si>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</si>
  <si>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</si>
  <si>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</si>
  <si>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</si>
  <si>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</si>
  <si>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</si>
  <si>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</si>
  <si>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</si>
  <si>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</si>
  <si>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</si>
  <si>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</si>
  <si>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</si>
  <si>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</si>
  <si>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</si>
  <si>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</si>
  <si>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</si>
  <si>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</si>
  <si>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</si>
  <si>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</si>
  <si>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</si>
  <si>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</si>
  <si>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</si>
  <si>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</si>
  <si>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</si>
  <si>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</si>
  <si>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</si>
  <si>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</si>
  <si>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</si>
  <si>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</si>
  <si>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</si>
  <si>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</si>
  <si>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</si>
  <si>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</si>
  <si>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</si>
  <si>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</si>
  <si>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</si>
  <si>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</si>
  <si>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</si>
  <si>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</si>
  <si>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</si>
  <si>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</si>
  <si>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</si>
  <si>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</si>
  <si>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</si>
  <si>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</si>
  <si>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</si>
  <si>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</si>
  <si>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</si>
  <si>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</si>
  <si>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</si>
  <si>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</si>
  <si>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</si>
  <si>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</si>
  <si>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</si>
  <si>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</si>
  <si>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</si>
  <si>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</si>
  <si>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</si>
  <si>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</si>
  <si>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</si>
  <si>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</si>
  <si>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</si>
  <si>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</si>
  <si>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</si>
  <si>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</si>
  <si>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</si>
  <si>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</si>
  <si>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</si>
  <si>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</si>
  <si>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</si>
  <si>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</si>
  <si>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</si>
  <si>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</si>
  <si>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</si>
  <si>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</si>
  <si>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</si>
  <si>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</si>
  <si>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</si>
  <si>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</si>
  <si>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</si>
  <si>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</si>
  <si>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</si>
  <si>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</si>
  <si>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</si>
  <si>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</si>
  <si>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</si>
  <si>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</si>
  <si>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</si>
  <si>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</si>
  <si>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</si>
  <si>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</si>
  <si>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</si>
  <si>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</si>
  <si>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</si>
  <si>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</si>
  <si>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</si>
  <si>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</si>
  <si>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</si>
  <si>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</si>
  <si>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</si>
  <si>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</si>
  <si>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</si>
  <si>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</si>
  <si>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</si>
  <si>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</si>
  <si>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</si>
  <si>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</si>
  <si>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</si>
  <si>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</si>
  <si>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</si>
  <si>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</si>
  <si>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</si>
  <si>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</si>
  <si>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</si>
  <si>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</si>
  <si>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</si>
  <si>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</si>
  <si>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</si>
  <si>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</si>
  <si>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</si>
  <si>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</si>
  <si>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</si>
  <si>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</si>
  <si>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</si>
  <si>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</si>
  <si>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</si>
  <si>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</si>
  <si>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</si>
  <si>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</si>
  <si>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</si>
  <si>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</si>
  <si>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</si>
  <si>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</si>
  <si>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</si>
  <si>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</si>
  <si>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</si>
  <si>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</si>
  <si>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</si>
  <si>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</si>
  <si>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</si>
  <si>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</si>
  <si>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</si>
  <si>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</si>
  <si>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</si>
  <si>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</si>
  <si>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</si>
  <si>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</si>
  <si>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</si>
  <si>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</si>
  <si>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</si>
  <si>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</si>
  <si>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</si>
  <si>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</si>
  <si>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</si>
  <si>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</si>
  <si>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</si>
  <si>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</si>
  <si>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</si>
  <si>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</si>
  <si>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</si>
  <si>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</si>
  <si>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</si>
  <si>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</si>
  <si>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</si>
  <si>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</si>
  <si>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</si>
  <si>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</si>
  <si>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</si>
  <si>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</si>
  <si>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</si>
  <si>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</si>
  <si>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</si>
  <si>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</si>
  <si>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</si>
  <si>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</si>
  <si>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</si>
  <si>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</si>
  <si>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</si>
  <si>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</si>
  <si>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</si>
  <si>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</si>
  <si>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</si>
  <si>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</si>
  <si>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</si>
  <si>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</si>
  <si>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</si>
  <si>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</si>
  <si>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</si>
  <si>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</si>
  <si>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</si>
  <si>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</si>
  <si>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</si>
  <si>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</si>
  <si>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</si>
  <si>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</si>
  <si>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</si>
  <si>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</si>
  <si>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</si>
  <si>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</si>
  <si>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</si>
  <si>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</si>
  <si>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</si>
  <si>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</si>
  <si>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</si>
  <si>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</si>
  <si>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</si>
  <si>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</si>
  <si>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</si>
  <si>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</si>
  <si>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</si>
  <si>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</si>
  <si>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</si>
  <si>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</si>
  <si>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</si>
  <si>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</si>
  <si>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</si>
  <si>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</si>
  <si>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</si>
  <si>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</si>
  <si>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</si>
  <si>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</si>
  <si>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</si>
  <si>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</si>
  <si>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</si>
  <si>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</si>
  <si>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</si>
  <si>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</si>
  <si>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</si>
  <si>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</si>
  <si>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</si>
  <si>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</si>
  <si>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</si>
  <si>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</si>
  <si>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</si>
  <si>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</si>
  <si>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</si>
  <si>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</si>
  <si>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</si>
  <si>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</si>
  <si>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</si>
  <si>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</si>
  <si>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</si>
  <si>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</si>
  <si>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</si>
  <si>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</si>
  <si>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</si>
  <si>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</si>
  <si>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</si>
  <si>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</si>
  <si>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</si>
  <si>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</si>
  <si>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</si>
  <si>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</si>
  <si>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</si>
  <si>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</si>
  <si>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</si>
  <si>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</si>
  <si>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</si>
  <si>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</si>
  <si>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</si>
  <si>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</si>
  <si>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</si>
  <si>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</si>
  <si>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</si>
  <si>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</si>
  <si>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</si>
  <si>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</si>
  <si>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</si>
  <si>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</si>
  <si>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</si>
  <si>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</si>
  <si>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</si>
  <si>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</si>
  <si>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</si>
  <si>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</si>
  <si>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</si>
  <si>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</si>
  <si>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</si>
  <si>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</si>
  <si>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</si>
  <si>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</si>
  <si>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</si>
  <si>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</si>
  <si>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</si>
  <si>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</si>
  <si>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</si>
  <si>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</si>
  <si>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</si>
  <si>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</si>
  <si>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</si>
  <si>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</si>
  <si>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</si>
  <si>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</si>
  <si>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</si>
  <si>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</si>
  <si>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</si>
  <si>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</si>
  <si>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</si>
  <si>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</si>
  <si>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</si>
  <si>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</si>
  <si>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</si>
  <si>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</si>
  <si>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</si>
  <si>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</si>
  <si>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</si>
  <si>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</si>
  <si>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</si>
  <si>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</si>
  <si>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</si>
  <si>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</si>
  <si>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</si>
  <si>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</si>
  <si>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</si>
  <si>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</si>
  <si>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</si>
  <si>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</si>
  <si>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</si>
  <si>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</si>
  <si>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</si>
  <si>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</si>
  <si>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</si>
  <si>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</si>
  <si>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</si>
  <si>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</si>
  <si>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</si>
  <si>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</si>
  <si>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</si>
  <si>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</si>
  <si>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</si>
  <si>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</si>
  <si>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</si>
  <si>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</si>
  <si>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</si>
  <si>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</si>
  <si>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</si>
  <si>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</si>
  <si>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</si>
  <si>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</si>
  <si>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</si>
  <si>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</si>
  <si>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</si>
  <si>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</si>
  <si>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</si>
  <si>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</si>
  <si>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</si>
  <si>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</si>
  <si>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</si>
  <si>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</si>
  <si>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</si>
  <si>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</si>
  <si>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</si>
  <si>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</si>
  <si>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</si>
  <si>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</si>
  <si>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</si>
  <si>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</si>
  <si>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</si>
  <si>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</si>
  <si>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</si>
  <si>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</si>
  <si>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</si>
  <si>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</si>
  <si>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</si>
  <si>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</si>
  <si>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</si>
  <si>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</si>
  <si>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</si>
  <si>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</si>
  <si>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</si>
  <si>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</si>
  <si>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</si>
  <si>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</si>
  <si>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</si>
  <si>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</si>
  <si>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</si>
  <si>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</si>
  <si>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</si>
  <si>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</si>
  <si>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</si>
  <si>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</si>
  <si>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</si>
  <si>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</si>
  <si>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</si>
  <si>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</si>
  <si>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</si>
  <si>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</si>
  <si>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</si>
  <si>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</si>
  <si>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</si>
  <si>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</si>
  <si>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</si>
  <si>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</si>
  <si>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</si>
  <si>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</si>
  <si>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</si>
  <si>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</si>
  <si>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</si>
  <si>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</si>
  <si>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</si>
  <si>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</si>
  <si>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</si>
  <si>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</si>
  <si>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</si>
  <si>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</si>
  <si>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</si>
  <si>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</si>
  <si>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</si>
  <si>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</si>
  <si>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</si>
  <si>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</si>
  <si>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</si>
  <si>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</si>
  <si>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</si>
  <si>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</si>
  <si>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</si>
  <si>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</si>
  <si>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</si>
  <si>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</si>
  <si>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</si>
  <si>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</si>
  <si>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</si>
  <si>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</si>
  <si>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</si>
  <si>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</si>
  <si>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</si>
  <si>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</si>
  <si>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</si>
  <si>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</si>
  <si>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</si>
  <si>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</si>
  <si>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</si>
  <si>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</si>
  <si>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</si>
  <si>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</si>
  <si>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</si>
  <si>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</si>
  <si>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</si>
  <si>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</si>
  <si>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</si>
  <si>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</si>
  <si>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</si>
  <si>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</si>
  <si>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</si>
  <si>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</si>
  <si>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</si>
  <si>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</si>
  <si>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</si>
  <si>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</si>
  <si>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</si>
  <si>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</si>
  <si>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</si>
  <si>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</si>
  <si>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</si>
  <si>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</si>
  <si>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</si>
  <si>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</si>
  <si>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</si>
  <si>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</si>
  <si>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</si>
  <si>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</si>
  <si>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</si>
  <si>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</si>
  <si>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</si>
  <si>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</si>
  <si>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</si>
  <si>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</si>
  <si>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</si>
  <si>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</si>
  <si>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</si>
  <si>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</si>
  <si>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</si>
  <si>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</si>
  <si>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</si>
  <si>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</si>
  <si>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</si>
  <si>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</si>
  <si>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</si>
  <si>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</si>
  <si>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</si>
  <si>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</si>
  <si>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</si>
  <si>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</si>
  <si>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</si>
  <si>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</si>
  <si>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</si>
  <si>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</si>
  <si>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</si>
  <si>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</si>
  <si>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</si>
  <si>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</si>
  <si>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</si>
  <si>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</si>
  <si>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</si>
  <si>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</si>
  <si>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</si>
  <si>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</si>
  <si>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</si>
  <si>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740-780</t>
  </si>
  <si>
    <t>1900-1920</t>
  </si>
  <si>
    <t>276-296</t>
  </si>
  <si>
    <t>330-350</t>
  </si>
  <si>
    <t>ATLAS EVENTS PRIVATE LIMITED</t>
  </si>
  <si>
    <t>GRAVITA</t>
  </si>
  <si>
    <t>1600-1650</t>
  </si>
  <si>
    <t>90-110</t>
  </si>
  <si>
    <t>152-157</t>
  </si>
  <si>
    <t>170-175</t>
  </si>
  <si>
    <t>590-600</t>
  </si>
  <si>
    <t>3290-3330</t>
  </si>
  <si>
    <t>COALINDIA 240 CE JUN</t>
  </si>
  <si>
    <t>3.0-4.0</t>
  </si>
  <si>
    <t>NIFTY 18400 PE 8-JUN</t>
  </si>
  <si>
    <t>BANKNIFTY 44200 CE 8-JUN</t>
  </si>
  <si>
    <t>320-380</t>
  </si>
  <si>
    <t>228.5-230.5</t>
  </si>
  <si>
    <t>240-244</t>
  </si>
  <si>
    <t>Retail Research Technical Calls &amp; Fundamental Performance Report for the month of June-2023</t>
  </si>
  <si>
    <t>MINDACORP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</si>
  <si>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</si>
  <si>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</si>
  <si>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</si>
  <si>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</si>
  <si>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</si>
  <si>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</si>
  <si>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</si>
  <si>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</si>
  <si>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2300-2320</t>
  </si>
  <si>
    <t>ICICIBANK 930 PE JUN</t>
  </si>
  <si>
    <t>18-22</t>
  </si>
  <si>
    <t>10.0-11</t>
  </si>
  <si>
    <t>Profit of Rs.31/-</t>
  </si>
  <si>
    <t>Loss of Rs.30.5/-</t>
  </si>
  <si>
    <t>BANKNIFTY 44000 PE 8-JUN</t>
  </si>
  <si>
    <t>200-250</t>
  </si>
  <si>
    <t>IGL 480 CE 29-JUNE</t>
  </si>
  <si>
    <t>173.5-180.5</t>
  </si>
  <si>
    <t>195-200</t>
  </si>
  <si>
    <t>DUES MANAGER PRIVATE LIMITED</t>
  </si>
  <si>
    <t>Profit of Rs.44/-</t>
  </si>
  <si>
    <t>Profit of Rs.1.55/-</t>
  </si>
  <si>
    <t xml:space="preserve">FINNIFTY 19450 CE 6-JUN </t>
  </si>
  <si>
    <t>40-60</t>
  </si>
  <si>
    <t>Profit of Rs.22.5/-</t>
  </si>
  <si>
    <t>Profit of Rs.10/-</t>
  </si>
  <si>
    <t>Profit of Rs.41/-</t>
  </si>
  <si>
    <t>Profit of Rs.130/-</t>
  </si>
  <si>
    <t>1840-1846</t>
  </si>
  <si>
    <t>1920-1950</t>
  </si>
  <si>
    <t>280-281</t>
  </si>
  <si>
    <t>290-295</t>
  </si>
  <si>
    <t>GODREJCP JUNE FUT</t>
  </si>
  <si>
    <t>1080-1100</t>
  </si>
  <si>
    <t>BANKNIFTY 44200 PE 8-JUN</t>
  </si>
  <si>
    <t>RELIANCE 2480 CE JUNE</t>
  </si>
  <si>
    <t>Profit of Rs.6/-</t>
  </si>
  <si>
    <t>JANUSCORP</t>
  </si>
  <si>
    <t>MISTERKAPOORKESHRI</t>
  </si>
  <si>
    <t>MANSI SHARE &amp; STOCK ADVISORS PRIVATE LIMITED</t>
  </si>
  <si>
    <t>Loss of Rs.9/-</t>
  </si>
  <si>
    <t>Loss of Rs.84/-</t>
  </si>
  <si>
    <t>INFY 1300 CE JUN</t>
  </si>
  <si>
    <t>19-20</t>
  </si>
  <si>
    <t>32-40</t>
  </si>
  <si>
    <t>ANILKUMAR</t>
  </si>
  <si>
    <t>SETU SECURITIES PVT. LTD.</t>
  </si>
  <si>
    <t>TAPAS MANAGEMENT SERVICES PVT LTD</t>
  </si>
  <si>
    <t>ZMILGFIN</t>
  </si>
  <si>
    <t>MANSI SHARES &amp; STOCK ADVISORS PVT LTD</t>
  </si>
  <si>
    <t>ORTINLAB</t>
  </si>
  <si>
    <t>Ortin Laboratories Ltd</t>
  </si>
  <si>
    <t>PIGL</t>
  </si>
  <si>
    <t>Power Instrument (G) Ltd</t>
  </si>
  <si>
    <t>1435-1495</t>
  </si>
  <si>
    <t>Loss of Rs.16.5/-</t>
  </si>
  <si>
    <t>NIFTY 18600 PE 15-JUN</t>
  </si>
  <si>
    <t>Profit of Rs.5.5/-</t>
  </si>
  <si>
    <t>L&amp;TFH 112 CE JUN</t>
  </si>
  <si>
    <t>1.10-1.20</t>
  </si>
  <si>
    <t>RECLTD 150 CE JUN</t>
  </si>
  <si>
    <t>Loss of Rs.1.1/-</t>
  </si>
  <si>
    <t>Profit of Rs.19.5/-</t>
  </si>
  <si>
    <t>Profit of Rs.35.25/-</t>
  </si>
  <si>
    <t>TITAN 2820 PE JUN</t>
  </si>
  <si>
    <t>40-50</t>
  </si>
  <si>
    <t>BANKNIFTY 45000 CE 29-JUN</t>
  </si>
  <si>
    <t>TITAN 3000 CE JUN</t>
  </si>
  <si>
    <t>FINNIFTY 19450 PE 13-JUN</t>
  </si>
  <si>
    <t>100-120</t>
  </si>
  <si>
    <t>Profit of Rs.23.5/-</t>
  </si>
  <si>
    <t>Loss of Rs.13/-</t>
  </si>
  <si>
    <t>Profit of Rs.7.5/-</t>
  </si>
  <si>
    <t>210-230</t>
  </si>
  <si>
    <t>270-290</t>
  </si>
  <si>
    <t>JNSP TRADING LLP</t>
  </si>
  <si>
    <t>GOYALASS</t>
  </si>
  <si>
    <t>DEVENDRA VEER GUPTA</t>
  </si>
  <si>
    <t>SAROJ GUPTA</t>
  </si>
  <si>
    <t>PRIMIND</t>
  </si>
  <si>
    <t>SHASHIJIT</t>
  </si>
  <si>
    <t>SHEETAL</t>
  </si>
  <si>
    <t>TOPGAIN FINANCE PRIVATE LIMITED</t>
  </si>
  <si>
    <t>SVJ</t>
  </si>
  <si>
    <t>SOCIETE GENERALE</t>
  </si>
  <si>
    <t>SETU SECURITIES PVT LTD</t>
  </si>
  <si>
    <t>TIMETECHNO</t>
  </si>
  <si>
    <t>Time Technoplast Limited</t>
  </si>
  <si>
    <t>CRONY VYAPAR PVT LTD</t>
  </si>
  <si>
    <t>VISHWARAJ</t>
  </si>
  <si>
    <t>Vishwaraj Sugar Ind Ltd</t>
  </si>
  <si>
    <t>GODHA</t>
  </si>
  <si>
    <t>Godha Cabcon Insulat Ltd</t>
  </si>
  <si>
    <t>NIFTY 18500 PE 15-JUN</t>
  </si>
  <si>
    <t>35-37</t>
  </si>
  <si>
    <t>80-100</t>
  </si>
  <si>
    <t>Profit of Rs.7/-</t>
  </si>
  <si>
    <t>INDUSTOWER JUNE FUT</t>
  </si>
  <si>
    <t>160.5-161.5</t>
  </si>
  <si>
    <t>LICHSGFIN JUNE FUT</t>
  </si>
  <si>
    <t>367-368</t>
  </si>
  <si>
    <t>360-355</t>
  </si>
  <si>
    <t>NIFTY 18800 CE 29-JUN</t>
  </si>
  <si>
    <t>98.5-118.5</t>
  </si>
  <si>
    <t>40-10</t>
  </si>
  <si>
    <t>FINNIFTY 19400 PE 13-JUN</t>
  </si>
  <si>
    <t>Profit of Rs.3/-</t>
  </si>
  <si>
    <t>BANKNIFTY 44000 PE 15-JUN</t>
  </si>
  <si>
    <t>350-400</t>
  </si>
  <si>
    <t>Profit of Rs.50/-</t>
  </si>
  <si>
    <t>381-401</t>
  </si>
  <si>
    <t>430-450</t>
  </si>
  <si>
    <t>25-27</t>
  </si>
  <si>
    <t>N</t>
  </si>
  <si>
    <t>AAIL</t>
  </si>
  <si>
    <t>RAMESH CHIMANLAL SHAH</t>
  </si>
  <si>
    <t>ARISE</t>
  </si>
  <si>
    <t>LOREM INVESTMENT</t>
  </si>
  <si>
    <t>AVANCE</t>
  </si>
  <si>
    <t>HARIKRISHNA KISHORE</t>
  </si>
  <si>
    <t>BCCL</t>
  </si>
  <si>
    <t>DIPSINH RANJITSINH SOLANKI</t>
  </si>
  <si>
    <t>BILLWIN</t>
  </si>
  <si>
    <t>NAMITAKEDIA</t>
  </si>
  <si>
    <t>SHANKY JALAN</t>
  </si>
  <si>
    <t>CFF</t>
  </si>
  <si>
    <t>SS CORPORATE SECURITIES LIMITED</t>
  </si>
  <si>
    <t>CHANDNIMACH</t>
  </si>
  <si>
    <t>CHETAN KANTILAL MEHTA</t>
  </si>
  <si>
    <t>VINODBHAI JAGDISHBHAI RAMRAKHIYA</t>
  </si>
  <si>
    <t>DARJEELING</t>
  </si>
  <si>
    <t>MAHENDRA GIRDHARILAL WADHWANI</t>
  </si>
  <si>
    <t>SWARUPGUCHHAIT</t>
  </si>
  <si>
    <t>ENBETRD</t>
  </si>
  <si>
    <t>AMIT JUGRAJ JAIN</t>
  </si>
  <si>
    <t>POOJA RAJ CHHEDA</t>
  </si>
  <si>
    <t>VANDANATIWARI</t>
  </si>
  <si>
    <t>SHOKEENSAIFI</t>
  </si>
  <si>
    <t>NIMMY JOSEPH</t>
  </si>
  <si>
    <t>HEERAISP</t>
  </si>
  <si>
    <t>SUREKHA GIRISH CHAUDHARY</t>
  </si>
  <si>
    <t>HITECHWIND</t>
  </si>
  <si>
    <t>VAIBHAV GARG HUF</t>
  </si>
  <si>
    <t>IISL</t>
  </si>
  <si>
    <t>SANTOSH KUMAR</t>
  </si>
  <si>
    <t>LEMON MANAGEMENT CONSULTANCY PRIVATE LIMITED</t>
  </si>
  <si>
    <t>JETMALL</t>
  </si>
  <si>
    <t>KANDY KHERA</t>
  </si>
  <si>
    <t>JONJUA</t>
  </si>
  <si>
    <t>JYOTISTRUC</t>
  </si>
  <si>
    <t>FOLLIS ADVISORY LLP</t>
  </si>
  <si>
    <t>LLFICL</t>
  </si>
  <si>
    <t>KUNTAL JITENDRA TRIVEDI</t>
  </si>
  <si>
    <t>KULSAMBEN SALIMBHAI FULANI</t>
  </si>
  <si>
    <t>MAIDEN</t>
  </si>
  <si>
    <t>JAYAKRISHNA HANUMANBUX TAPARIA</t>
  </si>
  <si>
    <t>AJIAM CAPITAL PRIVATE LIMITED .</t>
  </si>
  <si>
    <t>MANINFRA</t>
  </si>
  <si>
    <t>MEFCOMCAP</t>
  </si>
  <si>
    <t>GAYATRI CEMENT &amp; CHEMICAL INDUSTRIES PVT LTD</t>
  </si>
  <si>
    <t>MIHIKA</t>
  </si>
  <si>
    <t>BHIMABHAI JALANDHAR THAKOR</t>
  </si>
  <si>
    <t>MRCAGRO</t>
  </si>
  <si>
    <t>CHANDU KESHRIMAL JAIN</t>
  </si>
  <si>
    <t>MONA HARDIK GAJJAR</t>
  </si>
  <si>
    <t>NIKSTECH</t>
  </si>
  <si>
    <t>ANAMIKA ANAND</t>
  </si>
  <si>
    <t>AMRATLAL SHAH CHAMPAK</t>
  </si>
  <si>
    <t>RIYA RONIT SHAH</t>
  </si>
  <si>
    <t>NUTRICIRCLE</t>
  </si>
  <si>
    <t>RAHUL ANANTRAI MEHTA</t>
  </si>
  <si>
    <t>OMANSH</t>
  </si>
  <si>
    <t>MANJUDEVIMEENA</t>
  </si>
  <si>
    <t>VIVEK KUMAR RATAKONDA</t>
  </si>
  <si>
    <t>SNEHASAIRATAKONDA</t>
  </si>
  <si>
    <t>ORTINLAABS</t>
  </si>
  <si>
    <t>PARMA NAND MALANI .</t>
  </si>
  <si>
    <t>PATRONUS RESEARCH LLP</t>
  </si>
  <si>
    <t>AXIS INVESTMENTS</t>
  </si>
  <si>
    <t>PATINTLOG</t>
  </si>
  <si>
    <t>REZAN NIKITA FAMILY BENEFICIARIES TRUST</t>
  </si>
  <si>
    <t>WALL STREET SECURITIES &amp; INVESTMENTS INDIA LIMITED</t>
  </si>
  <si>
    <t>QUASAR</t>
  </si>
  <si>
    <t>RAJPACK</t>
  </si>
  <si>
    <t>DEEPAK MAHAVEERCHAND JAIN (HUF)</t>
  </si>
  <si>
    <t>TINA JAIN</t>
  </si>
  <si>
    <t>REMIEDEL</t>
  </si>
  <si>
    <t>HANUMAN FREIGHT AND CARRIERS PRIVATE LIMITED</t>
  </si>
  <si>
    <t>HANUMAN FORGING AND ENGINEERING PRIVATE LIMITED</t>
  </si>
  <si>
    <t>REMI FINANCE AND INVESTMENTS PRIVATE LIMITED</t>
  </si>
  <si>
    <t>SAGARPROD</t>
  </si>
  <si>
    <t>SHIVA KUMAR</t>
  </si>
  <si>
    <t>SANCODE</t>
  </si>
  <si>
    <t>VINODSHANKAR</t>
  </si>
  <si>
    <t>SHARPINV</t>
  </si>
  <si>
    <t>KARVA AUTOMART LIMITED</t>
  </si>
  <si>
    <t>RAJIV ISHWARBHAI MISTRY</t>
  </si>
  <si>
    <t>RAMJOT MOONDRA</t>
  </si>
  <si>
    <t>VIVEK KUMAR BHAUKA</t>
  </si>
  <si>
    <t>SHRADDHA</t>
  </si>
  <si>
    <t>MANJULA VINOD KOTHARI</t>
  </si>
  <si>
    <t>RINKU CHANDRASHEKAR GANDHI</t>
  </si>
  <si>
    <t>CHANDRASHEKAR MURLIDHAR GANDHI</t>
  </si>
  <si>
    <t>SYLPH</t>
  </si>
  <si>
    <t>TEJASSVI</t>
  </si>
  <si>
    <t>RAKHI</t>
  </si>
  <si>
    <t>ALGOQUANT FINTECH LIMITED .</t>
  </si>
  <si>
    <t>ZIMLAB</t>
  </si>
  <si>
    <t>BONANZA COMMODITY BROKERS PRIVATE LIMITED</t>
  </si>
  <si>
    <t>F3 ADVISORS PRIVATE LIMITED</t>
  </si>
  <si>
    <t>ZAKIRBHAI SALEHBHAI VALI</t>
  </si>
  <si>
    <t>HIMADRI JIGAR SHAH</t>
  </si>
  <si>
    <t>CHIRAGBHAI ARVINDBHAI SHAH</t>
  </si>
  <si>
    <t>Balrampur Chini Mills</t>
  </si>
  <si>
    <t>BLBLIMITED</t>
  </si>
  <si>
    <t>BLB Limited</t>
  </si>
  <si>
    <t>SILVERTOSS SHOPPERS PRIVATE LIMITED</t>
  </si>
  <si>
    <t>DATAMATICS</t>
  </si>
  <si>
    <t>Datamatics Global Ser.Ltd</t>
  </si>
  <si>
    <t>Go Fashion India Ltd</t>
  </si>
  <si>
    <t>ICICI PRUDENTIAL LIFE INSURANCE COMPANY LIMITED</t>
  </si>
  <si>
    <t>BNP PARIBAS ARBITRAGE</t>
  </si>
  <si>
    <t>KUWAIT INVESTMENT AUTHORITY FUND 223</t>
  </si>
  <si>
    <t>GREENPOWER</t>
  </si>
  <si>
    <t>Orient Green Power Co Ltd</t>
  </si>
  <si>
    <t>HRTI PRIVATE LIMITED</t>
  </si>
  <si>
    <t>Garden Reach Ship</t>
  </si>
  <si>
    <t>INFOLLION</t>
  </si>
  <si>
    <t>Infollion Research Ser L</t>
  </si>
  <si>
    <t>KERNEX</t>
  </si>
  <si>
    <t>Kernex Microsystems (Indi</t>
  </si>
  <si>
    <t>HARESHKUMAR JAYANTILAL SHAH</t>
  </si>
  <si>
    <t>KPIGREEN</t>
  </si>
  <si>
    <t>KPI Green Energy Limited</t>
  </si>
  <si>
    <t>NK SECURITIES RESEARCH PRIVATE LIMITED</t>
  </si>
  <si>
    <t>JHANSI SANIVARAPU</t>
  </si>
  <si>
    <t>RELCHEMQ</t>
  </si>
  <si>
    <t>Reliance Chemotex Ind Ltd</t>
  </si>
  <si>
    <t>VAISHALIBEN PANCHOLI</t>
  </si>
  <si>
    <t>RPOWER</t>
  </si>
  <si>
    <t>Reliance Power Limited</t>
  </si>
  <si>
    <t>QE SECURITIES</t>
  </si>
  <si>
    <t>PACE STOCK BROKING SERVICES PVT LTD</t>
  </si>
  <si>
    <t>M/S. PRARTHANA ENTERPRISES</t>
  </si>
  <si>
    <t>SAHANA</t>
  </si>
  <si>
    <t>Sahana System Limited</t>
  </si>
  <si>
    <t>ARUNIS ABODE LIMITED</t>
  </si>
  <si>
    <t>SW CAPITAL PRIVATE LIMITED</t>
  </si>
  <si>
    <t>SHREEJI CAPITAL AND FINANCE LIMITED</t>
  </si>
  <si>
    <t>BSEL INFRASTRUCTURE REALTY LTD</t>
  </si>
  <si>
    <t>MOUNTAIN VENTURES</t>
  </si>
  <si>
    <t>YUGA STOCKS AND COMMODITIES PRIVATE LIMITED  .</t>
  </si>
  <si>
    <t>NIKHIL RAJESH SINGH</t>
  </si>
  <si>
    <t>AJAY  SALVI</t>
  </si>
  <si>
    <t>VICTUS ENTERPRISE LLP</t>
  </si>
  <si>
    <t>SILGO</t>
  </si>
  <si>
    <t>Silgo Retail Limited</t>
  </si>
  <si>
    <t>PARSHVANATH FINVEST PRIVATE LIMITED</t>
  </si>
  <si>
    <t>TOTAL</t>
  </si>
  <si>
    <t>Total Transport Sys Ltd</t>
  </si>
  <si>
    <t>KRONE INVESTMENTS</t>
  </si>
  <si>
    <t>USHAMART</t>
  </si>
  <si>
    <t>Usha Martin Limited</t>
  </si>
  <si>
    <t>MOTILAL OSWAL MUTUAL FUND (MOSTF30)</t>
  </si>
  <si>
    <t>VIRINCHI</t>
  </si>
  <si>
    <t>Virinchi Limited</t>
  </si>
  <si>
    <t>Zim Laboratories Limited</t>
  </si>
  <si>
    <t>NASSER ZAKI ABBAS</t>
  </si>
  <si>
    <t>SEQUOIA CAPITAL INDIA INVESTMENTS IV</t>
  </si>
  <si>
    <t>MANOJ GUPTA</t>
  </si>
  <si>
    <t>BLUME VENTURES FUND I</t>
  </si>
  <si>
    <t>Jyoti Structures Ltd</t>
  </si>
  <si>
    <t>Patel Integrated Logistic</t>
  </si>
  <si>
    <t>YASMIN ASGAR PATEL</t>
  </si>
  <si>
    <t>ANJU GUPTA</t>
  </si>
  <si>
    <t>VPK GLOBAL VENTURES FUND - SCHEME 1</t>
  </si>
  <si>
    <t>VINAY PRAKASH</t>
  </si>
  <si>
    <t>HDFC BANK LIMITED</t>
  </si>
  <si>
    <t>NAZARETH SHERWIN SAVIO JOSEPH</t>
  </si>
  <si>
    <t>VALI ZAKIR HUSAIN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</si>
</sst>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1" fillId="19" borderId="20" xfId="0" applyFont="1" applyFill="1" applyBorder="1"/>
    <xf numFmtId="0" fontId="31" fillId="18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0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0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1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2" fillId="17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45090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F22" sqref="F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45090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6" t="s">
        <v>16</v>
      </c>
      <c r="B9" s="378" t="s">
        <v>17</v>
      </c>
      <c r="C9" s="378" t="s">
        <v>18</v>
      </c>
      <c r="D9" s="378" t="s">
        <v>19</v>
      </c>
      <c r="E9" s="23" t="s">
        <v>20</v>
      </c>
      <c r="F9" s="23" t="s">
        <v>21</v>
      </c>
      <c r="G9" s="373" t="s">
        <v>22</v>
      </c>
      <c r="H9" s="374"/>
      <c r="I9" s="375"/>
      <c r="J9" s="373" t="s">
        <v>23</v>
      </c>
      <c r="K9" s="374"/>
      <c r="L9" s="375"/>
      <c r="M9" s="23"/>
      <c r="N9" s="24"/>
      <c r="O9" s="24"/>
      <c r="P9" s="24"/>
    </row>
    <row r="10" spans="1:16" ht="59.25" customHeight="1">
      <c r="A10" s="377"/>
      <c r="B10" s="379"/>
      <c r="C10" s="379"/>
      <c r="D10" s="3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18683</v>
      </c>
      <c r="F11" s="32">
        <v>18670.899999999998</v>
      </c>
      <c r="G11" s="33">
        <v>18636.199999999997</v>
      </c>
      <c r="H11" s="33">
        <v>18589.399999999998</v>
      </c>
      <c r="I11" s="33">
        <v>18554.699999999997</v>
      </c>
      <c r="J11" s="33">
        <v>18717.699999999997</v>
      </c>
      <c r="K11" s="33">
        <v>18752.400000000001</v>
      </c>
      <c r="L11" s="33">
        <v>18799.199999999997</v>
      </c>
      <c r="M11" s="34">
        <v>18705.599999999999</v>
      </c>
      <c r="N11" s="34">
        <v>18624.099999999999</v>
      </c>
      <c r="O11" s="35">
        <v>10354400</v>
      </c>
      <c r="P11" s="36">
        <v>-5.0072475734390193E-2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44097.55</v>
      </c>
      <c r="F12" s="37">
        <v>44087.9</v>
      </c>
      <c r="G12" s="38">
        <v>44001.25</v>
      </c>
      <c r="H12" s="38">
        <v>43904.95</v>
      </c>
      <c r="I12" s="38">
        <v>43818.299999999996</v>
      </c>
      <c r="J12" s="38">
        <v>44184.200000000004</v>
      </c>
      <c r="K12" s="38">
        <v>44270.850000000013</v>
      </c>
      <c r="L12" s="38">
        <v>44367.150000000009</v>
      </c>
      <c r="M12" s="28">
        <v>44174.55</v>
      </c>
      <c r="N12" s="28">
        <v>43991.6</v>
      </c>
      <c r="O12" s="39">
        <v>2814125</v>
      </c>
      <c r="P12" s="40">
        <v>3.4779778933201937E-2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19457.400000000001</v>
      </c>
      <c r="F13" s="37">
        <v>19457.150000000001</v>
      </c>
      <c r="G13" s="38">
        <v>19424.350000000002</v>
      </c>
      <c r="H13" s="38">
        <v>19391.3</v>
      </c>
      <c r="I13" s="38">
        <v>19358.5</v>
      </c>
      <c r="J13" s="38">
        <v>19490.200000000004</v>
      </c>
      <c r="K13" s="38">
        <v>19523.000000000007</v>
      </c>
      <c r="L13" s="38">
        <v>19556.050000000007</v>
      </c>
      <c r="M13" s="28">
        <v>19489.95</v>
      </c>
      <c r="N13" s="28">
        <v>19424.099999999999</v>
      </c>
      <c r="O13" s="39">
        <v>40840</v>
      </c>
      <c r="P13" s="40">
        <v>0.12942477876106195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7904.5</v>
      </c>
      <c r="F14" s="37">
        <v>7888.833333333333</v>
      </c>
      <c r="G14" s="38">
        <v>7855.6666666666661</v>
      </c>
      <c r="H14" s="38">
        <v>7806.833333333333</v>
      </c>
      <c r="I14" s="38">
        <v>7773.6666666666661</v>
      </c>
      <c r="J14" s="38">
        <v>7937.6666666666661</v>
      </c>
      <c r="K14" s="38">
        <v>7970.8333333333321</v>
      </c>
      <c r="L14" s="38">
        <v>8019.6666666666661</v>
      </c>
      <c r="M14" s="28">
        <v>7922</v>
      </c>
      <c r="N14" s="28">
        <v>7840</v>
      </c>
      <c r="O14" s="39">
        <v>2550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507.95</v>
      </c>
      <c r="F15" s="37">
        <v>506.58333333333331</v>
      </c>
      <c r="G15" s="38">
        <v>503.76666666666665</v>
      </c>
      <c r="H15" s="38">
        <v>499.58333333333331</v>
      </c>
      <c r="I15" s="38">
        <v>496.76666666666665</v>
      </c>
      <c r="J15" s="38">
        <v>510.76666666666665</v>
      </c>
      <c r="K15" s="38">
        <v>513.58333333333337</v>
      </c>
      <c r="L15" s="38">
        <v>517.76666666666665</v>
      </c>
      <c r="M15" s="28">
        <v>509.4</v>
      </c>
      <c r="N15" s="28">
        <v>502.4</v>
      </c>
      <c r="O15" s="39">
        <v>6097500</v>
      </c>
      <c r="P15" s="40">
        <v>4.1079752087281665E-2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4169.7</v>
      </c>
      <c r="F16" s="37">
        <v>4151.8833333333332</v>
      </c>
      <c r="G16" s="38">
        <v>4121.8166666666666</v>
      </c>
      <c r="H16" s="38">
        <v>4073.9333333333334</v>
      </c>
      <c r="I16" s="38">
        <v>4043.8666666666668</v>
      </c>
      <c r="J16" s="38">
        <v>4199.7666666666664</v>
      </c>
      <c r="K16" s="38">
        <v>4229.8333333333321</v>
      </c>
      <c r="L16" s="38">
        <v>4277.7166666666662</v>
      </c>
      <c r="M16" s="28">
        <v>4181.95</v>
      </c>
      <c r="N16" s="28">
        <v>4104</v>
      </c>
      <c r="O16" s="39">
        <v>1399750</v>
      </c>
      <c r="P16" s="40">
        <v>-2.8625954198473282E-2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22060</v>
      </c>
      <c r="F17" s="37">
        <v>21966.033333333336</v>
      </c>
      <c r="G17" s="38">
        <v>21838.616666666672</v>
      </c>
      <c r="H17" s="38">
        <v>21617.233333333337</v>
      </c>
      <c r="I17" s="38">
        <v>21489.816666666673</v>
      </c>
      <c r="J17" s="38">
        <v>22187.416666666672</v>
      </c>
      <c r="K17" s="38">
        <v>22314.833333333336</v>
      </c>
      <c r="L17" s="38">
        <v>22536.216666666671</v>
      </c>
      <c r="M17" s="28">
        <v>22093.45</v>
      </c>
      <c r="N17" s="28">
        <v>21744.65</v>
      </c>
      <c r="O17" s="39">
        <v>67520</v>
      </c>
      <c r="P17" s="40">
        <v>-2.3640661938534278E-3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178.4</v>
      </c>
      <c r="F18" s="37">
        <v>177.16666666666666</v>
      </c>
      <c r="G18" s="38">
        <v>175.38333333333333</v>
      </c>
      <c r="H18" s="38">
        <v>172.36666666666667</v>
      </c>
      <c r="I18" s="38">
        <v>170.58333333333334</v>
      </c>
      <c r="J18" s="38">
        <v>180.18333333333331</v>
      </c>
      <c r="K18" s="38">
        <v>181.96666666666667</v>
      </c>
      <c r="L18" s="38">
        <v>184.98333333333329</v>
      </c>
      <c r="M18" s="28">
        <v>178.95</v>
      </c>
      <c r="N18" s="28">
        <v>174.15</v>
      </c>
      <c r="O18" s="39">
        <v>30218400</v>
      </c>
      <c r="P18" s="40">
        <v>3.821892393320965E-2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201.55</v>
      </c>
      <c r="F19" s="37">
        <v>200.41666666666666</v>
      </c>
      <c r="G19" s="38">
        <v>198.93333333333331</v>
      </c>
      <c r="H19" s="38">
        <v>196.31666666666666</v>
      </c>
      <c r="I19" s="38">
        <v>194.83333333333331</v>
      </c>
      <c r="J19" s="38">
        <v>203.0333333333333</v>
      </c>
      <c r="K19" s="38">
        <v>204.51666666666665</v>
      </c>
      <c r="L19" s="38">
        <v>207.1333333333333</v>
      </c>
      <c r="M19" s="28">
        <v>201.9</v>
      </c>
      <c r="N19" s="28">
        <v>197.8</v>
      </c>
      <c r="O19" s="39">
        <v>28519400</v>
      </c>
      <c r="P19" s="40">
        <v>-1.3579136690647482E-2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1848.05</v>
      </c>
      <c r="F20" s="37">
        <v>1844.8833333333332</v>
      </c>
      <c r="G20" s="38">
        <v>1834.2166666666665</v>
      </c>
      <c r="H20" s="38">
        <v>1820.3833333333332</v>
      </c>
      <c r="I20" s="38">
        <v>1809.7166666666665</v>
      </c>
      <c r="J20" s="38">
        <v>1858.7166666666665</v>
      </c>
      <c r="K20" s="38">
        <v>1869.3833333333334</v>
      </c>
      <c r="L20" s="38">
        <v>1883.2166666666665</v>
      </c>
      <c r="M20" s="28">
        <v>1855.55</v>
      </c>
      <c r="N20" s="28">
        <v>1831.05</v>
      </c>
      <c r="O20" s="39">
        <v>5132450</v>
      </c>
      <c r="P20" s="40">
        <v>1.0881982194910581E-2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2501.1</v>
      </c>
      <c r="F21" s="37">
        <v>2487.4</v>
      </c>
      <c r="G21" s="38">
        <v>2454</v>
      </c>
      <c r="H21" s="38">
        <v>2406.9</v>
      </c>
      <c r="I21" s="38">
        <v>2373.5</v>
      </c>
      <c r="J21" s="38">
        <v>2534.5</v>
      </c>
      <c r="K21" s="38">
        <v>2567.9000000000005</v>
      </c>
      <c r="L21" s="38">
        <v>2615</v>
      </c>
      <c r="M21" s="28">
        <v>2520.8000000000002</v>
      </c>
      <c r="N21" s="28">
        <v>2440.3000000000002</v>
      </c>
      <c r="O21" s="39">
        <v>10232550</v>
      </c>
      <c r="P21" s="40">
        <v>-7.0450211787310224E-3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743.75</v>
      </c>
      <c r="F22" s="37">
        <v>742.7833333333333</v>
      </c>
      <c r="G22" s="38">
        <v>738.06666666666661</v>
      </c>
      <c r="H22" s="38">
        <v>732.38333333333333</v>
      </c>
      <c r="I22" s="38">
        <v>727.66666666666663</v>
      </c>
      <c r="J22" s="38">
        <v>748.46666666666658</v>
      </c>
      <c r="K22" s="38">
        <v>753.18333333333328</v>
      </c>
      <c r="L22" s="38">
        <v>758.86666666666656</v>
      </c>
      <c r="M22" s="28">
        <v>747.5</v>
      </c>
      <c r="N22" s="28">
        <v>737.1</v>
      </c>
      <c r="O22" s="39">
        <v>34194125</v>
      </c>
      <c r="P22" s="40">
        <v>-1.6712999806615753E-2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3365.75</v>
      </c>
      <c r="F23" s="37">
        <v>3381.75</v>
      </c>
      <c r="G23" s="38">
        <v>3339.05</v>
      </c>
      <c r="H23" s="38">
        <v>3312.3500000000004</v>
      </c>
      <c r="I23" s="38">
        <v>3269.6500000000005</v>
      </c>
      <c r="J23" s="38">
        <v>3408.45</v>
      </c>
      <c r="K23" s="38">
        <v>3451.1499999999996</v>
      </c>
      <c r="L23" s="38">
        <v>3477.8499999999995</v>
      </c>
      <c r="M23" s="28">
        <v>3424.45</v>
      </c>
      <c r="N23" s="28">
        <v>3355.05</v>
      </c>
      <c r="O23" s="39">
        <v>634000</v>
      </c>
      <c r="P23" s="40">
        <v>-3.1535793125197099E-4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458.55</v>
      </c>
      <c r="F24" s="37">
        <v>457.83333333333331</v>
      </c>
      <c r="G24" s="38">
        <v>455.31666666666661</v>
      </c>
      <c r="H24" s="38">
        <v>452.08333333333331</v>
      </c>
      <c r="I24" s="38">
        <v>449.56666666666661</v>
      </c>
      <c r="J24" s="38">
        <v>461.06666666666661</v>
      </c>
      <c r="K24" s="38">
        <v>463.58333333333337</v>
      </c>
      <c r="L24" s="38">
        <v>466.81666666666661</v>
      </c>
      <c r="M24" s="28">
        <v>460.35</v>
      </c>
      <c r="N24" s="28">
        <v>454.6</v>
      </c>
      <c r="O24" s="39">
        <v>56671200</v>
      </c>
      <c r="P24" s="40">
        <v>-6.3123343012245932E-3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4954.3</v>
      </c>
      <c r="F25" s="37">
        <v>4967.3999999999996</v>
      </c>
      <c r="G25" s="38">
        <v>4929.7999999999993</v>
      </c>
      <c r="H25" s="38">
        <v>4905.2999999999993</v>
      </c>
      <c r="I25" s="38">
        <v>4867.6999999999989</v>
      </c>
      <c r="J25" s="38">
        <v>4991.8999999999996</v>
      </c>
      <c r="K25" s="38">
        <v>5029.5</v>
      </c>
      <c r="L25" s="38">
        <v>5054</v>
      </c>
      <c r="M25" s="28">
        <v>5005</v>
      </c>
      <c r="N25" s="28">
        <v>4942.8999999999996</v>
      </c>
      <c r="O25" s="39">
        <v>1843125</v>
      </c>
      <c r="P25" s="40">
        <v>6.759524784924211E-3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405.35</v>
      </c>
      <c r="F26" s="37">
        <v>404.2166666666667</v>
      </c>
      <c r="G26" s="38">
        <v>402.68333333333339</v>
      </c>
      <c r="H26" s="38">
        <v>400.01666666666671</v>
      </c>
      <c r="I26" s="38">
        <v>398.48333333333341</v>
      </c>
      <c r="J26" s="38">
        <v>406.88333333333338</v>
      </c>
      <c r="K26" s="38">
        <v>408.41666666666669</v>
      </c>
      <c r="L26" s="38">
        <v>411.08333333333337</v>
      </c>
      <c r="M26" s="28">
        <v>405.75</v>
      </c>
      <c r="N26" s="28">
        <v>401.55</v>
      </c>
      <c r="O26" s="39">
        <v>14061000</v>
      </c>
      <c r="P26" s="40">
        <v>3.2678805867914834E-3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153.25</v>
      </c>
      <c r="F27" s="37">
        <v>153.1</v>
      </c>
      <c r="G27" s="38">
        <v>152.44999999999999</v>
      </c>
      <c r="H27" s="38">
        <v>151.65</v>
      </c>
      <c r="I27" s="38">
        <v>151</v>
      </c>
      <c r="J27" s="38">
        <v>153.89999999999998</v>
      </c>
      <c r="K27" s="38">
        <v>154.55000000000001</v>
      </c>
      <c r="L27" s="38">
        <v>155.34999999999997</v>
      </c>
      <c r="M27" s="28">
        <v>153.75</v>
      </c>
      <c r="N27" s="28">
        <v>152.30000000000001</v>
      </c>
      <c r="O27" s="39">
        <v>61995000</v>
      </c>
      <c r="P27" s="40">
        <v>-2.9280513583339857E-2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3210.05</v>
      </c>
      <c r="F28" s="37">
        <v>3197.0666666666671</v>
      </c>
      <c r="G28" s="38">
        <v>3178.2833333333342</v>
      </c>
      <c r="H28" s="38">
        <v>3146.5166666666673</v>
      </c>
      <c r="I28" s="38">
        <v>3127.7333333333345</v>
      </c>
      <c r="J28" s="38">
        <v>3228.8333333333339</v>
      </c>
      <c r="K28" s="38">
        <v>3247.6166666666668</v>
      </c>
      <c r="L28" s="38">
        <v>3279.3833333333337</v>
      </c>
      <c r="M28" s="28">
        <v>3215.85</v>
      </c>
      <c r="N28" s="28">
        <v>3165.3</v>
      </c>
      <c r="O28" s="39">
        <v>5250600</v>
      </c>
      <c r="P28" s="40">
        <v>5.3355691908990436E-4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1965.55</v>
      </c>
      <c r="F29" s="37">
        <v>1978.0666666666666</v>
      </c>
      <c r="G29" s="38">
        <v>1948.4833333333331</v>
      </c>
      <c r="H29" s="38">
        <v>1931.4166666666665</v>
      </c>
      <c r="I29" s="38">
        <v>1901.833333333333</v>
      </c>
      <c r="J29" s="38">
        <v>1995.1333333333332</v>
      </c>
      <c r="K29" s="38">
        <v>2024.7166666666667</v>
      </c>
      <c r="L29" s="38">
        <v>2041.7833333333333</v>
      </c>
      <c r="M29" s="28">
        <v>2007.65</v>
      </c>
      <c r="N29" s="28">
        <v>1961</v>
      </c>
      <c r="O29" s="39">
        <v>1815182</v>
      </c>
      <c r="P29" s="40">
        <v>2.977305850510098E-2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6696.85</v>
      </c>
      <c r="F30" s="37">
        <v>6680.3666666666659</v>
      </c>
      <c r="G30" s="38">
        <v>6631.2333333333318</v>
      </c>
      <c r="H30" s="38">
        <v>6565.6166666666659</v>
      </c>
      <c r="I30" s="38">
        <v>6516.4833333333318</v>
      </c>
      <c r="J30" s="38">
        <v>6745.9833333333318</v>
      </c>
      <c r="K30" s="38">
        <v>6795.116666666665</v>
      </c>
      <c r="L30" s="38">
        <v>6860.7333333333318</v>
      </c>
      <c r="M30" s="28">
        <v>6729.5</v>
      </c>
      <c r="N30" s="28">
        <v>6614.75</v>
      </c>
      <c r="O30" s="39">
        <v>213075</v>
      </c>
      <c r="P30" s="40">
        <v>1.8644675510935821E-2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761.95</v>
      </c>
      <c r="F31" s="37">
        <v>758.95000000000016</v>
      </c>
      <c r="G31" s="38">
        <v>754.20000000000027</v>
      </c>
      <c r="H31" s="38">
        <v>746.45000000000016</v>
      </c>
      <c r="I31" s="38">
        <v>741.70000000000027</v>
      </c>
      <c r="J31" s="38">
        <v>766.70000000000027</v>
      </c>
      <c r="K31" s="38">
        <v>771.45</v>
      </c>
      <c r="L31" s="38">
        <v>779.20000000000027</v>
      </c>
      <c r="M31" s="28">
        <v>763.7</v>
      </c>
      <c r="N31" s="28">
        <v>751.2</v>
      </c>
      <c r="O31" s="39">
        <v>11567000</v>
      </c>
      <c r="P31" s="40">
        <v>-2.3964222428487048E-2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667</v>
      </c>
      <c r="F32" s="37">
        <v>669.15</v>
      </c>
      <c r="G32" s="38">
        <v>662.34999999999991</v>
      </c>
      <c r="H32" s="38">
        <v>657.69999999999993</v>
      </c>
      <c r="I32" s="38">
        <v>650.89999999999986</v>
      </c>
      <c r="J32" s="38">
        <v>673.8</v>
      </c>
      <c r="K32" s="38">
        <v>680.59999999999991</v>
      </c>
      <c r="L32" s="38">
        <v>685.25</v>
      </c>
      <c r="M32" s="28">
        <v>675.95</v>
      </c>
      <c r="N32" s="28">
        <v>664.5</v>
      </c>
      <c r="O32" s="39">
        <v>9070400</v>
      </c>
      <c r="P32" s="40">
        <v>-1.9956564488768355E-2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972.3</v>
      </c>
      <c r="F33" s="37">
        <v>974.11666666666679</v>
      </c>
      <c r="G33" s="38">
        <v>967.38333333333355</v>
      </c>
      <c r="H33" s="38">
        <v>962.46666666666681</v>
      </c>
      <c r="I33" s="38">
        <v>955.73333333333358</v>
      </c>
      <c r="J33" s="38">
        <v>979.03333333333353</v>
      </c>
      <c r="K33" s="38">
        <v>985.76666666666665</v>
      </c>
      <c r="L33" s="38">
        <v>990.68333333333351</v>
      </c>
      <c r="M33" s="28">
        <v>980.85</v>
      </c>
      <c r="N33" s="28">
        <v>969.2</v>
      </c>
      <c r="O33" s="39">
        <v>48309375</v>
      </c>
      <c r="P33" s="40">
        <v>2.4239337151047046E-2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4790.3999999999996</v>
      </c>
      <c r="F34" s="37">
        <v>4775.75</v>
      </c>
      <c r="G34" s="38">
        <v>4753.8999999999996</v>
      </c>
      <c r="H34" s="38">
        <v>4717.3999999999996</v>
      </c>
      <c r="I34" s="38">
        <v>4695.5499999999993</v>
      </c>
      <c r="J34" s="38">
        <v>4812.25</v>
      </c>
      <c r="K34" s="38">
        <v>4834.1000000000004</v>
      </c>
      <c r="L34" s="38">
        <v>4870.6000000000004</v>
      </c>
      <c r="M34" s="28">
        <v>4797.6000000000004</v>
      </c>
      <c r="N34" s="28">
        <v>4739.25</v>
      </c>
      <c r="O34" s="39">
        <v>2692000</v>
      </c>
      <c r="P34" s="40">
        <v>1.9540336838187399E-3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1474.6</v>
      </c>
      <c r="F35" s="37">
        <v>1473.2166666666665</v>
      </c>
      <c r="G35" s="38">
        <v>1466.633333333333</v>
      </c>
      <c r="H35" s="38">
        <v>1458.6666666666665</v>
      </c>
      <c r="I35" s="38">
        <v>1452.083333333333</v>
      </c>
      <c r="J35" s="38">
        <v>1481.1833333333329</v>
      </c>
      <c r="K35" s="38">
        <v>1487.7666666666664</v>
      </c>
      <c r="L35" s="38">
        <v>1495.7333333333329</v>
      </c>
      <c r="M35" s="28">
        <v>1479.8</v>
      </c>
      <c r="N35" s="28">
        <v>1465.25</v>
      </c>
      <c r="O35" s="39">
        <v>8963000</v>
      </c>
      <c r="P35" s="40">
        <v>-6.7047154651742671E-3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7136.65</v>
      </c>
      <c r="F36" s="37">
        <v>7118.8166666666666</v>
      </c>
      <c r="G36" s="38">
        <v>7089.2833333333328</v>
      </c>
      <c r="H36" s="38">
        <v>7041.9166666666661</v>
      </c>
      <c r="I36" s="38">
        <v>7012.3833333333323</v>
      </c>
      <c r="J36" s="38">
        <v>7166.1833333333334</v>
      </c>
      <c r="K36" s="38">
        <v>7195.7166666666681</v>
      </c>
      <c r="L36" s="38">
        <v>7243.0833333333339</v>
      </c>
      <c r="M36" s="28">
        <v>7148.35</v>
      </c>
      <c r="N36" s="28">
        <v>7071.45</v>
      </c>
      <c r="O36" s="39">
        <v>3720500</v>
      </c>
      <c r="P36" s="40">
        <v>-8.0569356787968307E-4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2312.5</v>
      </c>
      <c r="F37" s="37">
        <v>2294.1833333333334</v>
      </c>
      <c r="G37" s="38">
        <v>2271.6166666666668</v>
      </c>
      <c r="H37" s="38">
        <v>2230.7333333333336</v>
      </c>
      <c r="I37" s="38">
        <v>2208.166666666667</v>
      </c>
      <c r="J37" s="38">
        <v>2335.0666666666666</v>
      </c>
      <c r="K37" s="38">
        <v>2357.6333333333332</v>
      </c>
      <c r="L37" s="38">
        <v>2398.5166666666664</v>
      </c>
      <c r="M37" s="28">
        <v>2316.75</v>
      </c>
      <c r="N37" s="28">
        <v>2253.3000000000002</v>
      </c>
      <c r="O37" s="39">
        <v>1790400</v>
      </c>
      <c r="P37" s="40">
        <v>-4.1715334556983149E-3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404.7</v>
      </c>
      <c r="F38" s="37">
        <v>405.31666666666661</v>
      </c>
      <c r="G38" s="38">
        <v>399.28333333333319</v>
      </c>
      <c r="H38" s="38">
        <v>393.86666666666656</v>
      </c>
      <c r="I38" s="38">
        <v>387.83333333333314</v>
      </c>
      <c r="J38" s="38">
        <v>410.73333333333323</v>
      </c>
      <c r="K38" s="38">
        <v>416.76666666666665</v>
      </c>
      <c r="L38" s="38">
        <v>422.18333333333328</v>
      </c>
      <c r="M38" s="28">
        <v>411.35</v>
      </c>
      <c r="N38" s="28">
        <v>399.9</v>
      </c>
      <c r="O38" s="39">
        <v>8507200</v>
      </c>
      <c r="P38" s="40">
        <v>-6.1682242990654208E-3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258.35000000000002</v>
      </c>
      <c r="F39" s="37">
        <v>258.08333333333331</v>
      </c>
      <c r="G39" s="38">
        <v>256.16666666666663</v>
      </c>
      <c r="H39" s="38">
        <v>253.98333333333332</v>
      </c>
      <c r="I39" s="38">
        <v>252.06666666666663</v>
      </c>
      <c r="J39" s="38">
        <v>260.26666666666665</v>
      </c>
      <c r="K39" s="38">
        <v>262.18333333333328</v>
      </c>
      <c r="L39" s="38">
        <v>264.36666666666662</v>
      </c>
      <c r="M39" s="28">
        <v>260</v>
      </c>
      <c r="N39" s="28">
        <v>255.9</v>
      </c>
      <c r="O39" s="39">
        <v>31231100</v>
      </c>
      <c r="P39" s="40">
        <v>2.0277272450181117E-3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188.1</v>
      </c>
      <c r="F40" s="37">
        <v>187.38333333333333</v>
      </c>
      <c r="G40" s="38">
        <v>186.36666666666665</v>
      </c>
      <c r="H40" s="38">
        <v>184.63333333333333</v>
      </c>
      <c r="I40" s="38">
        <v>183.61666666666665</v>
      </c>
      <c r="J40" s="38">
        <v>189.11666666666665</v>
      </c>
      <c r="K40" s="38">
        <v>190.1333333333333</v>
      </c>
      <c r="L40" s="38">
        <v>191.86666666666665</v>
      </c>
      <c r="M40" s="28">
        <v>188.4</v>
      </c>
      <c r="N40" s="28">
        <v>185.65</v>
      </c>
      <c r="O40" s="39">
        <v>95360850</v>
      </c>
      <c r="P40" s="40">
        <v>-1.3077435369619181E-2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1583.7</v>
      </c>
      <c r="F41" s="37">
        <v>1579.6166666666668</v>
      </c>
      <c r="G41" s="38">
        <v>1573.0833333333335</v>
      </c>
      <c r="H41" s="38">
        <v>1562.4666666666667</v>
      </c>
      <c r="I41" s="38">
        <v>1555.9333333333334</v>
      </c>
      <c r="J41" s="38">
        <v>1590.2333333333336</v>
      </c>
      <c r="K41" s="38">
        <v>1596.7666666666669</v>
      </c>
      <c r="L41" s="38">
        <v>1607.3833333333337</v>
      </c>
      <c r="M41" s="28">
        <v>1586.15</v>
      </c>
      <c r="N41" s="28">
        <v>1569</v>
      </c>
      <c r="O41" s="39">
        <v>1673525</v>
      </c>
      <c r="P41" s="40">
        <v>-9.2502146049788358E-3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119.65</v>
      </c>
      <c r="F42" s="37">
        <v>121.08333333333333</v>
      </c>
      <c r="G42" s="38">
        <v>117.91666666666666</v>
      </c>
      <c r="H42" s="38">
        <v>116.18333333333332</v>
      </c>
      <c r="I42" s="38">
        <v>113.01666666666665</v>
      </c>
      <c r="J42" s="38">
        <v>122.81666666666666</v>
      </c>
      <c r="K42" s="38">
        <v>125.98333333333332</v>
      </c>
      <c r="L42" s="38">
        <v>127.71666666666667</v>
      </c>
      <c r="M42" s="28">
        <v>124.25</v>
      </c>
      <c r="N42" s="28">
        <v>119.35</v>
      </c>
      <c r="O42" s="39">
        <v>74556000</v>
      </c>
      <c r="P42" s="40">
        <v>-2.2129186602870814E-2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649.20000000000005</v>
      </c>
      <c r="F43" s="37">
        <v>646.76666666666677</v>
      </c>
      <c r="G43" s="38">
        <v>641.78333333333353</v>
      </c>
      <c r="H43" s="38">
        <v>634.36666666666679</v>
      </c>
      <c r="I43" s="38">
        <v>629.38333333333355</v>
      </c>
      <c r="J43" s="38">
        <v>654.18333333333351</v>
      </c>
      <c r="K43" s="38">
        <v>659.16666666666686</v>
      </c>
      <c r="L43" s="38">
        <v>666.58333333333348</v>
      </c>
      <c r="M43" s="28">
        <v>651.75</v>
      </c>
      <c r="N43" s="28">
        <v>639.35</v>
      </c>
      <c r="O43" s="39">
        <v>9160800</v>
      </c>
      <c r="P43" s="40">
        <v>-4.8990321424303976E-3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826.6</v>
      </c>
      <c r="F44" s="37">
        <v>823.73333333333323</v>
      </c>
      <c r="G44" s="38">
        <v>819.71666666666647</v>
      </c>
      <c r="H44" s="38">
        <v>812.83333333333326</v>
      </c>
      <c r="I44" s="38">
        <v>808.81666666666649</v>
      </c>
      <c r="J44" s="38">
        <v>830.61666666666645</v>
      </c>
      <c r="K44" s="38">
        <v>834.6333333333331</v>
      </c>
      <c r="L44" s="38">
        <v>841.51666666666642</v>
      </c>
      <c r="M44" s="28">
        <v>827.75</v>
      </c>
      <c r="N44" s="28">
        <v>816.85</v>
      </c>
      <c r="O44" s="39">
        <v>8445000</v>
      </c>
      <c r="P44" s="40">
        <v>-5.7687779609135858E-3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839.4</v>
      </c>
      <c r="F45" s="37">
        <v>839.98333333333323</v>
      </c>
      <c r="G45" s="38">
        <v>834.46666666666647</v>
      </c>
      <c r="H45" s="38">
        <v>829.53333333333319</v>
      </c>
      <c r="I45" s="38">
        <v>824.01666666666642</v>
      </c>
      <c r="J45" s="38">
        <v>844.91666666666652</v>
      </c>
      <c r="K45" s="38">
        <v>850.43333333333317</v>
      </c>
      <c r="L45" s="38">
        <v>855.36666666666656</v>
      </c>
      <c r="M45" s="28">
        <v>845.5</v>
      </c>
      <c r="N45" s="28">
        <v>835.05</v>
      </c>
      <c r="O45" s="39">
        <v>41884550</v>
      </c>
      <c r="P45" s="40">
        <v>1.0844644167278063E-2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86.2</v>
      </c>
      <c r="F46" s="37">
        <v>86.316666666666663</v>
      </c>
      <c r="G46" s="38">
        <v>85.433333333333323</v>
      </c>
      <c r="H46" s="38">
        <v>84.666666666666657</v>
      </c>
      <c r="I46" s="38">
        <v>83.783333333333317</v>
      </c>
      <c r="J46" s="38">
        <v>87.083333333333329</v>
      </c>
      <c r="K46" s="38">
        <v>87.966666666666654</v>
      </c>
      <c r="L46" s="38">
        <v>88.733333333333334</v>
      </c>
      <c r="M46" s="28">
        <v>87.2</v>
      </c>
      <c r="N46" s="28">
        <v>85.55</v>
      </c>
      <c r="O46" s="39">
        <v>106218000</v>
      </c>
      <c r="P46" s="40">
        <v>1.4237016242229797E-2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240.35</v>
      </c>
      <c r="F47" s="37">
        <v>241.18333333333331</v>
      </c>
      <c r="G47" s="38">
        <v>238.86666666666662</v>
      </c>
      <c r="H47" s="38">
        <v>237.3833333333333</v>
      </c>
      <c r="I47" s="38">
        <v>235.06666666666661</v>
      </c>
      <c r="J47" s="38">
        <v>242.66666666666663</v>
      </c>
      <c r="K47" s="38">
        <v>244.98333333333329</v>
      </c>
      <c r="L47" s="38">
        <v>246.46666666666664</v>
      </c>
      <c r="M47" s="28">
        <v>243.5</v>
      </c>
      <c r="N47" s="28">
        <v>239.7</v>
      </c>
      <c r="O47" s="39">
        <v>27604600</v>
      </c>
      <c r="P47" s="40">
        <v>1.4878731171805779E-2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19100.150000000001</v>
      </c>
      <c r="F48" s="37">
        <v>19024.966666666671</v>
      </c>
      <c r="G48" s="38">
        <v>18907.733333333341</v>
      </c>
      <c r="H48" s="38">
        <v>18715.316666666669</v>
      </c>
      <c r="I48" s="38">
        <v>18598.083333333339</v>
      </c>
      <c r="J48" s="38">
        <v>19217.383333333342</v>
      </c>
      <c r="K48" s="38">
        <v>19334.616666666672</v>
      </c>
      <c r="L48" s="38">
        <v>19527.033333333344</v>
      </c>
      <c r="M48" s="28">
        <v>19142.2</v>
      </c>
      <c r="N48" s="28">
        <v>18832.55</v>
      </c>
      <c r="O48" s="39">
        <v>141700</v>
      </c>
      <c r="P48" s="40">
        <v>2.0158387329013677E-2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374</v>
      </c>
      <c r="F49" s="37">
        <v>370.38333333333338</v>
      </c>
      <c r="G49" s="38">
        <v>365.66666666666674</v>
      </c>
      <c r="H49" s="38">
        <v>357.33333333333337</v>
      </c>
      <c r="I49" s="38">
        <v>352.61666666666673</v>
      </c>
      <c r="J49" s="38">
        <v>378.71666666666675</v>
      </c>
      <c r="K49" s="38">
        <v>383.43333333333334</v>
      </c>
      <c r="L49" s="38">
        <v>391.76666666666677</v>
      </c>
      <c r="M49" s="28">
        <v>375.1</v>
      </c>
      <c r="N49" s="28">
        <v>362.05</v>
      </c>
      <c r="O49" s="39">
        <v>23914800</v>
      </c>
      <c r="P49" s="40">
        <v>8.5989864312571523E-2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4906.8</v>
      </c>
      <c r="F50" s="37">
        <v>4896.7166666666662</v>
      </c>
      <c r="G50" s="38">
        <v>4879.6833333333325</v>
      </c>
      <c r="H50" s="38">
        <v>4852.5666666666666</v>
      </c>
      <c r="I50" s="38">
        <v>4835.5333333333328</v>
      </c>
      <c r="J50" s="38">
        <v>4923.8333333333321</v>
      </c>
      <c r="K50" s="38">
        <v>4940.8666666666668</v>
      </c>
      <c r="L50" s="38">
        <v>4967.9833333333318</v>
      </c>
      <c r="M50" s="28">
        <v>4913.75</v>
      </c>
      <c r="N50" s="28">
        <v>4869.6000000000004</v>
      </c>
      <c r="O50" s="39">
        <v>1583600</v>
      </c>
      <c r="P50" s="40">
        <v>3.0587010282441755E-2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339.5</v>
      </c>
      <c r="F51" s="37">
        <v>337.16666666666669</v>
      </c>
      <c r="G51" s="38">
        <v>332.68333333333339</v>
      </c>
      <c r="H51" s="38">
        <v>325.86666666666673</v>
      </c>
      <c r="I51" s="38">
        <v>321.38333333333344</v>
      </c>
      <c r="J51" s="38">
        <v>343.98333333333335</v>
      </c>
      <c r="K51" s="38">
        <v>348.46666666666658</v>
      </c>
      <c r="L51" s="38">
        <v>355.2833333333333</v>
      </c>
      <c r="M51" s="28">
        <v>341.65</v>
      </c>
      <c r="N51" s="28">
        <v>330.35</v>
      </c>
      <c r="O51" s="39">
        <v>8382000</v>
      </c>
      <c r="P51" s="40">
        <v>-2.2621268656716417E-2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315.8</v>
      </c>
      <c r="F52" s="37">
        <v>314.36666666666662</v>
      </c>
      <c r="G52" s="38">
        <v>312.23333333333323</v>
      </c>
      <c r="H52" s="38">
        <v>308.66666666666663</v>
      </c>
      <c r="I52" s="38">
        <v>306.53333333333325</v>
      </c>
      <c r="J52" s="38">
        <v>317.93333333333322</v>
      </c>
      <c r="K52" s="38">
        <v>320.06666666666655</v>
      </c>
      <c r="L52" s="38">
        <v>323.63333333333321</v>
      </c>
      <c r="M52" s="28">
        <v>316.5</v>
      </c>
      <c r="N52" s="28">
        <v>310.8</v>
      </c>
      <c r="O52" s="39">
        <v>41634000</v>
      </c>
      <c r="P52" s="40">
        <v>-2.5777103866565579E-2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749.05</v>
      </c>
      <c r="F53" s="37">
        <v>750.01666666666677</v>
      </c>
      <c r="G53" s="38">
        <v>738.03333333333353</v>
      </c>
      <c r="H53" s="38">
        <v>727.01666666666677</v>
      </c>
      <c r="I53" s="38">
        <v>715.03333333333353</v>
      </c>
      <c r="J53" s="38">
        <v>761.03333333333353</v>
      </c>
      <c r="K53" s="38">
        <v>773.01666666666688</v>
      </c>
      <c r="L53" s="38">
        <v>784.03333333333353</v>
      </c>
      <c r="M53" s="28">
        <v>762</v>
      </c>
      <c r="N53" s="28">
        <v>739</v>
      </c>
      <c r="O53" s="39">
        <v>3705975</v>
      </c>
      <c r="P53" s="40">
        <v>5.5247084952803997E-2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279.89999999999998</v>
      </c>
      <c r="F54" s="37">
        <v>278.18333333333334</v>
      </c>
      <c r="G54" s="38">
        <v>275.7166666666667</v>
      </c>
      <c r="H54" s="38">
        <v>271.53333333333336</v>
      </c>
      <c r="I54" s="38">
        <v>269.06666666666672</v>
      </c>
      <c r="J54" s="38">
        <v>282.36666666666667</v>
      </c>
      <c r="K54" s="38">
        <v>284.83333333333326</v>
      </c>
      <c r="L54" s="38">
        <v>289.01666666666665</v>
      </c>
      <c r="M54" s="28">
        <v>280.64999999999998</v>
      </c>
      <c r="N54" s="28">
        <v>274</v>
      </c>
      <c r="O54" s="39">
        <v>7899700</v>
      </c>
      <c r="P54" s="40">
        <v>-2.0119326709584589E-2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1078.45</v>
      </c>
      <c r="F55" s="37">
        <v>1073.1499999999999</v>
      </c>
      <c r="G55" s="38">
        <v>1065.2999999999997</v>
      </c>
      <c r="H55" s="38">
        <v>1052.1499999999999</v>
      </c>
      <c r="I55" s="38">
        <v>1044.2999999999997</v>
      </c>
      <c r="J55" s="38">
        <v>1086.2999999999997</v>
      </c>
      <c r="K55" s="38">
        <v>1094.1499999999996</v>
      </c>
      <c r="L55" s="38">
        <v>1107.2999999999997</v>
      </c>
      <c r="M55" s="28">
        <v>1081</v>
      </c>
      <c r="N55" s="28">
        <v>1060</v>
      </c>
      <c r="O55" s="39">
        <v>11128750</v>
      </c>
      <c r="P55" s="40">
        <v>5.8750423680940011E-3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960.55</v>
      </c>
      <c r="F56" s="37">
        <v>964</v>
      </c>
      <c r="G56" s="38">
        <v>951.95</v>
      </c>
      <c r="H56" s="38">
        <v>943.35</v>
      </c>
      <c r="I56" s="38">
        <v>931.30000000000007</v>
      </c>
      <c r="J56" s="38">
        <v>972.6</v>
      </c>
      <c r="K56" s="38">
        <v>984.65</v>
      </c>
      <c r="L56" s="38">
        <v>993.25</v>
      </c>
      <c r="M56" s="28">
        <v>976.05</v>
      </c>
      <c r="N56" s="28">
        <v>955.4</v>
      </c>
      <c r="O56" s="39">
        <v>10539750</v>
      </c>
      <c r="P56" s="40">
        <v>1.833825284180117E-2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230.3</v>
      </c>
      <c r="F57" s="37">
        <v>229.48333333333335</v>
      </c>
      <c r="G57" s="38">
        <v>228.4666666666667</v>
      </c>
      <c r="H57" s="38">
        <v>226.63333333333335</v>
      </c>
      <c r="I57" s="38">
        <v>225.6166666666667</v>
      </c>
      <c r="J57" s="38">
        <v>231.31666666666669</v>
      </c>
      <c r="K57" s="38">
        <v>232.33333333333334</v>
      </c>
      <c r="L57" s="38">
        <v>234.16666666666669</v>
      </c>
      <c r="M57" s="28">
        <v>230.5</v>
      </c>
      <c r="N57" s="28">
        <v>227.65</v>
      </c>
      <c r="O57" s="39">
        <v>71778000</v>
      </c>
      <c r="P57" s="40">
        <v>-8.7006960556844544E-3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4526.3500000000004</v>
      </c>
      <c r="F58" s="37">
        <v>4493.1333333333341</v>
      </c>
      <c r="G58" s="38">
        <v>4418.2666666666682</v>
      </c>
      <c r="H58" s="38">
        <v>4310.1833333333343</v>
      </c>
      <c r="I58" s="38">
        <v>4235.3166666666684</v>
      </c>
      <c r="J58" s="38">
        <v>4601.2166666666681</v>
      </c>
      <c r="K58" s="38">
        <v>4676.0833333333348</v>
      </c>
      <c r="L58" s="38">
        <v>4784.1666666666679</v>
      </c>
      <c r="M58" s="28">
        <v>4568</v>
      </c>
      <c r="N58" s="28">
        <v>4385.05</v>
      </c>
      <c r="O58" s="39">
        <v>636300</v>
      </c>
      <c r="P58" s="40">
        <v>-9.417040358744394E-2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1635.85</v>
      </c>
      <c r="F59" s="37">
        <v>1625.4166666666667</v>
      </c>
      <c r="G59" s="38">
        <v>1611.4833333333336</v>
      </c>
      <c r="H59" s="38">
        <v>1587.1166666666668</v>
      </c>
      <c r="I59" s="38">
        <v>1573.1833333333336</v>
      </c>
      <c r="J59" s="38">
        <v>1649.7833333333335</v>
      </c>
      <c r="K59" s="38">
        <v>1663.7166666666665</v>
      </c>
      <c r="L59" s="38">
        <v>1688.0833333333335</v>
      </c>
      <c r="M59" s="28">
        <v>1639.35</v>
      </c>
      <c r="N59" s="28">
        <v>1601.05</v>
      </c>
      <c r="O59" s="39">
        <v>2562700</v>
      </c>
      <c r="P59" s="40">
        <v>5.489122604811987E-2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666.2</v>
      </c>
      <c r="F60" s="37">
        <v>665.58333333333337</v>
      </c>
      <c r="G60" s="38">
        <v>656.01666666666677</v>
      </c>
      <c r="H60" s="38">
        <v>645.83333333333337</v>
      </c>
      <c r="I60" s="38">
        <v>636.26666666666677</v>
      </c>
      <c r="J60" s="38">
        <v>675.76666666666677</v>
      </c>
      <c r="K60" s="38">
        <v>685.33333333333337</v>
      </c>
      <c r="L60" s="38">
        <v>695.51666666666677</v>
      </c>
      <c r="M60" s="28">
        <v>675.15</v>
      </c>
      <c r="N60" s="28">
        <v>655.4</v>
      </c>
      <c r="O60" s="39">
        <v>5665000</v>
      </c>
      <c r="P60" s="40">
        <v>-6.8373071528751751E-3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937.6</v>
      </c>
      <c r="F61" s="37">
        <v>932.93333333333339</v>
      </c>
      <c r="G61" s="38">
        <v>927.01666666666677</v>
      </c>
      <c r="H61" s="38">
        <v>916.43333333333339</v>
      </c>
      <c r="I61" s="38">
        <v>910.51666666666677</v>
      </c>
      <c r="J61" s="38">
        <v>943.51666666666677</v>
      </c>
      <c r="K61" s="38">
        <v>949.43333333333328</v>
      </c>
      <c r="L61" s="38">
        <v>960.01666666666677</v>
      </c>
      <c r="M61" s="28">
        <v>938.85</v>
      </c>
      <c r="N61" s="28">
        <v>922.35</v>
      </c>
      <c r="O61" s="39">
        <v>1361500</v>
      </c>
      <c r="P61" s="40">
        <v>3.7886872998932765E-2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278.7</v>
      </c>
      <c r="F62" s="37">
        <v>277.51666666666665</v>
      </c>
      <c r="G62" s="38">
        <v>275.58333333333331</v>
      </c>
      <c r="H62" s="38">
        <v>272.46666666666664</v>
      </c>
      <c r="I62" s="38">
        <v>270.5333333333333</v>
      </c>
      <c r="J62" s="38">
        <v>280.63333333333333</v>
      </c>
      <c r="K62" s="38">
        <v>282.56666666666672</v>
      </c>
      <c r="L62" s="38">
        <v>285.68333333333334</v>
      </c>
      <c r="M62" s="28">
        <v>279.45</v>
      </c>
      <c r="N62" s="28">
        <v>274.39999999999998</v>
      </c>
      <c r="O62" s="39">
        <v>16775700</v>
      </c>
      <c r="P62" s="40">
        <v>-1.6929784466087689E-2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124.8</v>
      </c>
      <c r="F63" s="37">
        <v>124.76666666666667</v>
      </c>
      <c r="G63" s="38">
        <v>124.23333333333333</v>
      </c>
      <c r="H63" s="38">
        <v>123.66666666666667</v>
      </c>
      <c r="I63" s="38">
        <v>123.13333333333334</v>
      </c>
      <c r="J63" s="38">
        <v>125.33333333333333</v>
      </c>
      <c r="K63" s="38">
        <v>125.86666666666666</v>
      </c>
      <c r="L63" s="38">
        <v>126.43333333333332</v>
      </c>
      <c r="M63" s="28">
        <v>125.3</v>
      </c>
      <c r="N63" s="28">
        <v>124.2</v>
      </c>
      <c r="O63" s="39">
        <v>35270000</v>
      </c>
      <c r="P63" s="40">
        <v>1.2923607122343481E-2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1799.15</v>
      </c>
      <c r="F64" s="37">
        <v>1794.75</v>
      </c>
      <c r="G64" s="38">
        <v>1785.55</v>
      </c>
      <c r="H64" s="38">
        <v>1771.95</v>
      </c>
      <c r="I64" s="38">
        <v>1762.75</v>
      </c>
      <c r="J64" s="38">
        <v>1808.35</v>
      </c>
      <c r="K64" s="38">
        <v>1817.5499999999997</v>
      </c>
      <c r="L64" s="38">
        <v>1831.1499999999999</v>
      </c>
      <c r="M64" s="28">
        <v>1803.95</v>
      </c>
      <c r="N64" s="28">
        <v>1781.15</v>
      </c>
      <c r="O64" s="39">
        <v>2602200</v>
      </c>
      <c r="P64" s="40">
        <v>1.8553311413809299E-2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556.1</v>
      </c>
      <c r="F65" s="37">
        <v>553.38333333333333</v>
      </c>
      <c r="G65" s="38">
        <v>549.51666666666665</v>
      </c>
      <c r="H65" s="38">
        <v>542.93333333333328</v>
      </c>
      <c r="I65" s="38">
        <v>539.06666666666661</v>
      </c>
      <c r="J65" s="38">
        <v>559.9666666666667</v>
      </c>
      <c r="K65" s="38">
        <v>563.83333333333326</v>
      </c>
      <c r="L65" s="38">
        <v>570.41666666666674</v>
      </c>
      <c r="M65" s="28">
        <v>557.25</v>
      </c>
      <c r="N65" s="28">
        <v>546.79999999999995</v>
      </c>
      <c r="O65" s="39">
        <v>10978750</v>
      </c>
      <c r="P65" s="40">
        <v>-1.4585437002131718E-2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2109.65</v>
      </c>
      <c r="F66" s="37">
        <v>2104.2999999999997</v>
      </c>
      <c r="G66" s="38">
        <v>2089.4499999999994</v>
      </c>
      <c r="H66" s="38">
        <v>2069.2499999999995</v>
      </c>
      <c r="I66" s="38">
        <v>2054.3999999999992</v>
      </c>
      <c r="J66" s="38">
        <v>2124.4999999999995</v>
      </c>
      <c r="K66" s="38">
        <v>2139.35</v>
      </c>
      <c r="L66" s="38">
        <v>2159.5499999999997</v>
      </c>
      <c r="M66" s="28">
        <v>2119.15</v>
      </c>
      <c r="N66" s="28">
        <v>2084.1</v>
      </c>
      <c r="O66" s="39">
        <v>1982000</v>
      </c>
      <c r="P66" s="40">
        <v>1.4589198873816227E-2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2019.45</v>
      </c>
      <c r="F67" s="37">
        <v>2013.9166666666667</v>
      </c>
      <c r="G67" s="38">
        <v>1994.8333333333335</v>
      </c>
      <c r="H67" s="38">
        <v>1970.2166666666667</v>
      </c>
      <c r="I67" s="38">
        <v>1951.1333333333334</v>
      </c>
      <c r="J67" s="38">
        <v>2038.5333333333335</v>
      </c>
      <c r="K67" s="38">
        <v>2057.6166666666668</v>
      </c>
      <c r="L67" s="38">
        <v>2082.2333333333336</v>
      </c>
      <c r="M67" s="28">
        <v>2033</v>
      </c>
      <c r="N67" s="28">
        <v>1989.3</v>
      </c>
      <c r="O67" s="39">
        <v>2452350</v>
      </c>
      <c r="P67" s="40">
        <v>2.1280583029672045E-2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250.75</v>
      </c>
      <c r="F68" s="37">
        <v>251.23333333333335</v>
      </c>
      <c r="G68" s="38">
        <v>246.81666666666669</v>
      </c>
      <c r="H68" s="38">
        <v>242.88333333333335</v>
      </c>
      <c r="I68" s="38">
        <v>238.4666666666667</v>
      </c>
      <c r="J68" s="38">
        <v>255.16666666666669</v>
      </c>
      <c r="K68" s="38">
        <v>259.58333333333331</v>
      </c>
      <c r="L68" s="38">
        <v>263.51666666666665</v>
      </c>
      <c r="M68" s="28">
        <v>255.65</v>
      </c>
      <c r="N68" s="28">
        <v>247.3</v>
      </c>
      <c r="O68" s="39">
        <v>20356000</v>
      </c>
      <c r="P68" s="40">
        <v>9.8519190087639777E-2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3456.85</v>
      </c>
      <c r="F69" s="37">
        <v>3417.4833333333336</v>
      </c>
      <c r="G69" s="38">
        <v>3351.2166666666672</v>
      </c>
      <c r="H69" s="38">
        <v>3245.5833333333335</v>
      </c>
      <c r="I69" s="38">
        <v>3179.3166666666671</v>
      </c>
      <c r="J69" s="38">
        <v>3523.1166666666672</v>
      </c>
      <c r="K69" s="38">
        <v>3589.3833333333337</v>
      </c>
      <c r="L69" s="38">
        <v>3695.0166666666673</v>
      </c>
      <c r="M69" s="28">
        <v>3483.75</v>
      </c>
      <c r="N69" s="28">
        <v>3311.85</v>
      </c>
      <c r="O69" s="39">
        <v>3051800</v>
      </c>
      <c r="P69" s="40">
        <v>2.5522119730497169E-2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4143.5</v>
      </c>
      <c r="F70" s="37">
        <v>4086.85</v>
      </c>
      <c r="G70" s="38">
        <v>4018.05</v>
      </c>
      <c r="H70" s="38">
        <v>3892.6000000000004</v>
      </c>
      <c r="I70" s="38">
        <v>3823.8000000000006</v>
      </c>
      <c r="J70" s="38">
        <v>4212.2999999999993</v>
      </c>
      <c r="K70" s="38">
        <v>4281.1000000000004</v>
      </c>
      <c r="L70" s="38">
        <v>4406.5499999999993</v>
      </c>
      <c r="M70" s="28">
        <v>4155.6499999999996</v>
      </c>
      <c r="N70" s="28">
        <v>3961.4</v>
      </c>
      <c r="O70" s="39">
        <v>1007750</v>
      </c>
      <c r="P70" s="40">
        <v>7.9973208305425314E-2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491.95</v>
      </c>
      <c r="F71" s="37">
        <v>490.9666666666667</v>
      </c>
      <c r="G71" s="38">
        <v>488.08333333333337</v>
      </c>
      <c r="H71" s="38">
        <v>484.2166666666667</v>
      </c>
      <c r="I71" s="38">
        <v>481.33333333333337</v>
      </c>
      <c r="J71" s="38">
        <v>494.83333333333337</v>
      </c>
      <c r="K71" s="38">
        <v>497.7166666666667</v>
      </c>
      <c r="L71" s="38">
        <v>501.58333333333337</v>
      </c>
      <c r="M71" s="28">
        <v>493.85</v>
      </c>
      <c r="N71" s="28">
        <v>487.1</v>
      </c>
      <c r="O71" s="39">
        <v>33237600</v>
      </c>
      <c r="P71" s="40">
        <v>8.9436549736659045E-4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4690.8</v>
      </c>
      <c r="F72" s="37">
        <v>4691.4666666666662</v>
      </c>
      <c r="G72" s="38">
        <v>4673.2333333333327</v>
      </c>
      <c r="H72" s="38">
        <v>4655.6666666666661</v>
      </c>
      <c r="I72" s="38">
        <v>4637.4333333333325</v>
      </c>
      <c r="J72" s="38">
        <v>4709.0333333333328</v>
      </c>
      <c r="K72" s="38">
        <v>4727.2666666666664</v>
      </c>
      <c r="L72" s="38">
        <v>4744.833333333333</v>
      </c>
      <c r="M72" s="28">
        <v>4709.7</v>
      </c>
      <c r="N72" s="28">
        <v>4673.8999999999996</v>
      </c>
      <c r="O72" s="39">
        <v>3238250</v>
      </c>
      <c r="P72" s="40">
        <v>2.3166023166023165E-4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3609.05</v>
      </c>
      <c r="F73" s="37">
        <v>3600.6833333333329</v>
      </c>
      <c r="G73" s="38">
        <v>3576.4166666666661</v>
      </c>
      <c r="H73" s="38">
        <v>3543.7833333333333</v>
      </c>
      <c r="I73" s="38">
        <v>3519.5166666666664</v>
      </c>
      <c r="J73" s="38">
        <v>3633.3166666666657</v>
      </c>
      <c r="K73" s="38">
        <v>3657.583333333333</v>
      </c>
      <c r="L73" s="38">
        <v>3690.2166666666653</v>
      </c>
      <c r="M73" s="28">
        <v>3624.95</v>
      </c>
      <c r="N73" s="28">
        <v>3568.05</v>
      </c>
      <c r="O73" s="39">
        <v>3744825</v>
      </c>
      <c r="P73" s="40">
        <v>3.6583649922611512E-3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2167.9499999999998</v>
      </c>
      <c r="F74" s="37">
        <v>2154.7000000000003</v>
      </c>
      <c r="G74" s="38">
        <v>2135.4000000000005</v>
      </c>
      <c r="H74" s="38">
        <v>2102.8500000000004</v>
      </c>
      <c r="I74" s="38">
        <v>2083.5500000000006</v>
      </c>
      <c r="J74" s="38">
        <v>2187.2500000000005</v>
      </c>
      <c r="K74" s="38">
        <v>2206.5500000000006</v>
      </c>
      <c r="L74" s="38">
        <v>2239.1000000000004</v>
      </c>
      <c r="M74" s="28">
        <v>2174</v>
      </c>
      <c r="N74" s="28">
        <v>2122.15</v>
      </c>
      <c r="O74" s="39">
        <v>1145375</v>
      </c>
      <c r="P74" s="40">
        <v>0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206.8</v>
      </c>
      <c r="F75" s="37">
        <v>206.5</v>
      </c>
      <c r="G75" s="38">
        <v>205.35</v>
      </c>
      <c r="H75" s="38">
        <v>203.9</v>
      </c>
      <c r="I75" s="38">
        <v>202.75</v>
      </c>
      <c r="J75" s="38">
        <v>207.95</v>
      </c>
      <c r="K75" s="38">
        <v>209.09999999999997</v>
      </c>
      <c r="L75" s="38">
        <v>210.54999999999998</v>
      </c>
      <c r="M75" s="28">
        <v>207.65</v>
      </c>
      <c r="N75" s="28">
        <v>205.05</v>
      </c>
      <c r="O75" s="39">
        <v>19814400</v>
      </c>
      <c r="P75" s="40">
        <v>3.0982321851649353E-3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125.85</v>
      </c>
      <c r="F76" s="37">
        <v>125.63333333333333</v>
      </c>
      <c r="G76" s="38">
        <v>125.06666666666665</v>
      </c>
      <c r="H76" s="38">
        <v>124.28333333333332</v>
      </c>
      <c r="I76" s="38">
        <v>123.71666666666664</v>
      </c>
      <c r="J76" s="38">
        <v>126.41666666666666</v>
      </c>
      <c r="K76" s="38">
        <v>126.98333333333332</v>
      </c>
      <c r="L76" s="38">
        <v>127.76666666666667</v>
      </c>
      <c r="M76" s="28">
        <v>126.2</v>
      </c>
      <c r="N76" s="28">
        <v>124.85</v>
      </c>
      <c r="O76" s="39">
        <v>84055000</v>
      </c>
      <c r="P76" s="40">
        <v>-5.2074087224096097E-3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105.9</v>
      </c>
      <c r="F77" s="37">
        <v>105.78333333333335</v>
      </c>
      <c r="G77" s="38">
        <v>105.31666666666669</v>
      </c>
      <c r="H77" s="38">
        <v>104.73333333333335</v>
      </c>
      <c r="I77" s="38">
        <v>104.26666666666669</v>
      </c>
      <c r="J77" s="38">
        <v>106.36666666666669</v>
      </c>
      <c r="K77" s="38">
        <v>106.83333333333336</v>
      </c>
      <c r="L77" s="38">
        <v>107.41666666666669</v>
      </c>
      <c r="M77" s="28">
        <v>106.25</v>
      </c>
      <c r="N77" s="28">
        <v>105.2</v>
      </c>
      <c r="O77" s="39">
        <v>68936100</v>
      </c>
      <c r="P77" s="40">
        <v>-1.4579191517561298E-3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641.6</v>
      </c>
      <c r="F78" s="37">
        <v>642.18333333333328</v>
      </c>
      <c r="G78" s="38">
        <v>636.36666666666656</v>
      </c>
      <c r="H78" s="38">
        <v>631.13333333333333</v>
      </c>
      <c r="I78" s="38">
        <v>625.31666666666661</v>
      </c>
      <c r="J78" s="38">
        <v>647.41666666666652</v>
      </c>
      <c r="K78" s="38">
        <v>653.23333333333335</v>
      </c>
      <c r="L78" s="38">
        <v>658.46666666666647</v>
      </c>
      <c r="M78" s="28">
        <v>648</v>
      </c>
      <c r="N78" s="28">
        <v>636.95000000000005</v>
      </c>
      <c r="O78" s="39">
        <v>7078900</v>
      </c>
      <c r="P78" s="40">
        <v>2.4124187119781832E-2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42.5</v>
      </c>
      <c r="F79" s="37">
        <v>42.466666666666669</v>
      </c>
      <c r="G79" s="38">
        <v>42.233333333333334</v>
      </c>
      <c r="H79" s="38">
        <v>41.966666666666669</v>
      </c>
      <c r="I79" s="38">
        <v>41.733333333333334</v>
      </c>
      <c r="J79" s="38">
        <v>42.733333333333334</v>
      </c>
      <c r="K79" s="38">
        <v>42.966666666666669</v>
      </c>
      <c r="L79" s="38">
        <v>43.233333333333334</v>
      </c>
      <c r="M79" s="28">
        <v>42.7</v>
      </c>
      <c r="N79" s="28">
        <v>42.2</v>
      </c>
      <c r="O79" s="39">
        <v>138420000</v>
      </c>
      <c r="P79" s="40">
        <v>-6.9410815173527041E-3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581.6</v>
      </c>
      <c r="F80" s="37">
        <v>577.16666666666663</v>
      </c>
      <c r="G80" s="38">
        <v>568.43333333333328</v>
      </c>
      <c r="H80" s="38">
        <v>555.26666666666665</v>
      </c>
      <c r="I80" s="38">
        <v>546.5333333333333</v>
      </c>
      <c r="J80" s="38">
        <v>590.33333333333326</v>
      </c>
      <c r="K80" s="38">
        <v>599.06666666666661</v>
      </c>
      <c r="L80" s="38">
        <v>612.23333333333323</v>
      </c>
      <c r="M80" s="28">
        <v>585.9</v>
      </c>
      <c r="N80" s="28">
        <v>564</v>
      </c>
      <c r="O80" s="39">
        <v>6399900</v>
      </c>
      <c r="P80" s="40">
        <v>-3.0714707619610159E-2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1049.8499999999999</v>
      </c>
      <c r="F81" s="37">
        <v>1045.9666666666665</v>
      </c>
      <c r="G81" s="38">
        <v>1037.883333333333</v>
      </c>
      <c r="H81" s="38">
        <v>1025.9166666666665</v>
      </c>
      <c r="I81" s="38">
        <v>1017.833333333333</v>
      </c>
      <c r="J81" s="38">
        <v>1057.9333333333329</v>
      </c>
      <c r="K81" s="38">
        <v>1066.0166666666664</v>
      </c>
      <c r="L81" s="38">
        <v>1077.9833333333329</v>
      </c>
      <c r="M81" s="28">
        <v>1054.05</v>
      </c>
      <c r="N81" s="28">
        <v>1034</v>
      </c>
      <c r="O81" s="39">
        <v>5899000</v>
      </c>
      <c r="P81" s="40">
        <v>-1.6669444907484579E-2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1444.1</v>
      </c>
      <c r="F82" s="37">
        <v>1446.8166666666666</v>
      </c>
      <c r="G82" s="38">
        <v>1432.3833333333332</v>
      </c>
      <c r="H82" s="38">
        <v>1420.6666666666665</v>
      </c>
      <c r="I82" s="38">
        <v>1406.2333333333331</v>
      </c>
      <c r="J82" s="38">
        <v>1458.5333333333333</v>
      </c>
      <c r="K82" s="38">
        <v>1472.9666666666667</v>
      </c>
      <c r="L82" s="38">
        <v>1484.6833333333334</v>
      </c>
      <c r="M82" s="28">
        <v>1461.25</v>
      </c>
      <c r="N82" s="28">
        <v>1435.1</v>
      </c>
      <c r="O82" s="39">
        <v>4036400</v>
      </c>
      <c r="P82" s="40">
        <v>-2.1815844606913088E-3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281.25</v>
      </c>
      <c r="F83" s="37">
        <v>279.73333333333335</v>
      </c>
      <c r="G83" s="38">
        <v>277.31666666666672</v>
      </c>
      <c r="H83" s="38">
        <v>273.38333333333338</v>
      </c>
      <c r="I83" s="38">
        <v>270.96666666666675</v>
      </c>
      <c r="J83" s="38">
        <v>283.66666666666669</v>
      </c>
      <c r="K83" s="38">
        <v>286.08333333333331</v>
      </c>
      <c r="L83" s="38">
        <v>290.01666666666665</v>
      </c>
      <c r="M83" s="28">
        <v>282.14999999999998</v>
      </c>
      <c r="N83" s="28">
        <v>275.8</v>
      </c>
      <c r="O83" s="39">
        <v>8406000</v>
      </c>
      <c r="P83" s="40">
        <v>5.5023923444976076E-3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1736.3</v>
      </c>
      <c r="F84" s="37">
        <v>1731.7833333333335</v>
      </c>
      <c r="G84" s="38">
        <v>1723.5666666666671</v>
      </c>
      <c r="H84" s="38">
        <v>1710.8333333333335</v>
      </c>
      <c r="I84" s="38">
        <v>1702.616666666667</v>
      </c>
      <c r="J84" s="38">
        <v>1744.5166666666671</v>
      </c>
      <c r="K84" s="38">
        <v>1752.7333333333338</v>
      </c>
      <c r="L84" s="38">
        <v>1765.4666666666672</v>
      </c>
      <c r="M84" s="28">
        <v>1740</v>
      </c>
      <c r="N84" s="28">
        <v>1719.05</v>
      </c>
      <c r="O84" s="39">
        <v>11723000</v>
      </c>
      <c r="P84" s="40">
        <v>-8.1030710639332307E-5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487.15</v>
      </c>
      <c r="F85" s="37">
        <v>485.5</v>
      </c>
      <c r="G85" s="38">
        <v>481.65</v>
      </c>
      <c r="H85" s="38">
        <v>476.15</v>
      </c>
      <c r="I85" s="38">
        <v>472.29999999999995</v>
      </c>
      <c r="J85" s="38">
        <v>491</v>
      </c>
      <c r="K85" s="38">
        <v>494.85</v>
      </c>
      <c r="L85" s="38">
        <v>500.35</v>
      </c>
      <c r="M85" s="28">
        <v>489.35</v>
      </c>
      <c r="N85" s="28">
        <v>480</v>
      </c>
      <c r="O85" s="39">
        <v>6012500</v>
      </c>
      <c r="P85" s="40">
        <v>6.2748563853292097E-2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3685.75</v>
      </c>
      <c r="F86" s="37">
        <v>3700.5333333333333</v>
      </c>
      <c r="G86" s="38">
        <v>3626.2666666666664</v>
      </c>
      <c r="H86" s="38">
        <v>3566.7833333333333</v>
      </c>
      <c r="I86" s="38">
        <v>3492.5166666666664</v>
      </c>
      <c r="J86" s="38">
        <v>3760.0166666666664</v>
      </c>
      <c r="K86" s="38">
        <v>3834.2833333333338</v>
      </c>
      <c r="L86" s="38">
        <v>3893.7666666666664</v>
      </c>
      <c r="M86" s="28">
        <v>3774.8</v>
      </c>
      <c r="N86" s="28">
        <v>3641.05</v>
      </c>
      <c r="O86" s="39">
        <v>4547100</v>
      </c>
      <c r="P86" s="40">
        <v>3.9075889490642356E-2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1353.8</v>
      </c>
      <c r="F87" s="37">
        <v>1352.8166666666666</v>
      </c>
      <c r="G87" s="38">
        <v>1341.7333333333331</v>
      </c>
      <c r="H87" s="38">
        <v>1329.6666666666665</v>
      </c>
      <c r="I87" s="38">
        <v>1318.583333333333</v>
      </c>
      <c r="J87" s="38">
        <v>1364.8833333333332</v>
      </c>
      <c r="K87" s="38">
        <v>1375.9666666666667</v>
      </c>
      <c r="L87" s="38">
        <v>1388.0333333333333</v>
      </c>
      <c r="M87" s="28">
        <v>1363.9</v>
      </c>
      <c r="N87" s="28">
        <v>1340.75</v>
      </c>
      <c r="O87" s="39">
        <v>5631000</v>
      </c>
      <c r="P87" s="40">
        <v>5.2664464875479778E-3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1140.8</v>
      </c>
      <c r="F88" s="37">
        <v>1132.3833333333334</v>
      </c>
      <c r="G88" s="38">
        <v>1122.7666666666669</v>
      </c>
      <c r="H88" s="38">
        <v>1104.7333333333333</v>
      </c>
      <c r="I88" s="38">
        <v>1095.1166666666668</v>
      </c>
      <c r="J88" s="38">
        <v>1150.416666666667</v>
      </c>
      <c r="K88" s="38">
        <v>1160.0333333333333</v>
      </c>
      <c r="L88" s="38">
        <v>1178.0666666666671</v>
      </c>
      <c r="M88" s="28">
        <v>1142</v>
      </c>
      <c r="N88" s="28">
        <v>1114.3499999999999</v>
      </c>
      <c r="O88" s="39">
        <v>10824800</v>
      </c>
      <c r="P88" s="40">
        <v>1.6231845961753304E-2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2656.95</v>
      </c>
      <c r="F89" s="37">
        <v>2661.7000000000003</v>
      </c>
      <c r="G89" s="38">
        <v>2649.5000000000005</v>
      </c>
      <c r="H89" s="38">
        <v>2642.05</v>
      </c>
      <c r="I89" s="38">
        <v>2629.8500000000004</v>
      </c>
      <c r="J89" s="38">
        <v>2669.1500000000005</v>
      </c>
      <c r="K89" s="38">
        <v>2681.3500000000004</v>
      </c>
      <c r="L89" s="38">
        <v>2688.8000000000006</v>
      </c>
      <c r="M89" s="28">
        <v>2673.9</v>
      </c>
      <c r="N89" s="28">
        <v>2654.25</v>
      </c>
      <c r="O89" s="39">
        <v>26020500</v>
      </c>
      <c r="P89" s="40">
        <v>1.9057018316825866E-2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1932.2</v>
      </c>
      <c r="F90" s="37">
        <v>1921.0333333333335</v>
      </c>
      <c r="G90" s="38">
        <v>1906.5666666666671</v>
      </c>
      <c r="H90" s="38">
        <v>1880.9333333333336</v>
      </c>
      <c r="I90" s="38">
        <v>1866.4666666666672</v>
      </c>
      <c r="J90" s="38">
        <v>1946.666666666667</v>
      </c>
      <c r="K90" s="38">
        <v>1961.1333333333337</v>
      </c>
      <c r="L90" s="38">
        <v>1986.7666666666669</v>
      </c>
      <c r="M90" s="28">
        <v>1935.5</v>
      </c>
      <c r="N90" s="28">
        <v>1895.4</v>
      </c>
      <c r="O90" s="39">
        <v>2988600</v>
      </c>
      <c r="P90" s="40">
        <v>3.5257378865719753E-3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1611.15</v>
      </c>
      <c r="F91" s="37">
        <v>1614.55</v>
      </c>
      <c r="G91" s="38">
        <v>1606.3</v>
      </c>
      <c r="H91" s="38">
        <v>1601.45</v>
      </c>
      <c r="I91" s="38">
        <v>1593.2</v>
      </c>
      <c r="J91" s="38">
        <v>1619.3999999999999</v>
      </c>
      <c r="K91" s="38">
        <v>1627.6499999999999</v>
      </c>
      <c r="L91" s="38">
        <v>1632.4999999999998</v>
      </c>
      <c r="M91" s="28">
        <v>1622.8</v>
      </c>
      <c r="N91" s="28">
        <v>1609.7</v>
      </c>
      <c r="O91" s="39">
        <v>87963150</v>
      </c>
      <c r="P91" s="40">
        <v>2.15640309919071E-2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585.6</v>
      </c>
      <c r="F92" s="37">
        <v>586.85</v>
      </c>
      <c r="G92" s="38">
        <v>581.40000000000009</v>
      </c>
      <c r="H92" s="38">
        <v>577.20000000000005</v>
      </c>
      <c r="I92" s="38">
        <v>571.75000000000011</v>
      </c>
      <c r="J92" s="38">
        <v>591.05000000000007</v>
      </c>
      <c r="K92" s="38">
        <v>596.50000000000011</v>
      </c>
      <c r="L92" s="38">
        <v>600.70000000000005</v>
      </c>
      <c r="M92" s="28">
        <v>592.29999999999995</v>
      </c>
      <c r="N92" s="28">
        <v>582.65</v>
      </c>
      <c r="O92" s="39">
        <v>18477800</v>
      </c>
      <c r="P92" s="40">
        <v>-1.3079667063020215E-3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2938.2</v>
      </c>
      <c r="F93" s="37">
        <v>2923.3666666666668</v>
      </c>
      <c r="G93" s="38">
        <v>2902.7333333333336</v>
      </c>
      <c r="H93" s="38">
        <v>2867.2666666666669</v>
      </c>
      <c r="I93" s="38">
        <v>2846.6333333333337</v>
      </c>
      <c r="J93" s="38">
        <v>2958.8333333333335</v>
      </c>
      <c r="K93" s="38">
        <v>2979.4666666666667</v>
      </c>
      <c r="L93" s="38">
        <v>3014.9333333333334</v>
      </c>
      <c r="M93" s="28">
        <v>2944</v>
      </c>
      <c r="N93" s="28">
        <v>2887.9</v>
      </c>
      <c r="O93" s="39">
        <v>3345000</v>
      </c>
      <c r="P93" s="40">
        <v>-5.994435545063654E-2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419.2</v>
      </c>
      <c r="F94" s="37">
        <v>419.38333333333338</v>
      </c>
      <c r="G94" s="38">
        <v>415.51666666666677</v>
      </c>
      <c r="H94" s="38">
        <v>411.83333333333337</v>
      </c>
      <c r="I94" s="38">
        <v>407.96666666666675</v>
      </c>
      <c r="J94" s="38">
        <v>423.06666666666678</v>
      </c>
      <c r="K94" s="38">
        <v>426.93333333333345</v>
      </c>
      <c r="L94" s="38">
        <v>430.61666666666679</v>
      </c>
      <c r="M94" s="28">
        <v>423.25</v>
      </c>
      <c r="N94" s="28">
        <v>415.7</v>
      </c>
      <c r="O94" s="39">
        <v>35663600</v>
      </c>
      <c r="P94" s="40">
        <v>1.4859965738416796E-2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114.05</v>
      </c>
      <c r="F95" s="37">
        <v>113.83333333333333</v>
      </c>
      <c r="G95" s="38">
        <v>112.86666666666666</v>
      </c>
      <c r="H95" s="38">
        <v>111.68333333333334</v>
      </c>
      <c r="I95" s="38">
        <v>110.71666666666667</v>
      </c>
      <c r="J95" s="38">
        <v>115.01666666666665</v>
      </c>
      <c r="K95" s="38">
        <v>115.98333333333332</v>
      </c>
      <c r="L95" s="38">
        <v>117.16666666666664</v>
      </c>
      <c r="M95" s="28">
        <v>114.8</v>
      </c>
      <c r="N95" s="28">
        <v>112.65</v>
      </c>
      <c r="O95" s="39">
        <v>23408100</v>
      </c>
      <c r="P95" s="40">
        <v>8.5220785599496775E-3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275</v>
      </c>
      <c r="F96" s="37">
        <v>272.45</v>
      </c>
      <c r="G96" s="38">
        <v>268.25</v>
      </c>
      <c r="H96" s="38">
        <v>261.5</v>
      </c>
      <c r="I96" s="38">
        <v>257.3</v>
      </c>
      <c r="J96" s="38">
        <v>279.2</v>
      </c>
      <c r="K96" s="38">
        <v>283.39999999999992</v>
      </c>
      <c r="L96" s="38">
        <v>290.14999999999998</v>
      </c>
      <c r="M96" s="28">
        <v>276.64999999999998</v>
      </c>
      <c r="N96" s="28">
        <v>265.7</v>
      </c>
      <c r="O96" s="39">
        <v>23911200</v>
      </c>
      <c r="P96" s="40">
        <v>0.11945392491467577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2633.7</v>
      </c>
      <c r="F97" s="37">
        <v>2631.9</v>
      </c>
      <c r="G97" s="38">
        <v>2620.5</v>
      </c>
      <c r="H97" s="38">
        <v>2607.2999999999997</v>
      </c>
      <c r="I97" s="38">
        <v>2595.8999999999996</v>
      </c>
      <c r="J97" s="38">
        <v>2645.1000000000004</v>
      </c>
      <c r="K97" s="38">
        <v>2656.5000000000009</v>
      </c>
      <c r="L97" s="38">
        <v>2669.7000000000007</v>
      </c>
      <c r="M97" s="28">
        <v>2643.3</v>
      </c>
      <c r="N97" s="28">
        <v>2618.6999999999998</v>
      </c>
      <c r="O97" s="39">
        <v>9426900</v>
      </c>
      <c r="P97" s="40">
        <v>1.4979602243753187E-3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110.05</v>
      </c>
      <c r="F98" s="37">
        <v>110.05</v>
      </c>
      <c r="G98" s="38">
        <v>109.39999999999999</v>
      </c>
      <c r="H98" s="38">
        <v>108.75</v>
      </c>
      <c r="I98" s="38">
        <v>108.1</v>
      </c>
      <c r="J98" s="38">
        <v>110.69999999999999</v>
      </c>
      <c r="K98" s="38">
        <v>111.35</v>
      </c>
      <c r="L98" s="38">
        <v>111.99999999999999</v>
      </c>
      <c r="M98" s="28">
        <v>110.7</v>
      </c>
      <c r="N98" s="28">
        <v>109.4</v>
      </c>
      <c r="O98" s="39">
        <v>54626200</v>
      </c>
      <c r="P98" s="40">
        <v>-9.9788316828812104E-3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941.35</v>
      </c>
      <c r="F99" s="37">
        <v>942.23333333333323</v>
      </c>
      <c r="G99" s="38">
        <v>937.46666666666647</v>
      </c>
      <c r="H99" s="38">
        <v>933.58333333333326</v>
      </c>
      <c r="I99" s="38">
        <v>928.81666666666649</v>
      </c>
      <c r="J99" s="38">
        <v>946.11666666666645</v>
      </c>
      <c r="K99" s="38">
        <v>950.8833333333331</v>
      </c>
      <c r="L99" s="38">
        <v>954.76666666666642</v>
      </c>
      <c r="M99" s="28">
        <v>947</v>
      </c>
      <c r="N99" s="28">
        <v>938.35</v>
      </c>
      <c r="O99" s="39">
        <v>79713900</v>
      </c>
      <c r="P99" s="40">
        <v>1.9827516724429759E-2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1217.55</v>
      </c>
      <c r="F100" s="37">
        <v>1216.3500000000001</v>
      </c>
      <c r="G100" s="38">
        <v>1204.1500000000003</v>
      </c>
      <c r="H100" s="38">
        <v>1190.7500000000002</v>
      </c>
      <c r="I100" s="38">
        <v>1178.5500000000004</v>
      </c>
      <c r="J100" s="38">
        <v>1229.7500000000002</v>
      </c>
      <c r="K100" s="38">
        <v>1241.95</v>
      </c>
      <c r="L100" s="38">
        <v>1255.3500000000001</v>
      </c>
      <c r="M100" s="28">
        <v>1228.55</v>
      </c>
      <c r="N100" s="28">
        <v>1202.95</v>
      </c>
      <c r="O100" s="39">
        <v>4786300</v>
      </c>
      <c r="P100" s="40">
        <v>-1.7883677885242055E-3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505.1</v>
      </c>
      <c r="F101" s="37">
        <v>503.7833333333333</v>
      </c>
      <c r="G101" s="38">
        <v>496.66666666666663</v>
      </c>
      <c r="H101" s="38">
        <v>488.23333333333335</v>
      </c>
      <c r="I101" s="38">
        <v>481.11666666666667</v>
      </c>
      <c r="J101" s="38">
        <v>512.21666666666658</v>
      </c>
      <c r="K101" s="38">
        <v>519.33333333333326</v>
      </c>
      <c r="L101" s="38">
        <v>527.76666666666654</v>
      </c>
      <c r="M101" s="28">
        <v>510.9</v>
      </c>
      <c r="N101" s="28">
        <v>495.35</v>
      </c>
      <c r="O101" s="39">
        <v>11116500</v>
      </c>
      <c r="P101" s="40">
        <v>7.8879368965048286E-3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7.55</v>
      </c>
      <c r="F102" s="37">
        <v>7.4833333333333334</v>
      </c>
      <c r="G102" s="38">
        <v>7.3166666666666664</v>
      </c>
      <c r="H102" s="38">
        <v>7.083333333333333</v>
      </c>
      <c r="I102" s="38">
        <v>6.9166666666666661</v>
      </c>
      <c r="J102" s="38">
        <v>7.7166666666666668</v>
      </c>
      <c r="K102" s="38">
        <v>7.8833333333333329</v>
      </c>
      <c r="L102" s="38">
        <v>8.1166666666666671</v>
      </c>
      <c r="M102" s="28">
        <v>7.65</v>
      </c>
      <c r="N102" s="28">
        <v>7.25</v>
      </c>
      <c r="O102" s="39">
        <v>568880000</v>
      </c>
      <c r="P102" s="40">
        <v>1.6819489874345363E-2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103.05</v>
      </c>
      <c r="F103" s="37">
        <v>102.38333333333333</v>
      </c>
      <c r="G103" s="38">
        <v>101.46666666666665</v>
      </c>
      <c r="H103" s="38">
        <v>99.883333333333326</v>
      </c>
      <c r="I103" s="38">
        <v>98.966666666666654</v>
      </c>
      <c r="J103" s="38">
        <v>103.96666666666665</v>
      </c>
      <c r="K103" s="38">
        <v>104.88333333333334</v>
      </c>
      <c r="L103" s="38">
        <v>106.46666666666665</v>
      </c>
      <c r="M103" s="28">
        <v>103.3</v>
      </c>
      <c r="N103" s="28">
        <v>100.8</v>
      </c>
      <c r="O103" s="39">
        <v>179070000</v>
      </c>
      <c r="P103" s="40">
        <v>7.7096229600450194E-3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72.45</v>
      </c>
      <c r="F104" s="37">
        <v>71.933333333333337</v>
      </c>
      <c r="G104" s="38">
        <v>71.166666666666671</v>
      </c>
      <c r="H104" s="38">
        <v>69.88333333333334</v>
      </c>
      <c r="I104" s="38">
        <v>69.116666666666674</v>
      </c>
      <c r="J104" s="38">
        <v>73.216666666666669</v>
      </c>
      <c r="K104" s="38">
        <v>73.98333333333332</v>
      </c>
      <c r="L104" s="38">
        <v>75.266666666666666</v>
      </c>
      <c r="M104" s="28">
        <v>72.7</v>
      </c>
      <c r="N104" s="28">
        <v>70.650000000000006</v>
      </c>
      <c r="O104" s="39">
        <v>245835000</v>
      </c>
      <c r="P104" s="40">
        <v>-1.0565080898333737E-2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124.45</v>
      </c>
      <c r="F105" s="37">
        <v>124.95</v>
      </c>
      <c r="G105" s="38">
        <v>122.9</v>
      </c>
      <c r="H105" s="38">
        <v>121.35000000000001</v>
      </c>
      <c r="I105" s="38">
        <v>119.30000000000001</v>
      </c>
      <c r="J105" s="38">
        <v>126.5</v>
      </c>
      <c r="K105" s="38">
        <v>128.54999999999998</v>
      </c>
      <c r="L105" s="38">
        <v>130.1</v>
      </c>
      <c r="M105" s="28">
        <v>127</v>
      </c>
      <c r="N105" s="28">
        <v>123.4</v>
      </c>
      <c r="O105" s="39">
        <v>60802500</v>
      </c>
      <c r="P105" s="40">
        <v>-0.10241364038972542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465.25</v>
      </c>
      <c r="F106" s="37">
        <v>464.95</v>
      </c>
      <c r="G106" s="38">
        <v>460.95</v>
      </c>
      <c r="H106" s="38">
        <v>456.65</v>
      </c>
      <c r="I106" s="38">
        <v>452.65</v>
      </c>
      <c r="J106" s="38">
        <v>469.25</v>
      </c>
      <c r="K106" s="38">
        <v>473.25</v>
      </c>
      <c r="L106" s="38">
        <v>477.55</v>
      </c>
      <c r="M106" s="28">
        <v>468.95</v>
      </c>
      <c r="N106" s="28">
        <v>460.65</v>
      </c>
      <c r="O106" s="39">
        <v>9035125</v>
      </c>
      <c r="P106" s="40">
        <v>3.6925990216190627E-2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389.85</v>
      </c>
      <c r="F107" s="37">
        <v>387.36666666666662</v>
      </c>
      <c r="G107" s="38">
        <v>384.23333333333323</v>
      </c>
      <c r="H107" s="38">
        <v>378.61666666666662</v>
      </c>
      <c r="I107" s="38">
        <v>375.48333333333323</v>
      </c>
      <c r="J107" s="38">
        <v>392.98333333333323</v>
      </c>
      <c r="K107" s="38">
        <v>396.11666666666656</v>
      </c>
      <c r="L107" s="38">
        <v>401.73333333333323</v>
      </c>
      <c r="M107" s="28">
        <v>390.5</v>
      </c>
      <c r="N107" s="28">
        <v>381.75</v>
      </c>
      <c r="O107" s="39">
        <v>18456000</v>
      </c>
      <c r="P107" s="40">
        <v>-9.1270267368194994E-3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231.45</v>
      </c>
      <c r="F108" s="37">
        <v>230.51666666666665</v>
      </c>
      <c r="G108" s="38">
        <v>228.1333333333333</v>
      </c>
      <c r="H108" s="38">
        <v>224.81666666666663</v>
      </c>
      <c r="I108" s="38">
        <v>222.43333333333328</v>
      </c>
      <c r="J108" s="38">
        <v>233.83333333333331</v>
      </c>
      <c r="K108" s="38">
        <v>236.21666666666664</v>
      </c>
      <c r="L108" s="38">
        <v>239.53333333333333</v>
      </c>
      <c r="M108" s="28">
        <v>232.9</v>
      </c>
      <c r="N108" s="28">
        <v>227.2</v>
      </c>
      <c r="O108" s="39">
        <v>20671200</v>
      </c>
      <c r="P108" s="40">
        <v>-7.740098369143153E-2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5710.35</v>
      </c>
      <c r="F109" s="37">
        <v>5663.45</v>
      </c>
      <c r="G109" s="38">
        <v>5606.9</v>
      </c>
      <c r="H109" s="38">
        <v>5503.45</v>
      </c>
      <c r="I109" s="38">
        <v>5446.9</v>
      </c>
      <c r="J109" s="38">
        <v>5766.9</v>
      </c>
      <c r="K109" s="38">
        <v>5823.4500000000007</v>
      </c>
      <c r="L109" s="38">
        <v>5926.9</v>
      </c>
      <c r="M109" s="28">
        <v>5720</v>
      </c>
      <c r="N109" s="28">
        <v>5560</v>
      </c>
      <c r="O109" s="39">
        <v>356850</v>
      </c>
      <c r="P109" s="40">
        <v>4.7095070422535211E-2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2424.85</v>
      </c>
      <c r="F110" s="37">
        <v>2431.9500000000003</v>
      </c>
      <c r="G110" s="38">
        <v>2380.0000000000005</v>
      </c>
      <c r="H110" s="38">
        <v>2335.15</v>
      </c>
      <c r="I110" s="38">
        <v>2283.2000000000003</v>
      </c>
      <c r="J110" s="38">
        <v>2476.8000000000006</v>
      </c>
      <c r="K110" s="38">
        <v>2528.7500000000005</v>
      </c>
      <c r="L110" s="38">
        <v>2573.6000000000008</v>
      </c>
      <c r="M110" s="28">
        <v>2483.9</v>
      </c>
      <c r="N110" s="28">
        <v>2387.1</v>
      </c>
      <c r="O110" s="39">
        <v>3341700</v>
      </c>
      <c r="P110" s="40">
        <v>4.8714479025710423E-3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1335.95</v>
      </c>
      <c r="F111" s="37">
        <v>1331.8333333333335</v>
      </c>
      <c r="G111" s="38">
        <v>1326.2666666666669</v>
      </c>
      <c r="H111" s="38">
        <v>1316.5833333333335</v>
      </c>
      <c r="I111" s="38">
        <v>1311.0166666666669</v>
      </c>
      <c r="J111" s="38">
        <v>1341.5166666666669</v>
      </c>
      <c r="K111" s="38">
        <v>1347.0833333333335</v>
      </c>
      <c r="L111" s="38">
        <v>1356.7666666666669</v>
      </c>
      <c r="M111" s="28">
        <v>1337.4</v>
      </c>
      <c r="N111" s="28">
        <v>1322.15</v>
      </c>
      <c r="O111" s="39">
        <v>20251700</v>
      </c>
      <c r="P111" s="40">
        <v>-2.3703925103888464E-2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164.1</v>
      </c>
      <c r="F112" s="37">
        <v>162.51666666666665</v>
      </c>
      <c r="G112" s="38">
        <v>160.18333333333331</v>
      </c>
      <c r="H112" s="38">
        <v>156.26666666666665</v>
      </c>
      <c r="I112" s="38">
        <v>153.93333333333331</v>
      </c>
      <c r="J112" s="38">
        <v>166.43333333333331</v>
      </c>
      <c r="K112" s="38">
        <v>168.76666666666668</v>
      </c>
      <c r="L112" s="38">
        <v>172.68333333333331</v>
      </c>
      <c r="M112" s="28">
        <v>164.85</v>
      </c>
      <c r="N112" s="28">
        <v>158.6</v>
      </c>
      <c r="O112" s="39">
        <v>67001600</v>
      </c>
      <c r="P112" s="40">
        <v>-8.869665035531913E-3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1295.5999999999999</v>
      </c>
      <c r="F113" s="37">
        <v>1290.9666666666665</v>
      </c>
      <c r="G113" s="38">
        <v>1282.383333333333</v>
      </c>
      <c r="H113" s="38">
        <v>1269.1666666666665</v>
      </c>
      <c r="I113" s="38">
        <v>1260.583333333333</v>
      </c>
      <c r="J113" s="38">
        <v>1304.1833333333329</v>
      </c>
      <c r="K113" s="38">
        <v>1312.7666666666664</v>
      </c>
      <c r="L113" s="38">
        <v>1325.9833333333329</v>
      </c>
      <c r="M113" s="28">
        <v>1299.55</v>
      </c>
      <c r="N113" s="28">
        <v>1277.75</v>
      </c>
      <c r="O113" s="39">
        <v>42214400</v>
      </c>
      <c r="P113" s="40">
        <v>-5.6686748064856358E-2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599.70000000000005</v>
      </c>
      <c r="F114" s="37">
        <v>596.25</v>
      </c>
      <c r="G114" s="38">
        <v>584.70000000000005</v>
      </c>
      <c r="H114" s="38">
        <v>569.70000000000005</v>
      </c>
      <c r="I114" s="38">
        <v>558.15000000000009</v>
      </c>
      <c r="J114" s="38">
        <v>611.25</v>
      </c>
      <c r="K114" s="38">
        <v>622.79999999999995</v>
      </c>
      <c r="L114" s="38">
        <v>637.79999999999995</v>
      </c>
      <c r="M114" s="28">
        <v>607.79999999999995</v>
      </c>
      <c r="N114" s="28">
        <v>581.25</v>
      </c>
      <c r="O114" s="39">
        <v>3084800</v>
      </c>
      <c r="P114" s="40">
        <v>1.5003948407475652E-2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92.2</v>
      </c>
      <c r="F115" s="37">
        <v>91.666666666666671</v>
      </c>
      <c r="G115" s="38">
        <v>90.88333333333334</v>
      </c>
      <c r="H115" s="38">
        <v>89.566666666666663</v>
      </c>
      <c r="I115" s="38">
        <v>88.783333333333331</v>
      </c>
      <c r="J115" s="38">
        <v>92.983333333333348</v>
      </c>
      <c r="K115" s="38">
        <v>93.76666666666668</v>
      </c>
      <c r="L115" s="38">
        <v>95.083333333333357</v>
      </c>
      <c r="M115" s="28">
        <v>92.45</v>
      </c>
      <c r="N115" s="28">
        <v>90.35</v>
      </c>
      <c r="O115" s="39">
        <v>59328750</v>
      </c>
      <c r="P115" s="40">
        <v>1.8580515567458988E-2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735.15</v>
      </c>
      <c r="F116" s="37">
        <v>735.16666666666663</v>
      </c>
      <c r="G116" s="38">
        <v>724.08333333333326</v>
      </c>
      <c r="H116" s="38">
        <v>713.01666666666665</v>
      </c>
      <c r="I116" s="38">
        <v>701.93333333333328</v>
      </c>
      <c r="J116" s="38">
        <v>746.23333333333323</v>
      </c>
      <c r="K116" s="38">
        <v>757.31666666666649</v>
      </c>
      <c r="L116" s="38">
        <v>768.38333333333321</v>
      </c>
      <c r="M116" s="28">
        <v>746.25</v>
      </c>
      <c r="N116" s="28">
        <v>724.1</v>
      </c>
      <c r="O116" s="39">
        <v>3713450</v>
      </c>
      <c r="P116" s="40">
        <v>9.9499615088529642E-2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649.4</v>
      </c>
      <c r="F117" s="37">
        <v>647.05000000000007</v>
      </c>
      <c r="G117" s="38">
        <v>643.60000000000014</v>
      </c>
      <c r="H117" s="38">
        <v>637.80000000000007</v>
      </c>
      <c r="I117" s="38">
        <v>634.35000000000014</v>
      </c>
      <c r="J117" s="38">
        <v>652.85000000000014</v>
      </c>
      <c r="K117" s="38">
        <v>656.30000000000018</v>
      </c>
      <c r="L117" s="38">
        <v>662.10000000000014</v>
      </c>
      <c r="M117" s="28">
        <v>650.5</v>
      </c>
      <c r="N117" s="28">
        <v>641.25</v>
      </c>
      <c r="O117" s="39">
        <v>13191500</v>
      </c>
      <c r="P117" s="40">
        <v>-1.8233915082052618E-2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439.25</v>
      </c>
      <c r="F118" s="37">
        <v>438.88333333333338</v>
      </c>
      <c r="G118" s="38">
        <v>436.41666666666674</v>
      </c>
      <c r="H118" s="38">
        <v>433.58333333333337</v>
      </c>
      <c r="I118" s="38">
        <v>431.11666666666673</v>
      </c>
      <c r="J118" s="38">
        <v>441.71666666666675</v>
      </c>
      <c r="K118" s="38">
        <v>444.18333333333334</v>
      </c>
      <c r="L118" s="38">
        <v>447.01666666666677</v>
      </c>
      <c r="M118" s="28">
        <v>441.35</v>
      </c>
      <c r="N118" s="28">
        <v>436.05</v>
      </c>
      <c r="O118" s="39">
        <v>66611200</v>
      </c>
      <c r="P118" s="40">
        <v>-3.3791310805792799E-2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529.1</v>
      </c>
      <c r="F119" s="37">
        <v>528.68333333333339</v>
      </c>
      <c r="G119" s="38">
        <v>524.91666666666674</v>
      </c>
      <c r="H119" s="38">
        <v>520.73333333333335</v>
      </c>
      <c r="I119" s="38">
        <v>516.9666666666667</v>
      </c>
      <c r="J119" s="38">
        <v>532.86666666666679</v>
      </c>
      <c r="K119" s="38">
        <v>536.63333333333344</v>
      </c>
      <c r="L119" s="38">
        <v>540.81666666666683</v>
      </c>
      <c r="M119" s="28">
        <v>532.45000000000005</v>
      </c>
      <c r="N119" s="28">
        <v>524.5</v>
      </c>
      <c r="O119" s="39">
        <v>26567500</v>
      </c>
      <c r="P119" s="40">
        <v>4.2525042525042526E-3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3277.6</v>
      </c>
      <c r="F120" s="37">
        <v>3253.3833333333332</v>
      </c>
      <c r="G120" s="38">
        <v>3217.8166666666666</v>
      </c>
      <c r="H120" s="38">
        <v>3158.0333333333333</v>
      </c>
      <c r="I120" s="38">
        <v>3122.4666666666667</v>
      </c>
      <c r="J120" s="38">
        <v>3313.1666666666665</v>
      </c>
      <c r="K120" s="38">
        <v>3348.7333333333331</v>
      </c>
      <c r="L120" s="38">
        <v>3408.5166666666664</v>
      </c>
      <c r="M120" s="28">
        <v>3288.95</v>
      </c>
      <c r="N120" s="28">
        <v>3193.6</v>
      </c>
      <c r="O120" s="39">
        <v>482000</v>
      </c>
      <c r="P120" s="40">
        <v>-2.7245206861755803E-2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751.8</v>
      </c>
      <c r="F121" s="37">
        <v>753.35</v>
      </c>
      <c r="G121" s="38">
        <v>747.7</v>
      </c>
      <c r="H121" s="38">
        <v>743.6</v>
      </c>
      <c r="I121" s="38">
        <v>737.95</v>
      </c>
      <c r="J121" s="38">
        <v>757.45</v>
      </c>
      <c r="K121" s="38">
        <v>763.09999999999991</v>
      </c>
      <c r="L121" s="38">
        <v>767.2</v>
      </c>
      <c r="M121" s="28">
        <v>759</v>
      </c>
      <c r="N121" s="28">
        <v>749.25</v>
      </c>
      <c r="O121" s="39">
        <v>31797900</v>
      </c>
      <c r="P121" s="40">
        <v>8.4343023504730909E-3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482.95</v>
      </c>
      <c r="F122" s="37">
        <v>481.15000000000003</v>
      </c>
      <c r="G122" s="38">
        <v>475.60000000000008</v>
      </c>
      <c r="H122" s="38">
        <v>468.25000000000006</v>
      </c>
      <c r="I122" s="38">
        <v>462.7000000000001</v>
      </c>
      <c r="J122" s="38">
        <v>488.50000000000006</v>
      </c>
      <c r="K122" s="38">
        <v>494.05</v>
      </c>
      <c r="L122" s="38">
        <v>501.40000000000003</v>
      </c>
      <c r="M122" s="28">
        <v>486.7</v>
      </c>
      <c r="N122" s="28">
        <v>473.8</v>
      </c>
      <c r="O122" s="39">
        <v>16502500</v>
      </c>
      <c r="P122" s="40">
        <v>1.0718113612004287E-2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1881.55</v>
      </c>
      <c r="F123" s="37">
        <v>1877.9499999999998</v>
      </c>
      <c r="G123" s="38">
        <v>1871.0499999999997</v>
      </c>
      <c r="H123" s="38">
        <v>1860.55</v>
      </c>
      <c r="I123" s="38">
        <v>1853.6499999999999</v>
      </c>
      <c r="J123" s="38">
        <v>1888.4499999999996</v>
      </c>
      <c r="K123" s="38">
        <v>1895.3499999999997</v>
      </c>
      <c r="L123" s="38">
        <v>1905.8499999999995</v>
      </c>
      <c r="M123" s="28">
        <v>1884.85</v>
      </c>
      <c r="N123" s="28">
        <v>1867.45</v>
      </c>
      <c r="O123" s="39">
        <v>30163200</v>
      </c>
      <c r="P123" s="40">
        <v>4.8772687295114735E-3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108.05</v>
      </c>
      <c r="F124" s="37">
        <v>107</v>
      </c>
      <c r="G124" s="38">
        <v>105.75</v>
      </c>
      <c r="H124" s="38">
        <v>103.45</v>
      </c>
      <c r="I124" s="38">
        <v>102.2</v>
      </c>
      <c r="J124" s="38">
        <v>109.3</v>
      </c>
      <c r="K124" s="38">
        <v>110.55</v>
      </c>
      <c r="L124" s="38">
        <v>112.85</v>
      </c>
      <c r="M124" s="28">
        <v>108.25</v>
      </c>
      <c r="N124" s="28">
        <v>104.7</v>
      </c>
      <c r="O124" s="39">
        <v>87249948</v>
      </c>
      <c r="P124" s="40">
        <v>2.0457154785512993E-2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1970.35</v>
      </c>
      <c r="F125" s="37">
        <v>1956.9333333333334</v>
      </c>
      <c r="G125" s="38">
        <v>1934.7166666666667</v>
      </c>
      <c r="H125" s="38">
        <v>1899.0833333333333</v>
      </c>
      <c r="I125" s="38">
        <v>1876.8666666666666</v>
      </c>
      <c r="J125" s="38">
        <v>1992.5666666666668</v>
      </c>
      <c r="K125" s="38">
        <v>2014.7833333333335</v>
      </c>
      <c r="L125" s="38">
        <v>2050.416666666667</v>
      </c>
      <c r="M125" s="28">
        <v>1979.15</v>
      </c>
      <c r="N125" s="28">
        <v>1921.3</v>
      </c>
      <c r="O125" s="39">
        <v>740550</v>
      </c>
      <c r="P125" s="40">
        <v>-3.6745577523413113E-2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344.45</v>
      </c>
      <c r="F126" s="37">
        <v>339.58333333333331</v>
      </c>
      <c r="G126" s="38">
        <v>330.96666666666664</v>
      </c>
      <c r="H126" s="38">
        <v>317.48333333333335</v>
      </c>
      <c r="I126" s="38">
        <v>308.86666666666667</v>
      </c>
      <c r="J126" s="38">
        <v>353.06666666666661</v>
      </c>
      <c r="K126" s="38">
        <v>361.68333333333328</v>
      </c>
      <c r="L126" s="38">
        <v>375.16666666666657</v>
      </c>
      <c r="M126" s="28">
        <v>348.2</v>
      </c>
      <c r="N126" s="28">
        <v>326.10000000000002</v>
      </c>
      <c r="O126" s="39">
        <v>11703100</v>
      </c>
      <c r="P126" s="40">
        <v>-4.7405478002523302E-2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372.55</v>
      </c>
      <c r="F127" s="37">
        <v>370.23333333333335</v>
      </c>
      <c r="G127" s="38">
        <v>367.06666666666672</v>
      </c>
      <c r="H127" s="38">
        <v>361.58333333333337</v>
      </c>
      <c r="I127" s="38">
        <v>358.41666666666674</v>
      </c>
      <c r="J127" s="38">
        <v>375.7166666666667</v>
      </c>
      <c r="K127" s="38">
        <v>378.88333333333333</v>
      </c>
      <c r="L127" s="38">
        <v>384.36666666666667</v>
      </c>
      <c r="M127" s="28">
        <v>373.4</v>
      </c>
      <c r="N127" s="28">
        <v>364.75</v>
      </c>
      <c r="O127" s="39">
        <v>16490000</v>
      </c>
      <c r="P127" s="40">
        <v>3.5413788773075473E-2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2346.8000000000002</v>
      </c>
      <c r="F128" s="37">
        <v>2355.1</v>
      </c>
      <c r="G128" s="38">
        <v>2333.1999999999998</v>
      </c>
      <c r="H128" s="38">
        <v>2319.6</v>
      </c>
      <c r="I128" s="38">
        <v>2297.6999999999998</v>
      </c>
      <c r="J128" s="38">
        <v>2368.6999999999998</v>
      </c>
      <c r="K128" s="38">
        <v>2390.6000000000004</v>
      </c>
      <c r="L128" s="38">
        <v>2404.1999999999998</v>
      </c>
      <c r="M128" s="28">
        <v>2377</v>
      </c>
      <c r="N128" s="28">
        <v>2341.5</v>
      </c>
      <c r="O128" s="39">
        <v>10557900</v>
      </c>
      <c r="P128" s="40">
        <v>-4.2315228039621205E-2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4925.75</v>
      </c>
      <c r="F129" s="37">
        <v>4899.1833333333334</v>
      </c>
      <c r="G129" s="38">
        <v>4835.3666666666668</v>
      </c>
      <c r="H129" s="38">
        <v>4744.9833333333336</v>
      </c>
      <c r="I129" s="38">
        <v>4681.166666666667</v>
      </c>
      <c r="J129" s="38">
        <v>4989.5666666666666</v>
      </c>
      <c r="K129" s="38">
        <v>5053.3833333333341</v>
      </c>
      <c r="L129" s="38">
        <v>5143.7666666666664</v>
      </c>
      <c r="M129" s="28">
        <v>4963</v>
      </c>
      <c r="N129" s="28">
        <v>4808.8</v>
      </c>
      <c r="O129" s="39">
        <v>1689300</v>
      </c>
      <c r="P129" s="40">
        <v>-2.6536433572478174E-2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3886.35</v>
      </c>
      <c r="F130" s="37">
        <v>3860.0333333333333</v>
      </c>
      <c r="G130" s="38">
        <v>3821.0666666666666</v>
      </c>
      <c r="H130" s="38">
        <v>3755.7833333333333</v>
      </c>
      <c r="I130" s="38">
        <v>3716.8166666666666</v>
      </c>
      <c r="J130" s="38">
        <v>3925.3166666666666</v>
      </c>
      <c r="K130" s="38">
        <v>3964.2833333333328</v>
      </c>
      <c r="L130" s="38">
        <v>4029.5666666666666</v>
      </c>
      <c r="M130" s="28">
        <v>3899</v>
      </c>
      <c r="N130" s="28">
        <v>3794.75</v>
      </c>
      <c r="O130" s="39">
        <v>1167400</v>
      </c>
      <c r="P130" s="40">
        <v>-1.5018562267971651E-2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822.8</v>
      </c>
      <c r="F131" s="37">
        <v>821.94999999999993</v>
      </c>
      <c r="G131" s="38">
        <v>816.99999999999989</v>
      </c>
      <c r="H131" s="38">
        <v>811.19999999999993</v>
      </c>
      <c r="I131" s="38">
        <v>806.24999999999989</v>
      </c>
      <c r="J131" s="38">
        <v>827.74999999999989</v>
      </c>
      <c r="K131" s="38">
        <v>832.69999999999993</v>
      </c>
      <c r="L131" s="38">
        <v>838.49999999999989</v>
      </c>
      <c r="M131" s="28">
        <v>826.9</v>
      </c>
      <c r="N131" s="28">
        <v>816.15</v>
      </c>
      <c r="O131" s="39">
        <v>6961500</v>
      </c>
      <c r="P131" s="40">
        <v>-2.5000000000000001E-2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1387.3</v>
      </c>
      <c r="F132" s="37">
        <v>1383.9833333333333</v>
      </c>
      <c r="G132" s="38">
        <v>1378.3666666666668</v>
      </c>
      <c r="H132" s="38">
        <v>1369.4333333333334</v>
      </c>
      <c r="I132" s="38">
        <v>1363.8166666666668</v>
      </c>
      <c r="J132" s="38">
        <v>1392.9166666666667</v>
      </c>
      <c r="K132" s="38">
        <v>1398.5333333333331</v>
      </c>
      <c r="L132" s="38">
        <v>1407.4666666666667</v>
      </c>
      <c r="M132" s="28">
        <v>1389.6</v>
      </c>
      <c r="N132" s="28">
        <v>1375.05</v>
      </c>
      <c r="O132" s="39">
        <v>14152600</v>
      </c>
      <c r="P132" s="40">
        <v>6.2711526975910807E-3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292</v>
      </c>
      <c r="F133" s="37">
        <v>289.05</v>
      </c>
      <c r="G133" s="38">
        <v>285.15000000000003</v>
      </c>
      <c r="H133" s="38">
        <v>278.3</v>
      </c>
      <c r="I133" s="38">
        <v>274.40000000000003</v>
      </c>
      <c r="J133" s="38">
        <v>295.90000000000003</v>
      </c>
      <c r="K133" s="38">
        <v>299.8</v>
      </c>
      <c r="L133" s="38">
        <v>306.65000000000003</v>
      </c>
      <c r="M133" s="28">
        <v>292.95</v>
      </c>
      <c r="N133" s="28">
        <v>282.2</v>
      </c>
      <c r="O133" s="39">
        <v>26540000</v>
      </c>
      <c r="P133" s="40">
        <v>-9.0347839180846261E-4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119.45</v>
      </c>
      <c r="F134" s="37">
        <v>119.53333333333335</v>
      </c>
      <c r="G134" s="38">
        <v>118.36666666666669</v>
      </c>
      <c r="H134" s="38">
        <v>117.28333333333335</v>
      </c>
      <c r="I134" s="38">
        <v>116.11666666666669</v>
      </c>
      <c r="J134" s="38">
        <v>120.61666666666669</v>
      </c>
      <c r="K134" s="38">
        <v>121.78333333333335</v>
      </c>
      <c r="L134" s="38">
        <v>122.86666666666669</v>
      </c>
      <c r="M134" s="28">
        <v>120.7</v>
      </c>
      <c r="N134" s="28">
        <v>118.45</v>
      </c>
      <c r="O134" s="39">
        <v>65514000</v>
      </c>
      <c r="P134" s="40">
        <v>0.17269895822145848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540.04999999999995</v>
      </c>
      <c r="F135" s="37">
        <v>537.51666666666665</v>
      </c>
      <c r="G135" s="38">
        <v>534.08333333333326</v>
      </c>
      <c r="H135" s="38">
        <v>528.11666666666656</v>
      </c>
      <c r="I135" s="38">
        <v>524.68333333333317</v>
      </c>
      <c r="J135" s="38">
        <v>543.48333333333335</v>
      </c>
      <c r="K135" s="38">
        <v>546.91666666666674</v>
      </c>
      <c r="L135" s="38">
        <v>552.88333333333344</v>
      </c>
      <c r="M135" s="28">
        <v>540.95000000000005</v>
      </c>
      <c r="N135" s="28">
        <v>531.54999999999995</v>
      </c>
      <c r="O135" s="39">
        <v>9513600</v>
      </c>
      <c r="P135" s="40">
        <v>1.549891123350839E-2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9601.35</v>
      </c>
      <c r="F136" s="37">
        <v>9629.8833333333332</v>
      </c>
      <c r="G136" s="38">
        <v>9557.7166666666672</v>
      </c>
      <c r="H136" s="38">
        <v>9514.0833333333339</v>
      </c>
      <c r="I136" s="38">
        <v>9441.9166666666679</v>
      </c>
      <c r="J136" s="38">
        <v>9673.5166666666664</v>
      </c>
      <c r="K136" s="38">
        <v>9745.6833333333343</v>
      </c>
      <c r="L136" s="38">
        <v>9789.3166666666657</v>
      </c>
      <c r="M136" s="28">
        <v>9702.0499999999993</v>
      </c>
      <c r="N136" s="28">
        <v>9586.25</v>
      </c>
      <c r="O136" s="39">
        <v>2214500</v>
      </c>
      <c r="P136" s="40">
        <v>-2.7320244213115474E-2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883.7</v>
      </c>
      <c r="F137" s="37">
        <v>883.85</v>
      </c>
      <c r="G137" s="38">
        <v>873.90000000000009</v>
      </c>
      <c r="H137" s="38">
        <v>864.1</v>
      </c>
      <c r="I137" s="38">
        <v>854.15000000000009</v>
      </c>
      <c r="J137" s="38">
        <v>893.65000000000009</v>
      </c>
      <c r="K137" s="38">
        <v>903.60000000000014</v>
      </c>
      <c r="L137" s="38">
        <v>913.40000000000009</v>
      </c>
      <c r="M137" s="28">
        <v>893.8</v>
      </c>
      <c r="N137" s="28">
        <v>874.05</v>
      </c>
      <c r="O137" s="39">
        <v>10430050</v>
      </c>
      <c r="P137" s="40">
        <v>-7.8076506890852231E-3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1573.85</v>
      </c>
      <c r="F138" s="37">
        <v>1565.8</v>
      </c>
      <c r="G138" s="38">
        <v>1554.25</v>
      </c>
      <c r="H138" s="38">
        <v>1534.65</v>
      </c>
      <c r="I138" s="38">
        <v>1523.1000000000001</v>
      </c>
      <c r="J138" s="38">
        <v>1585.3999999999999</v>
      </c>
      <c r="K138" s="38">
        <v>1596.9499999999996</v>
      </c>
      <c r="L138" s="38">
        <v>1616.5499999999997</v>
      </c>
      <c r="M138" s="28">
        <v>1577.35</v>
      </c>
      <c r="N138" s="28">
        <v>1546.2</v>
      </c>
      <c r="O138" s="39">
        <v>1442000</v>
      </c>
      <c r="P138" s="40">
        <v>2.7816411682892906E-3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1282.75</v>
      </c>
      <c r="F139" s="37">
        <v>1281.3</v>
      </c>
      <c r="G139" s="38">
        <v>1265.5</v>
      </c>
      <c r="H139" s="38">
        <v>1248.25</v>
      </c>
      <c r="I139" s="38">
        <v>1232.45</v>
      </c>
      <c r="J139" s="38">
        <v>1298.55</v>
      </c>
      <c r="K139" s="38">
        <v>1314.3499999999997</v>
      </c>
      <c r="L139" s="38">
        <v>1331.6</v>
      </c>
      <c r="M139" s="28">
        <v>1297.0999999999999</v>
      </c>
      <c r="N139" s="28">
        <v>1264.05</v>
      </c>
      <c r="O139" s="39">
        <v>954400</v>
      </c>
      <c r="P139" s="40">
        <v>-4.1893590280687055E-4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688.1</v>
      </c>
      <c r="F140" s="37">
        <v>690.4</v>
      </c>
      <c r="G140" s="38">
        <v>682.05</v>
      </c>
      <c r="H140" s="38">
        <v>676</v>
      </c>
      <c r="I140" s="38">
        <v>667.65</v>
      </c>
      <c r="J140" s="38">
        <v>696.44999999999993</v>
      </c>
      <c r="K140" s="38">
        <v>704.80000000000007</v>
      </c>
      <c r="L140" s="38">
        <v>710.84999999999991</v>
      </c>
      <c r="M140" s="28">
        <v>698.75</v>
      </c>
      <c r="N140" s="28">
        <v>684.35</v>
      </c>
      <c r="O140" s="39">
        <v>4507900</v>
      </c>
      <c r="P140" s="40">
        <v>2.9906328535526615E-2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1025.3</v>
      </c>
      <c r="F141" s="37">
        <v>1026.0333333333333</v>
      </c>
      <c r="G141" s="38">
        <v>1020.0166666666667</v>
      </c>
      <c r="H141" s="38">
        <v>1014.7333333333333</v>
      </c>
      <c r="I141" s="38">
        <v>1008.7166666666667</v>
      </c>
      <c r="J141" s="38">
        <v>1031.3166666666666</v>
      </c>
      <c r="K141" s="38">
        <v>1037.333333333333</v>
      </c>
      <c r="L141" s="38">
        <v>1042.6166666666666</v>
      </c>
      <c r="M141" s="28">
        <v>1032.05</v>
      </c>
      <c r="N141" s="28">
        <v>1020.75</v>
      </c>
      <c r="O141" s="39">
        <v>2120000</v>
      </c>
      <c r="P141" s="40">
        <v>4.5489006823351023E-3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84.2</v>
      </c>
      <c r="F142" s="37">
        <v>83.683333333333337</v>
      </c>
      <c r="G142" s="38">
        <v>82.566666666666677</v>
      </c>
      <c r="H142" s="38">
        <v>80.933333333333337</v>
      </c>
      <c r="I142" s="38">
        <v>79.816666666666677</v>
      </c>
      <c r="J142" s="38">
        <v>85.316666666666677</v>
      </c>
      <c r="K142" s="38">
        <v>86.433333333333351</v>
      </c>
      <c r="L142" s="38">
        <v>88.066666666666677</v>
      </c>
      <c r="M142" s="28">
        <v>84.8</v>
      </c>
      <c r="N142" s="28">
        <v>82.05</v>
      </c>
      <c r="O142" s="39">
        <v>69068050</v>
      </c>
      <c r="P142" s="40">
        <v>2.8506992168711477E-2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1891.05</v>
      </c>
      <c r="F143" s="37">
        <v>1874.3666666666668</v>
      </c>
      <c r="G143" s="38">
        <v>1853.0833333333335</v>
      </c>
      <c r="H143" s="38">
        <v>1815.1166666666668</v>
      </c>
      <c r="I143" s="38">
        <v>1793.8333333333335</v>
      </c>
      <c r="J143" s="38">
        <v>1912.3333333333335</v>
      </c>
      <c r="K143" s="38">
        <v>1933.6166666666668</v>
      </c>
      <c r="L143" s="38">
        <v>1971.5833333333335</v>
      </c>
      <c r="M143" s="28">
        <v>1895.65</v>
      </c>
      <c r="N143" s="28">
        <v>1836.4</v>
      </c>
      <c r="O143" s="39">
        <v>3108875</v>
      </c>
      <c r="P143" s="40">
        <v>-2.3747841105354058E-2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99596.4</v>
      </c>
      <c r="F144" s="37">
        <v>99279.716666666674</v>
      </c>
      <c r="G144" s="38">
        <v>98718.033333333355</v>
      </c>
      <c r="H144" s="38">
        <v>97839.666666666686</v>
      </c>
      <c r="I144" s="38">
        <v>97277.983333333366</v>
      </c>
      <c r="J144" s="38">
        <v>100158.08333333334</v>
      </c>
      <c r="K144" s="38">
        <v>100719.76666666666</v>
      </c>
      <c r="L144" s="38">
        <v>101598.13333333333</v>
      </c>
      <c r="M144" s="28">
        <v>99841.4</v>
      </c>
      <c r="N144" s="28">
        <v>98401.35</v>
      </c>
      <c r="O144" s="39">
        <v>54610</v>
      </c>
      <c r="P144" s="40">
        <v>5.7090239410681398E-3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1139.95</v>
      </c>
      <c r="F145" s="37">
        <v>1135.3666666666668</v>
      </c>
      <c r="G145" s="38">
        <v>1122.8333333333335</v>
      </c>
      <c r="H145" s="38">
        <v>1105.7166666666667</v>
      </c>
      <c r="I145" s="38">
        <v>1093.1833333333334</v>
      </c>
      <c r="J145" s="38">
        <v>1152.4833333333336</v>
      </c>
      <c r="K145" s="38">
        <v>1165.0166666666669</v>
      </c>
      <c r="L145" s="38">
        <v>1182.1333333333337</v>
      </c>
      <c r="M145" s="28">
        <v>1147.9000000000001</v>
      </c>
      <c r="N145" s="28">
        <v>1118.25</v>
      </c>
      <c r="O145" s="39">
        <v>5407600</v>
      </c>
      <c r="P145" s="40">
        <v>2.0128657397800374E-2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85.6</v>
      </c>
      <c r="F146" s="37">
        <v>85.7</v>
      </c>
      <c r="G146" s="38">
        <v>84.5</v>
      </c>
      <c r="H146" s="38">
        <v>83.399999999999991</v>
      </c>
      <c r="I146" s="38">
        <v>82.199999999999989</v>
      </c>
      <c r="J146" s="38">
        <v>86.800000000000011</v>
      </c>
      <c r="K146" s="38">
        <v>88.000000000000028</v>
      </c>
      <c r="L146" s="38">
        <v>89.100000000000023</v>
      </c>
      <c r="M146" s="28">
        <v>86.9</v>
      </c>
      <c r="N146" s="28">
        <v>84.6</v>
      </c>
      <c r="O146" s="39">
        <v>48555000</v>
      </c>
      <c r="P146" s="40">
        <v>7.6309226932668325E-2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4292.2</v>
      </c>
      <c r="F147" s="37">
        <v>4258.4000000000005</v>
      </c>
      <c r="G147" s="38">
        <v>4208.8000000000011</v>
      </c>
      <c r="H147" s="38">
        <v>4125.4000000000005</v>
      </c>
      <c r="I147" s="38">
        <v>4075.8000000000011</v>
      </c>
      <c r="J147" s="38">
        <v>4341.8000000000011</v>
      </c>
      <c r="K147" s="38">
        <v>4391.4000000000015</v>
      </c>
      <c r="L147" s="38">
        <v>4474.8000000000011</v>
      </c>
      <c r="M147" s="28">
        <v>4308</v>
      </c>
      <c r="N147" s="28">
        <v>4175</v>
      </c>
      <c r="O147" s="39">
        <v>1514750</v>
      </c>
      <c r="P147" s="40">
        <v>-1.6779176944047774E-2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4432.95</v>
      </c>
      <c r="F148" s="37">
        <v>4436.666666666667</v>
      </c>
      <c r="G148" s="38">
        <v>4384.3333333333339</v>
      </c>
      <c r="H148" s="38">
        <v>4335.7166666666672</v>
      </c>
      <c r="I148" s="38">
        <v>4283.3833333333341</v>
      </c>
      <c r="J148" s="38">
        <v>4485.2833333333338</v>
      </c>
      <c r="K148" s="38">
        <v>4537.6166666666677</v>
      </c>
      <c r="L148" s="38">
        <v>4586.2333333333336</v>
      </c>
      <c r="M148" s="28">
        <v>4489</v>
      </c>
      <c r="N148" s="28">
        <v>4388.05</v>
      </c>
      <c r="O148" s="39">
        <v>772500</v>
      </c>
      <c r="P148" s="40">
        <v>0.10728875510642873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22416.45</v>
      </c>
      <c r="F149" s="37">
        <v>22342.816666666666</v>
      </c>
      <c r="G149" s="38">
        <v>22228.933333333331</v>
      </c>
      <c r="H149" s="38">
        <v>22041.416666666664</v>
      </c>
      <c r="I149" s="38">
        <v>21927.533333333329</v>
      </c>
      <c r="J149" s="38">
        <v>22530.333333333332</v>
      </c>
      <c r="K149" s="38">
        <v>22644.216666666664</v>
      </c>
      <c r="L149" s="38">
        <v>22831.733333333334</v>
      </c>
      <c r="M149" s="28">
        <v>22456.7</v>
      </c>
      <c r="N149" s="28">
        <v>22155.3</v>
      </c>
      <c r="O149" s="39">
        <v>404080</v>
      </c>
      <c r="P149" s="40">
        <v>2.6417394838447471E-2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108.45</v>
      </c>
      <c r="F150" s="37">
        <v>108.28333333333335</v>
      </c>
      <c r="G150" s="38">
        <v>107.56666666666669</v>
      </c>
      <c r="H150" s="38">
        <v>106.68333333333335</v>
      </c>
      <c r="I150" s="38">
        <v>105.9666666666667</v>
      </c>
      <c r="J150" s="38">
        <v>109.16666666666669</v>
      </c>
      <c r="K150" s="38">
        <v>109.88333333333335</v>
      </c>
      <c r="L150" s="38">
        <v>110.76666666666668</v>
      </c>
      <c r="M150" s="28">
        <v>109</v>
      </c>
      <c r="N150" s="28">
        <v>107.4</v>
      </c>
      <c r="O150" s="39">
        <v>58414500</v>
      </c>
      <c r="P150" s="40">
        <v>4.7991330598343524E-3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186.3</v>
      </c>
      <c r="F151" s="37">
        <v>185.55000000000004</v>
      </c>
      <c r="G151" s="38">
        <v>184.30000000000007</v>
      </c>
      <c r="H151" s="38">
        <v>182.30000000000004</v>
      </c>
      <c r="I151" s="38">
        <v>181.05000000000007</v>
      </c>
      <c r="J151" s="38">
        <v>187.55000000000007</v>
      </c>
      <c r="K151" s="38">
        <v>188.8</v>
      </c>
      <c r="L151" s="38">
        <v>190.80000000000007</v>
      </c>
      <c r="M151" s="28">
        <v>186.8</v>
      </c>
      <c r="N151" s="28">
        <v>183.55</v>
      </c>
      <c r="O151" s="39">
        <v>80269200</v>
      </c>
      <c r="P151" s="40">
        <v>2.3789097475358616E-3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964.95</v>
      </c>
      <c r="F152" s="37">
        <v>966.19999999999993</v>
      </c>
      <c r="G152" s="38">
        <v>960.59999999999991</v>
      </c>
      <c r="H152" s="38">
        <v>956.25</v>
      </c>
      <c r="I152" s="38">
        <v>950.65</v>
      </c>
      <c r="J152" s="38">
        <v>970.54999999999984</v>
      </c>
      <c r="K152" s="38">
        <v>976.15</v>
      </c>
      <c r="L152" s="38">
        <v>980.49999999999977</v>
      </c>
      <c r="M152" s="28">
        <v>971.8</v>
      </c>
      <c r="N152" s="28">
        <v>961.85</v>
      </c>
      <c r="O152" s="39">
        <v>5747700</v>
      </c>
      <c r="P152" s="40">
        <v>3.6549707602339179E-4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3614.6</v>
      </c>
      <c r="F153" s="37">
        <v>3587.3833333333332</v>
      </c>
      <c r="G153" s="38">
        <v>3552.3166666666666</v>
      </c>
      <c r="H153" s="38">
        <v>3490.0333333333333</v>
      </c>
      <c r="I153" s="38">
        <v>3454.9666666666667</v>
      </c>
      <c r="J153" s="38">
        <v>3649.6666666666665</v>
      </c>
      <c r="K153" s="38">
        <v>3684.7333333333331</v>
      </c>
      <c r="L153" s="38">
        <v>3747.0166666666664</v>
      </c>
      <c r="M153" s="28">
        <v>3622.45</v>
      </c>
      <c r="N153" s="28">
        <v>3525.1</v>
      </c>
      <c r="O153" s="39">
        <v>267600</v>
      </c>
      <c r="P153" s="40">
        <v>-3.7410071942446041E-2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155.94999999999999</v>
      </c>
      <c r="F154" s="37">
        <v>154.99999999999997</v>
      </c>
      <c r="G154" s="38">
        <v>153.89999999999995</v>
      </c>
      <c r="H154" s="38">
        <v>151.84999999999997</v>
      </c>
      <c r="I154" s="38">
        <v>150.74999999999994</v>
      </c>
      <c r="J154" s="38">
        <v>157.04999999999995</v>
      </c>
      <c r="K154" s="38">
        <v>158.14999999999998</v>
      </c>
      <c r="L154" s="38">
        <v>160.19999999999996</v>
      </c>
      <c r="M154" s="28">
        <v>156.1</v>
      </c>
      <c r="N154" s="28">
        <v>152.94999999999999</v>
      </c>
      <c r="O154" s="39">
        <v>48548500</v>
      </c>
      <c r="P154" s="40">
        <v>4.4607296479209817E-3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38374.65</v>
      </c>
      <c r="F155" s="37">
        <v>38407.933333333342</v>
      </c>
      <c r="G155" s="38">
        <v>38014.81666666668</v>
      </c>
      <c r="H155" s="38">
        <v>37654.983333333337</v>
      </c>
      <c r="I155" s="38">
        <v>37261.866666666676</v>
      </c>
      <c r="J155" s="38">
        <v>38767.766666666685</v>
      </c>
      <c r="K155" s="38">
        <v>39160.883333333339</v>
      </c>
      <c r="L155" s="38">
        <v>39520.716666666689</v>
      </c>
      <c r="M155" s="28">
        <v>38801.050000000003</v>
      </c>
      <c r="N155" s="28">
        <v>38048.1</v>
      </c>
      <c r="O155" s="39">
        <v>175305</v>
      </c>
      <c r="P155" s="40">
        <v>2.150161699152172E-2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803.65</v>
      </c>
      <c r="F156" s="37">
        <v>798.30000000000007</v>
      </c>
      <c r="G156" s="38">
        <v>791.35000000000014</v>
      </c>
      <c r="H156" s="38">
        <v>779.05000000000007</v>
      </c>
      <c r="I156" s="38">
        <v>772.10000000000014</v>
      </c>
      <c r="J156" s="38">
        <v>810.60000000000014</v>
      </c>
      <c r="K156" s="38">
        <v>817.55000000000018</v>
      </c>
      <c r="L156" s="38">
        <v>829.85000000000014</v>
      </c>
      <c r="M156" s="28">
        <v>805.25</v>
      </c>
      <c r="N156" s="28">
        <v>786</v>
      </c>
      <c r="O156" s="39">
        <v>8543750</v>
      </c>
      <c r="P156" s="40">
        <v>-2.4151361476608187E-2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5002.6000000000004</v>
      </c>
      <c r="F157" s="37">
        <v>4963.8499999999995</v>
      </c>
      <c r="G157" s="38">
        <v>4908.7999999999993</v>
      </c>
      <c r="H157" s="38">
        <v>4815</v>
      </c>
      <c r="I157" s="38">
        <v>4759.95</v>
      </c>
      <c r="J157" s="38">
        <v>5057.6499999999987</v>
      </c>
      <c r="K157" s="38">
        <v>5112.7</v>
      </c>
      <c r="L157" s="38">
        <v>5206.4999999999982</v>
      </c>
      <c r="M157" s="28">
        <v>5018.8999999999996</v>
      </c>
      <c r="N157" s="28">
        <v>4870.05</v>
      </c>
      <c r="O157" s="39">
        <v>1342950</v>
      </c>
      <c r="P157" s="40">
        <v>-3.9308963445167752E-2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225.3</v>
      </c>
      <c r="F158" s="37">
        <v>224.79999999999998</v>
      </c>
      <c r="G158" s="38">
        <v>223.39999999999998</v>
      </c>
      <c r="H158" s="38">
        <v>221.5</v>
      </c>
      <c r="I158" s="38">
        <v>220.1</v>
      </c>
      <c r="J158" s="38">
        <v>226.69999999999996</v>
      </c>
      <c r="K158" s="38">
        <v>228.1</v>
      </c>
      <c r="L158" s="38">
        <v>229.99999999999994</v>
      </c>
      <c r="M158" s="28">
        <v>226.2</v>
      </c>
      <c r="N158" s="28">
        <v>222.9</v>
      </c>
      <c r="O158" s="39">
        <v>14235000</v>
      </c>
      <c r="P158" s="40">
        <v>-1.1252344238382997E-2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203.15</v>
      </c>
      <c r="F159" s="37">
        <v>202.16666666666666</v>
      </c>
      <c r="G159" s="38">
        <v>200.38333333333333</v>
      </c>
      <c r="H159" s="38">
        <v>197.61666666666667</v>
      </c>
      <c r="I159" s="38">
        <v>195.83333333333334</v>
      </c>
      <c r="J159" s="38">
        <v>204.93333333333331</v>
      </c>
      <c r="K159" s="38">
        <v>206.71666666666667</v>
      </c>
      <c r="L159" s="38">
        <v>209.48333333333329</v>
      </c>
      <c r="M159" s="28">
        <v>203.95</v>
      </c>
      <c r="N159" s="28">
        <v>199.4</v>
      </c>
      <c r="O159" s="39">
        <v>67983000</v>
      </c>
      <c r="P159" s="40">
        <v>4.1904218928164198E-2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2654.85</v>
      </c>
      <c r="F160" s="37">
        <v>2646.3333333333335</v>
      </c>
      <c r="G160" s="38">
        <v>2624.666666666667</v>
      </c>
      <c r="H160" s="38">
        <v>2594.4833333333336</v>
      </c>
      <c r="I160" s="38">
        <v>2572.8166666666671</v>
      </c>
      <c r="J160" s="38">
        <v>2676.5166666666669</v>
      </c>
      <c r="K160" s="38">
        <v>2698.1833333333338</v>
      </c>
      <c r="L160" s="38">
        <v>2728.3666666666668</v>
      </c>
      <c r="M160" s="28">
        <v>2668</v>
      </c>
      <c r="N160" s="28">
        <v>2616.15</v>
      </c>
      <c r="O160" s="39">
        <v>2131000</v>
      </c>
      <c r="P160" s="40">
        <v>-2.5743037678446056E-3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3746.9</v>
      </c>
      <c r="F161" s="37">
        <v>3728.7833333333333</v>
      </c>
      <c r="G161" s="38">
        <v>3680.6166666666668</v>
      </c>
      <c r="H161" s="38">
        <v>3614.3333333333335</v>
      </c>
      <c r="I161" s="38">
        <v>3566.166666666667</v>
      </c>
      <c r="J161" s="38">
        <v>3795.0666666666666</v>
      </c>
      <c r="K161" s="38">
        <v>3843.2333333333336</v>
      </c>
      <c r="L161" s="38">
        <v>3909.5166666666664</v>
      </c>
      <c r="M161" s="28">
        <v>3776.95</v>
      </c>
      <c r="N161" s="28">
        <v>3662.5</v>
      </c>
      <c r="O161" s="39">
        <v>1843000</v>
      </c>
      <c r="P161" s="40">
        <v>-2.6413100898045432E-2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51.2</v>
      </c>
      <c r="F162" s="37">
        <v>50.966666666666669</v>
      </c>
      <c r="G162" s="38">
        <v>50.63333333333334</v>
      </c>
      <c r="H162" s="38">
        <v>50.06666666666667</v>
      </c>
      <c r="I162" s="38">
        <v>49.733333333333341</v>
      </c>
      <c r="J162" s="38">
        <v>51.533333333333339</v>
      </c>
      <c r="K162" s="38">
        <v>51.866666666666667</v>
      </c>
      <c r="L162" s="38">
        <v>52.433333333333337</v>
      </c>
      <c r="M162" s="28">
        <v>51.3</v>
      </c>
      <c r="N162" s="28">
        <v>50.4</v>
      </c>
      <c r="O162" s="39">
        <v>265168000</v>
      </c>
      <c r="P162" s="40">
        <v>4.9724091928930935E-3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3535.55</v>
      </c>
      <c r="F163" s="37">
        <v>3534.1999999999994</v>
      </c>
      <c r="G163" s="38">
        <v>3511.5499999999988</v>
      </c>
      <c r="H163" s="38">
        <v>3487.5499999999993</v>
      </c>
      <c r="I163" s="38">
        <v>3464.8999999999987</v>
      </c>
      <c r="J163" s="38">
        <v>3558.1999999999989</v>
      </c>
      <c r="K163" s="38">
        <v>3580.8499999999995</v>
      </c>
      <c r="L163" s="38">
        <v>3604.849999999999</v>
      </c>
      <c r="M163" s="28">
        <v>3556.85</v>
      </c>
      <c r="N163" s="28">
        <v>3510.2</v>
      </c>
      <c r="O163" s="39">
        <v>1839900</v>
      </c>
      <c r="P163" s="40">
        <v>3.2144059239313363E-2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243.05</v>
      </c>
      <c r="F164" s="37">
        <v>244.29999999999998</v>
      </c>
      <c r="G164" s="38">
        <v>241.39999999999998</v>
      </c>
      <c r="H164" s="38">
        <v>239.75</v>
      </c>
      <c r="I164" s="38">
        <v>236.85</v>
      </c>
      <c r="J164" s="38">
        <v>245.94999999999996</v>
      </c>
      <c r="K164" s="38">
        <v>248.85</v>
      </c>
      <c r="L164" s="38">
        <v>250.49999999999994</v>
      </c>
      <c r="M164" s="28">
        <v>247.2</v>
      </c>
      <c r="N164" s="28">
        <v>242.65</v>
      </c>
      <c r="O164" s="39">
        <v>32672700</v>
      </c>
      <c r="P164" s="40">
        <v>2.516096238563199E-2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1450.85</v>
      </c>
      <c r="F165" s="37">
        <v>1443.5166666666667</v>
      </c>
      <c r="G165" s="38">
        <v>1431.0333333333333</v>
      </c>
      <c r="H165" s="38">
        <v>1411.2166666666667</v>
      </c>
      <c r="I165" s="38">
        <v>1398.7333333333333</v>
      </c>
      <c r="J165" s="38">
        <v>1463.3333333333333</v>
      </c>
      <c r="K165" s="38">
        <v>1475.8166666666664</v>
      </c>
      <c r="L165" s="38">
        <v>1495.6333333333332</v>
      </c>
      <c r="M165" s="28">
        <v>1456</v>
      </c>
      <c r="N165" s="28">
        <v>1423.7</v>
      </c>
      <c r="O165" s="39">
        <v>3551075</v>
      </c>
      <c r="P165" s="40">
        <v>5.2345917259679173E-2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158.9</v>
      </c>
      <c r="F166" s="37">
        <v>158.73333333333332</v>
      </c>
      <c r="G166" s="38">
        <v>157.36666666666665</v>
      </c>
      <c r="H166" s="38">
        <v>155.83333333333331</v>
      </c>
      <c r="I166" s="38">
        <v>154.46666666666664</v>
      </c>
      <c r="J166" s="38">
        <v>160.26666666666665</v>
      </c>
      <c r="K166" s="38">
        <v>161.63333333333333</v>
      </c>
      <c r="L166" s="38">
        <v>163.16666666666666</v>
      </c>
      <c r="M166" s="28">
        <v>160.1</v>
      </c>
      <c r="N166" s="28">
        <v>157.19999999999999</v>
      </c>
      <c r="O166" s="39">
        <v>11777500</v>
      </c>
      <c r="P166" s="40">
        <v>-3.8846043987432161E-2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939.8</v>
      </c>
      <c r="F167" s="37">
        <v>936.19999999999993</v>
      </c>
      <c r="G167" s="38">
        <v>930.84999999999991</v>
      </c>
      <c r="H167" s="38">
        <v>921.9</v>
      </c>
      <c r="I167" s="38">
        <v>916.55</v>
      </c>
      <c r="J167" s="38">
        <v>945.14999999999986</v>
      </c>
      <c r="K167" s="38">
        <v>950.5</v>
      </c>
      <c r="L167" s="38">
        <v>959.44999999999982</v>
      </c>
      <c r="M167" s="28">
        <v>941.55</v>
      </c>
      <c r="N167" s="28">
        <v>927.25</v>
      </c>
      <c r="O167" s="39">
        <v>2445450</v>
      </c>
      <c r="P167" s="40">
        <v>-2.3421588594704685E-2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178.8</v>
      </c>
      <c r="F168" s="37">
        <v>177.61666666666665</v>
      </c>
      <c r="G168" s="38">
        <v>176.1333333333333</v>
      </c>
      <c r="H168" s="38">
        <v>173.46666666666664</v>
      </c>
      <c r="I168" s="38">
        <v>171.98333333333329</v>
      </c>
      <c r="J168" s="38">
        <v>180.2833333333333</v>
      </c>
      <c r="K168" s="38">
        <v>181.76666666666665</v>
      </c>
      <c r="L168" s="38">
        <v>184.43333333333331</v>
      </c>
      <c r="M168" s="28">
        <v>179.1</v>
      </c>
      <c r="N168" s="28">
        <v>174.95</v>
      </c>
      <c r="O168" s="39">
        <v>49520000</v>
      </c>
      <c r="P168" s="40">
        <v>3.7176667713896744E-2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155.1</v>
      </c>
      <c r="F169" s="37">
        <v>153.33333333333334</v>
      </c>
      <c r="G169" s="38">
        <v>151.26666666666668</v>
      </c>
      <c r="H169" s="38">
        <v>147.43333333333334</v>
      </c>
      <c r="I169" s="38">
        <v>145.36666666666667</v>
      </c>
      <c r="J169" s="38">
        <v>157.16666666666669</v>
      </c>
      <c r="K169" s="38">
        <v>159.23333333333335</v>
      </c>
      <c r="L169" s="38">
        <v>163.06666666666669</v>
      </c>
      <c r="M169" s="28">
        <v>155.4</v>
      </c>
      <c r="N169" s="28">
        <v>149.5</v>
      </c>
      <c r="O169" s="39">
        <v>57800000</v>
      </c>
      <c r="P169" s="40">
        <v>5.5052570093457945E-2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2495.35</v>
      </c>
      <c r="F170" s="37">
        <v>2490.4666666666667</v>
      </c>
      <c r="G170" s="38">
        <v>2480.7833333333333</v>
      </c>
      <c r="H170" s="38">
        <v>2466.2166666666667</v>
      </c>
      <c r="I170" s="38">
        <v>2456.5333333333333</v>
      </c>
      <c r="J170" s="38">
        <v>2505.0333333333333</v>
      </c>
      <c r="K170" s="38">
        <v>2514.7166666666667</v>
      </c>
      <c r="L170" s="38">
        <v>2529.2833333333333</v>
      </c>
      <c r="M170" s="28">
        <v>2500.15</v>
      </c>
      <c r="N170" s="28">
        <v>2475.9</v>
      </c>
      <c r="O170" s="39">
        <v>37508750</v>
      </c>
      <c r="P170" s="40">
        <v>4.82202056055989E-3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84.1</v>
      </c>
      <c r="F171" s="37">
        <v>84.016666666666666</v>
      </c>
      <c r="G171" s="38">
        <v>83.283333333333331</v>
      </c>
      <c r="H171" s="38">
        <v>82.466666666666669</v>
      </c>
      <c r="I171" s="38">
        <v>81.733333333333334</v>
      </c>
      <c r="J171" s="38">
        <v>84.833333333333329</v>
      </c>
      <c r="K171" s="38">
        <v>85.566666666666649</v>
      </c>
      <c r="L171" s="38">
        <v>86.383333333333326</v>
      </c>
      <c r="M171" s="28">
        <v>84.75</v>
      </c>
      <c r="N171" s="28">
        <v>83.2</v>
      </c>
      <c r="O171" s="39">
        <v>104856000</v>
      </c>
      <c r="P171" s="40">
        <v>-3.6745792606746527E-2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925.9</v>
      </c>
      <c r="F172" s="37">
        <v>923.54999999999984</v>
      </c>
      <c r="G172" s="38">
        <v>919.64999999999964</v>
      </c>
      <c r="H172" s="38">
        <v>913.39999999999975</v>
      </c>
      <c r="I172" s="38">
        <v>909.49999999999955</v>
      </c>
      <c r="J172" s="38">
        <v>929.79999999999973</v>
      </c>
      <c r="K172" s="38">
        <v>933.7</v>
      </c>
      <c r="L172" s="38">
        <v>939.94999999999982</v>
      </c>
      <c r="M172" s="28">
        <v>927.45</v>
      </c>
      <c r="N172" s="28">
        <v>917.3</v>
      </c>
      <c r="O172" s="39">
        <v>8383200</v>
      </c>
      <c r="P172" s="40">
        <v>-3.8973384030418249E-3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1243.5</v>
      </c>
      <c r="F173" s="37">
        <v>1246.25</v>
      </c>
      <c r="G173" s="38">
        <v>1236.3499999999999</v>
      </c>
      <c r="H173" s="38">
        <v>1229.1999999999998</v>
      </c>
      <c r="I173" s="38">
        <v>1219.2999999999997</v>
      </c>
      <c r="J173" s="38">
        <v>1253.4000000000001</v>
      </c>
      <c r="K173" s="38">
        <v>1263.3000000000002</v>
      </c>
      <c r="L173" s="38">
        <v>1270.4500000000003</v>
      </c>
      <c r="M173" s="28">
        <v>1256.1500000000001</v>
      </c>
      <c r="N173" s="28">
        <v>1239.0999999999999</v>
      </c>
      <c r="O173" s="39">
        <v>7188750</v>
      </c>
      <c r="P173" s="40">
        <v>4.071661237785016E-2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581.75</v>
      </c>
      <c r="F174" s="37">
        <v>581.7166666666667</v>
      </c>
      <c r="G174" s="38">
        <v>579.73333333333335</v>
      </c>
      <c r="H174" s="38">
        <v>577.7166666666667</v>
      </c>
      <c r="I174" s="38">
        <v>575.73333333333335</v>
      </c>
      <c r="J174" s="38">
        <v>583.73333333333335</v>
      </c>
      <c r="K174" s="38">
        <v>585.7166666666667</v>
      </c>
      <c r="L174" s="38">
        <v>587.73333333333335</v>
      </c>
      <c r="M174" s="28">
        <v>583.70000000000005</v>
      </c>
      <c r="N174" s="28">
        <v>579.70000000000005</v>
      </c>
      <c r="O174" s="39">
        <v>65547000</v>
      </c>
      <c r="P174" s="40">
        <v>-1.0685985963323522E-2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25807.55</v>
      </c>
      <c r="F175" s="37">
        <v>25710.7</v>
      </c>
      <c r="G175" s="38">
        <v>25577.15</v>
      </c>
      <c r="H175" s="38">
        <v>25346.75</v>
      </c>
      <c r="I175" s="38">
        <v>25213.200000000001</v>
      </c>
      <c r="J175" s="38">
        <v>25941.100000000002</v>
      </c>
      <c r="K175" s="38">
        <v>26074.649999999998</v>
      </c>
      <c r="L175" s="38">
        <v>26305.050000000003</v>
      </c>
      <c r="M175" s="28">
        <v>25844.25</v>
      </c>
      <c r="N175" s="28">
        <v>25480.3</v>
      </c>
      <c r="O175" s="39">
        <v>264900</v>
      </c>
      <c r="P175" s="40">
        <v>-9.3492894540014963E-3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3677.15</v>
      </c>
      <c r="F176" s="37">
        <v>3669.5</v>
      </c>
      <c r="G176" s="38">
        <v>3654.1</v>
      </c>
      <c r="H176" s="38">
        <v>3631.0499999999997</v>
      </c>
      <c r="I176" s="38">
        <v>3615.6499999999996</v>
      </c>
      <c r="J176" s="38">
        <v>3692.55</v>
      </c>
      <c r="K176" s="38">
        <v>3707.95</v>
      </c>
      <c r="L176" s="38">
        <v>3731.0000000000005</v>
      </c>
      <c r="M176" s="28">
        <v>3684.9</v>
      </c>
      <c r="N176" s="28">
        <v>3646.45</v>
      </c>
      <c r="O176" s="39">
        <v>1811975</v>
      </c>
      <c r="P176" s="40">
        <v>-9.3219064802285371E-3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2351.1999999999998</v>
      </c>
      <c r="F177" s="37">
        <v>2367.0666666666666</v>
      </c>
      <c r="G177" s="38">
        <v>2309.1333333333332</v>
      </c>
      <c r="H177" s="38">
        <v>2267.0666666666666</v>
      </c>
      <c r="I177" s="38">
        <v>2209.1333333333332</v>
      </c>
      <c r="J177" s="38">
        <v>2409.1333333333332</v>
      </c>
      <c r="K177" s="38">
        <v>2467.0666666666666</v>
      </c>
      <c r="L177" s="38">
        <v>2509.1333333333332</v>
      </c>
      <c r="M177" s="28">
        <v>2425</v>
      </c>
      <c r="N177" s="28">
        <v>2325</v>
      </c>
      <c r="O177" s="39">
        <v>3321000</v>
      </c>
      <c r="P177" s="40">
        <v>0.10108168593808281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1440.75</v>
      </c>
      <c r="F178" s="37">
        <v>1430.9666666666665</v>
      </c>
      <c r="G178" s="38">
        <v>1412.083333333333</v>
      </c>
      <c r="H178" s="38">
        <v>1383.4166666666665</v>
      </c>
      <c r="I178" s="38">
        <v>1364.5333333333331</v>
      </c>
      <c r="J178" s="38">
        <v>1459.633333333333</v>
      </c>
      <c r="K178" s="38">
        <v>1478.5166666666667</v>
      </c>
      <c r="L178" s="38">
        <v>1507.1833333333329</v>
      </c>
      <c r="M178" s="28">
        <v>1449.85</v>
      </c>
      <c r="N178" s="28">
        <v>1402.3</v>
      </c>
      <c r="O178" s="39">
        <v>4549800</v>
      </c>
      <c r="P178" s="40">
        <v>5.9697532501989921E-3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989.9</v>
      </c>
      <c r="F179" s="37">
        <v>987.63333333333333</v>
      </c>
      <c r="G179" s="38">
        <v>983.26666666666665</v>
      </c>
      <c r="H179" s="38">
        <v>976.63333333333333</v>
      </c>
      <c r="I179" s="38">
        <v>972.26666666666665</v>
      </c>
      <c r="J179" s="38">
        <v>994.26666666666665</v>
      </c>
      <c r="K179" s="38">
        <v>998.63333333333321</v>
      </c>
      <c r="L179" s="38">
        <v>1005.2666666666667</v>
      </c>
      <c r="M179" s="28">
        <v>992</v>
      </c>
      <c r="N179" s="28">
        <v>981</v>
      </c>
      <c r="O179" s="39">
        <v>23565500</v>
      </c>
      <c r="P179" s="40">
        <v>1.5768178031655361E-3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447.4</v>
      </c>
      <c r="F180" s="37">
        <v>445.8</v>
      </c>
      <c r="G180" s="38">
        <v>442.8</v>
      </c>
      <c r="H180" s="38">
        <v>438.2</v>
      </c>
      <c r="I180" s="38">
        <v>435.2</v>
      </c>
      <c r="J180" s="38">
        <v>450.40000000000003</v>
      </c>
      <c r="K180" s="38">
        <v>453.40000000000003</v>
      </c>
      <c r="L180" s="38">
        <v>458.00000000000006</v>
      </c>
      <c r="M180" s="28">
        <v>448.8</v>
      </c>
      <c r="N180" s="28">
        <v>441.2</v>
      </c>
      <c r="O180" s="39">
        <v>8917500</v>
      </c>
      <c r="P180" s="40">
        <v>1.606562980687062E-2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738.75</v>
      </c>
      <c r="F181" s="37">
        <v>737.81666666666661</v>
      </c>
      <c r="G181" s="38">
        <v>732.63333333333321</v>
      </c>
      <c r="H181" s="38">
        <v>726.51666666666665</v>
      </c>
      <c r="I181" s="38">
        <v>721.33333333333326</v>
      </c>
      <c r="J181" s="38">
        <v>743.93333333333317</v>
      </c>
      <c r="K181" s="38">
        <v>749.11666666666656</v>
      </c>
      <c r="L181" s="38">
        <v>755.23333333333312</v>
      </c>
      <c r="M181" s="28">
        <v>743</v>
      </c>
      <c r="N181" s="28">
        <v>731.7</v>
      </c>
      <c r="O181" s="39">
        <v>3082000</v>
      </c>
      <c r="P181" s="40">
        <v>7.1895424836601303E-3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967.65</v>
      </c>
      <c r="F182" s="37">
        <v>966.48333333333323</v>
      </c>
      <c r="G182" s="38">
        <v>962.96666666666647</v>
      </c>
      <c r="H182" s="38">
        <v>958.28333333333319</v>
      </c>
      <c r="I182" s="38">
        <v>954.76666666666642</v>
      </c>
      <c r="J182" s="38">
        <v>971.16666666666652</v>
      </c>
      <c r="K182" s="38">
        <v>974.68333333333317</v>
      </c>
      <c r="L182" s="38">
        <v>979.36666666666656</v>
      </c>
      <c r="M182" s="28">
        <v>970</v>
      </c>
      <c r="N182" s="28">
        <v>961.8</v>
      </c>
      <c r="O182" s="39">
        <v>7629950</v>
      </c>
      <c r="P182" s="40">
        <v>5.7803087225319991E-3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1463.25</v>
      </c>
      <c r="F183" s="37">
        <v>1454.2166666666665</v>
      </c>
      <c r="G183" s="38">
        <v>1440.2833333333328</v>
      </c>
      <c r="H183" s="38">
        <v>1417.3166666666664</v>
      </c>
      <c r="I183" s="38">
        <v>1403.3833333333328</v>
      </c>
      <c r="J183" s="38">
        <v>1477.1833333333329</v>
      </c>
      <c r="K183" s="38">
        <v>1491.1166666666668</v>
      </c>
      <c r="L183" s="38">
        <v>1514.083333333333</v>
      </c>
      <c r="M183" s="28">
        <v>1468.15</v>
      </c>
      <c r="N183" s="28">
        <v>1431.25</v>
      </c>
      <c r="O183" s="39">
        <v>3124000</v>
      </c>
      <c r="P183" s="40">
        <v>6.1191626409017709E-3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805.45</v>
      </c>
      <c r="F184" s="37">
        <v>806.26666666666677</v>
      </c>
      <c r="G184" s="38">
        <v>802.03333333333353</v>
      </c>
      <c r="H184" s="38">
        <v>798.61666666666679</v>
      </c>
      <c r="I184" s="38">
        <v>794.38333333333355</v>
      </c>
      <c r="J184" s="38">
        <v>809.68333333333351</v>
      </c>
      <c r="K184" s="38">
        <v>813.91666666666686</v>
      </c>
      <c r="L184" s="38">
        <v>817.33333333333348</v>
      </c>
      <c r="M184" s="28">
        <v>810.5</v>
      </c>
      <c r="N184" s="28">
        <v>802.85</v>
      </c>
      <c r="O184" s="39">
        <v>11310300</v>
      </c>
      <c r="P184" s="40">
        <v>1.7900534586100761E-2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566.54999999999995</v>
      </c>
      <c r="F185" s="37">
        <v>566.13333333333333</v>
      </c>
      <c r="G185" s="38">
        <v>562.4666666666667</v>
      </c>
      <c r="H185" s="38">
        <v>558.38333333333333</v>
      </c>
      <c r="I185" s="38">
        <v>554.7166666666667</v>
      </c>
      <c r="J185" s="38">
        <v>570.2166666666667</v>
      </c>
      <c r="K185" s="38">
        <v>573.88333333333344</v>
      </c>
      <c r="L185" s="38">
        <v>577.9666666666667</v>
      </c>
      <c r="M185" s="28">
        <v>569.79999999999995</v>
      </c>
      <c r="N185" s="28">
        <v>562.04999999999995</v>
      </c>
      <c r="O185" s="39">
        <v>50199900</v>
      </c>
      <c r="P185" s="40">
        <v>1.2618931271378885E-2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221.8</v>
      </c>
      <c r="F186" s="37">
        <v>222.06666666666669</v>
      </c>
      <c r="G186" s="38">
        <v>219.73333333333338</v>
      </c>
      <c r="H186" s="38">
        <v>217.66666666666669</v>
      </c>
      <c r="I186" s="38">
        <v>215.33333333333337</v>
      </c>
      <c r="J186" s="38">
        <v>224.13333333333338</v>
      </c>
      <c r="K186" s="38">
        <v>226.4666666666667</v>
      </c>
      <c r="L186" s="38">
        <v>228.53333333333339</v>
      </c>
      <c r="M186" s="28">
        <v>224.4</v>
      </c>
      <c r="N186" s="28">
        <v>220</v>
      </c>
      <c r="O186" s="39">
        <v>86946750</v>
      </c>
      <c r="P186" s="40">
        <v>1.5851735015772871E-2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110.1</v>
      </c>
      <c r="F187" s="37">
        <v>110.21666666666665</v>
      </c>
      <c r="G187" s="38">
        <v>109.23333333333331</v>
      </c>
      <c r="H187" s="38">
        <v>108.36666666666665</v>
      </c>
      <c r="I187" s="38">
        <v>107.3833333333333</v>
      </c>
      <c r="J187" s="38">
        <v>111.08333333333331</v>
      </c>
      <c r="K187" s="38">
        <v>112.06666666666666</v>
      </c>
      <c r="L187" s="38">
        <v>112.93333333333332</v>
      </c>
      <c r="M187" s="28">
        <v>111.2</v>
      </c>
      <c r="N187" s="28">
        <v>109.35</v>
      </c>
      <c r="O187" s="39">
        <v>242033000</v>
      </c>
      <c r="P187" s="40">
        <v>5.093301052920083E-3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3239.7</v>
      </c>
      <c r="F188" s="37">
        <v>3230.4833333333336</v>
      </c>
      <c r="G188" s="38">
        <v>3212.4666666666672</v>
      </c>
      <c r="H188" s="38">
        <v>3185.2333333333336</v>
      </c>
      <c r="I188" s="38">
        <v>3167.2166666666672</v>
      </c>
      <c r="J188" s="38">
        <v>3257.7166666666672</v>
      </c>
      <c r="K188" s="38">
        <v>3275.7333333333336</v>
      </c>
      <c r="L188" s="38">
        <v>3302.9666666666672</v>
      </c>
      <c r="M188" s="28">
        <v>3248.5</v>
      </c>
      <c r="N188" s="28">
        <v>3203.25</v>
      </c>
      <c r="O188" s="39">
        <v>13825000</v>
      </c>
      <c r="P188" s="40">
        <v>6.6258919469928644E-3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1078.95</v>
      </c>
      <c r="F189" s="37">
        <v>1075.05</v>
      </c>
      <c r="G189" s="38">
        <v>1067.3999999999999</v>
      </c>
      <c r="H189" s="38">
        <v>1055.8499999999999</v>
      </c>
      <c r="I189" s="38">
        <v>1048.1999999999998</v>
      </c>
      <c r="J189" s="38">
        <v>1086.5999999999999</v>
      </c>
      <c r="K189" s="38">
        <v>1094.25</v>
      </c>
      <c r="L189" s="38">
        <v>1105.8</v>
      </c>
      <c r="M189" s="28">
        <v>1082.7</v>
      </c>
      <c r="N189" s="28">
        <v>1063.5</v>
      </c>
      <c r="O189" s="39">
        <v>13818600</v>
      </c>
      <c r="P189" s="40">
        <v>-2.3391812865497076E-3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2868.5</v>
      </c>
      <c r="F190" s="37">
        <v>2869.75</v>
      </c>
      <c r="G190" s="38">
        <v>2846.75</v>
      </c>
      <c r="H190" s="38">
        <v>2825</v>
      </c>
      <c r="I190" s="38">
        <v>2802</v>
      </c>
      <c r="J190" s="38">
        <v>2891.5</v>
      </c>
      <c r="K190" s="38">
        <v>2914.5</v>
      </c>
      <c r="L190" s="38">
        <v>2936.25</v>
      </c>
      <c r="M190" s="28">
        <v>2892.75</v>
      </c>
      <c r="N190" s="28">
        <v>2848</v>
      </c>
      <c r="O190" s="39">
        <v>5552625</v>
      </c>
      <c r="P190" s="40">
        <v>7.073386383731211E-3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1807.5</v>
      </c>
      <c r="F191" s="37">
        <v>1806.6833333333334</v>
      </c>
      <c r="G191" s="38">
        <v>1798.0166666666669</v>
      </c>
      <c r="H191" s="38">
        <v>1788.5333333333335</v>
      </c>
      <c r="I191" s="38">
        <v>1779.866666666667</v>
      </c>
      <c r="J191" s="38">
        <v>1816.1666666666667</v>
      </c>
      <c r="K191" s="38">
        <v>1824.8333333333333</v>
      </c>
      <c r="L191" s="38">
        <v>1834.3166666666666</v>
      </c>
      <c r="M191" s="28">
        <v>1815.35</v>
      </c>
      <c r="N191" s="28">
        <v>1797.2</v>
      </c>
      <c r="O191" s="39">
        <v>1852500</v>
      </c>
      <c r="P191" s="40">
        <v>-2.7048319327731093E-2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1606.85</v>
      </c>
      <c r="F192" s="37">
        <v>1605.9833333333333</v>
      </c>
      <c r="G192" s="38">
        <v>1593.6666666666667</v>
      </c>
      <c r="H192" s="38">
        <v>1580.4833333333333</v>
      </c>
      <c r="I192" s="38">
        <v>1568.1666666666667</v>
      </c>
      <c r="J192" s="38">
        <v>1619.1666666666667</v>
      </c>
      <c r="K192" s="38">
        <v>1631.4833333333333</v>
      </c>
      <c r="L192" s="38">
        <v>1644.6666666666667</v>
      </c>
      <c r="M192" s="28">
        <v>1618.3</v>
      </c>
      <c r="N192" s="28">
        <v>1592.8</v>
      </c>
      <c r="O192" s="39">
        <v>3385600</v>
      </c>
      <c r="P192" s="40">
        <v>8.21917808219178E-3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1341.85</v>
      </c>
      <c r="F193" s="37">
        <v>1351.4166666666667</v>
      </c>
      <c r="G193" s="38">
        <v>1323.8333333333335</v>
      </c>
      <c r="H193" s="38">
        <v>1305.8166666666668</v>
      </c>
      <c r="I193" s="38">
        <v>1278.2333333333336</v>
      </c>
      <c r="J193" s="38">
        <v>1369.4333333333334</v>
      </c>
      <c r="K193" s="38">
        <v>1397.0166666666669</v>
      </c>
      <c r="L193" s="38">
        <v>1415.0333333333333</v>
      </c>
      <c r="M193" s="28">
        <v>1379</v>
      </c>
      <c r="N193" s="28">
        <v>1333.4</v>
      </c>
      <c r="O193" s="39">
        <v>8994300</v>
      </c>
      <c r="P193" s="40">
        <v>1.4928909952606635E-2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1489.9</v>
      </c>
      <c r="F194" s="37">
        <v>1482.75</v>
      </c>
      <c r="G194" s="38">
        <v>1470.65</v>
      </c>
      <c r="H194" s="38">
        <v>1451.4</v>
      </c>
      <c r="I194" s="38">
        <v>1439.3000000000002</v>
      </c>
      <c r="J194" s="38">
        <v>1502</v>
      </c>
      <c r="K194" s="38">
        <v>1514.1</v>
      </c>
      <c r="L194" s="38">
        <v>1533.35</v>
      </c>
      <c r="M194" s="28">
        <v>1494.85</v>
      </c>
      <c r="N194" s="28">
        <v>1463.5</v>
      </c>
      <c r="O194" s="39">
        <v>2274000</v>
      </c>
      <c r="P194" s="40">
        <v>-2.0503101309441763E-2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8217.15</v>
      </c>
      <c r="F195" s="37">
        <v>8190.3666666666659</v>
      </c>
      <c r="G195" s="38">
        <v>8151.783333333331</v>
      </c>
      <c r="H195" s="38">
        <v>8086.4166666666652</v>
      </c>
      <c r="I195" s="38">
        <v>8047.8333333333303</v>
      </c>
      <c r="J195" s="38">
        <v>8255.7333333333318</v>
      </c>
      <c r="K195" s="38">
        <v>8294.3166666666657</v>
      </c>
      <c r="L195" s="38">
        <v>8359.6833333333325</v>
      </c>
      <c r="M195" s="28">
        <v>8228.9500000000007</v>
      </c>
      <c r="N195" s="28">
        <v>8125</v>
      </c>
      <c r="O195" s="39">
        <v>1917300</v>
      </c>
      <c r="P195" s="40">
        <v>-6.2548866301798275E-4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682.85</v>
      </c>
      <c r="F196" s="37">
        <v>680.98333333333335</v>
      </c>
      <c r="G196" s="38">
        <v>677.36666666666667</v>
      </c>
      <c r="H196" s="38">
        <v>671.88333333333333</v>
      </c>
      <c r="I196" s="38">
        <v>668.26666666666665</v>
      </c>
      <c r="J196" s="38">
        <v>686.4666666666667</v>
      </c>
      <c r="K196" s="38">
        <v>690.08333333333348</v>
      </c>
      <c r="L196" s="38">
        <v>695.56666666666672</v>
      </c>
      <c r="M196" s="28">
        <v>684.6</v>
      </c>
      <c r="N196" s="28">
        <v>675.5</v>
      </c>
      <c r="O196" s="39">
        <v>20432100</v>
      </c>
      <c r="P196" s="40">
        <v>1.3411567476948869E-2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277.60000000000002</v>
      </c>
      <c r="F197" s="37">
        <v>277.56666666666666</v>
      </c>
      <c r="G197" s="38">
        <v>275.7833333333333</v>
      </c>
      <c r="H197" s="38">
        <v>273.96666666666664</v>
      </c>
      <c r="I197" s="38">
        <v>272.18333333333328</v>
      </c>
      <c r="J197" s="38">
        <v>279.38333333333333</v>
      </c>
      <c r="K197" s="38">
        <v>281.16666666666674</v>
      </c>
      <c r="L197" s="38">
        <v>282.98333333333335</v>
      </c>
      <c r="M197" s="28">
        <v>279.35000000000002</v>
      </c>
      <c r="N197" s="28">
        <v>275.75</v>
      </c>
      <c r="O197" s="39">
        <v>55274000</v>
      </c>
      <c r="P197" s="40">
        <v>-9.4975270589921865E-3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793.85</v>
      </c>
      <c r="F198" s="37">
        <v>789.4</v>
      </c>
      <c r="G198" s="38">
        <v>780.44999999999993</v>
      </c>
      <c r="H198" s="38">
        <v>767.05</v>
      </c>
      <c r="I198" s="38">
        <v>758.09999999999991</v>
      </c>
      <c r="J198" s="38">
        <v>802.8</v>
      </c>
      <c r="K198" s="38">
        <v>811.75</v>
      </c>
      <c r="L198" s="38">
        <v>825.15</v>
      </c>
      <c r="M198" s="28">
        <v>798.35</v>
      </c>
      <c r="N198" s="28">
        <v>776</v>
      </c>
      <c r="O198" s="39">
        <v>8675400</v>
      </c>
      <c r="P198" s="40">
        <v>3.9577836411609502E-3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392.55</v>
      </c>
      <c r="F199" s="37">
        <v>393.28333333333336</v>
      </c>
      <c r="G199" s="38">
        <v>390.9666666666667</v>
      </c>
      <c r="H199" s="38">
        <v>389.38333333333333</v>
      </c>
      <c r="I199" s="38">
        <v>387.06666666666666</v>
      </c>
      <c r="J199" s="38">
        <v>394.86666666666673</v>
      </c>
      <c r="K199" s="38">
        <v>397.18333333333345</v>
      </c>
      <c r="L199" s="38">
        <v>398.76666666666677</v>
      </c>
      <c r="M199" s="28">
        <v>395.6</v>
      </c>
      <c r="N199" s="28">
        <v>391.7</v>
      </c>
      <c r="O199" s="39">
        <v>33064500</v>
      </c>
      <c r="P199" s="40">
        <v>4.3850925794383669E-2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196</v>
      </c>
      <c r="F200" s="37">
        <v>195.54999999999998</v>
      </c>
      <c r="G200" s="38">
        <v>193.79999999999995</v>
      </c>
      <c r="H200" s="38">
        <v>191.59999999999997</v>
      </c>
      <c r="I200" s="38">
        <v>189.84999999999994</v>
      </c>
      <c r="J200" s="38">
        <v>197.74999999999997</v>
      </c>
      <c r="K200" s="38">
        <v>199.50000000000003</v>
      </c>
      <c r="L200" s="38">
        <v>201.7</v>
      </c>
      <c r="M200" s="28">
        <v>197.3</v>
      </c>
      <c r="N200" s="28">
        <v>193.35</v>
      </c>
      <c r="O200" s="39">
        <v>95748000</v>
      </c>
      <c r="P200" s="40">
        <v>-1.5329266385108713E-3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511.65</v>
      </c>
      <c r="F201" s="37">
        <v>509.76666666666665</v>
      </c>
      <c r="G201" s="38">
        <v>507.08333333333326</v>
      </c>
      <c r="H201" s="38">
        <v>502.51666666666659</v>
      </c>
      <c r="I201" s="38">
        <v>499.8333333333332</v>
      </c>
      <c r="J201" s="38">
        <v>514.33333333333326</v>
      </c>
      <c r="K201" s="38">
        <v>517.01666666666665</v>
      </c>
      <c r="L201" s="38">
        <v>521.58333333333337</v>
      </c>
      <c r="M201" s="28">
        <v>512.45000000000005</v>
      </c>
      <c r="N201" s="28">
        <v>505.2</v>
      </c>
      <c r="O201" s="39">
        <v>7088400</v>
      </c>
      <c r="P201" s="40">
        <v>3.8236043843996939E-3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F20" sqref="F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6" t="s">
        <v>16</v>
      </c>
      <c r="B8" s="378"/>
      <c r="C8" s="382" t="s">
        <v>20</v>
      </c>
      <c r="D8" s="382" t="s">
        <v>21</v>
      </c>
      <c r="E8" s="373" t="s">
        <v>22</v>
      </c>
      <c r="F8" s="374"/>
      <c r="G8" s="375"/>
      <c r="H8" s="373" t="s">
        <v>23</v>
      </c>
      <c r="I8" s="374"/>
      <c r="J8" s="375"/>
      <c r="K8" s="23"/>
      <c r="L8" s="50"/>
      <c r="M8" s="50"/>
      <c r="N8" s="1"/>
      <c r="O8" s="1"/>
    </row>
    <row r="9" spans="1:15" ht="36" customHeight="1">
      <c r="A9" s="380"/>
      <c r="B9" s="381"/>
      <c r="C9" s="381"/>
      <c r="D9" s="3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18601.5</v>
      </c>
      <c r="D10" s="250">
        <v>18598.283333333333</v>
      </c>
      <c r="E10" s="250">
        <v>18562.966666666667</v>
      </c>
      <c r="F10" s="250">
        <v>18524.433333333334</v>
      </c>
      <c r="G10" s="250">
        <v>18489.116666666669</v>
      </c>
      <c r="H10" s="250">
        <v>18636.816666666666</v>
      </c>
      <c r="I10" s="250">
        <v>18672.133333333331</v>
      </c>
      <c r="J10" s="250">
        <v>18710.666666666664</v>
      </c>
      <c r="K10" s="250">
        <v>18633.599999999999</v>
      </c>
      <c r="L10" s="250">
        <v>18559.75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43944.2</v>
      </c>
      <c r="D11" s="250">
        <v>43981.066666666673</v>
      </c>
      <c r="E11" s="250">
        <v>43837.183333333349</v>
      </c>
      <c r="F11" s="250">
        <v>43730.166666666679</v>
      </c>
      <c r="G11" s="250">
        <v>43586.283333333355</v>
      </c>
      <c r="H11" s="250">
        <v>44088.083333333343</v>
      </c>
      <c r="I11" s="250">
        <v>44231.96666666666</v>
      </c>
      <c r="J11" s="250">
        <v>44338.983333333337</v>
      </c>
      <c r="K11" s="250">
        <v>44124.95</v>
      </c>
      <c r="L11" s="250">
        <v>43874.05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3161.65</v>
      </c>
      <c r="D12" s="230">
        <v>3162.0499999999997</v>
      </c>
      <c r="E12" s="230">
        <v>3145.4499999999994</v>
      </c>
      <c r="F12" s="230">
        <v>3129.2499999999995</v>
      </c>
      <c r="G12" s="230">
        <v>3112.6499999999992</v>
      </c>
      <c r="H12" s="230">
        <v>3178.2499999999995</v>
      </c>
      <c r="I12" s="230">
        <v>3194.85</v>
      </c>
      <c r="J12" s="230">
        <v>3211.0499999999997</v>
      </c>
      <c r="K12" s="230">
        <v>3178.65</v>
      </c>
      <c r="L12" s="230">
        <v>3145.85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5588.3</v>
      </c>
      <c r="D13" s="230">
        <v>5581.0666666666666</v>
      </c>
      <c r="E13" s="230">
        <v>5568.4333333333334</v>
      </c>
      <c r="F13" s="230">
        <v>5548.5666666666666</v>
      </c>
      <c r="G13" s="230">
        <v>5535.9333333333334</v>
      </c>
      <c r="H13" s="230">
        <v>5600.9333333333334</v>
      </c>
      <c r="I13" s="230">
        <v>5613.5666666666666</v>
      </c>
      <c r="J13" s="230">
        <v>5633.4333333333334</v>
      </c>
      <c r="K13" s="230">
        <v>5593.7</v>
      </c>
      <c r="L13" s="230">
        <v>5561.2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28784</v>
      </c>
      <c r="D14" s="230">
        <v>28676.95</v>
      </c>
      <c r="E14" s="230">
        <v>28509.600000000002</v>
      </c>
      <c r="F14" s="230">
        <v>28235.200000000001</v>
      </c>
      <c r="G14" s="230">
        <v>28067.850000000002</v>
      </c>
      <c r="H14" s="230">
        <v>28951.350000000002</v>
      </c>
      <c r="I14" s="230">
        <v>29118.7</v>
      </c>
      <c r="J14" s="230">
        <v>29393.100000000002</v>
      </c>
      <c r="K14" s="230">
        <v>28844.3</v>
      </c>
      <c r="L14" s="230">
        <v>28402.55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4962.1000000000004</v>
      </c>
      <c r="D15" s="230">
        <v>4952.5333333333338</v>
      </c>
      <c r="E15" s="230">
        <v>4936.4166666666679</v>
      </c>
      <c r="F15" s="230">
        <v>4910.7333333333345</v>
      </c>
      <c r="G15" s="230">
        <v>4894.6166666666686</v>
      </c>
      <c r="H15" s="230">
        <v>4978.2166666666672</v>
      </c>
      <c r="I15" s="230">
        <v>4994.3333333333339</v>
      </c>
      <c r="J15" s="230">
        <v>5020.0166666666664</v>
      </c>
      <c r="K15" s="230">
        <v>4968.6499999999996</v>
      </c>
      <c r="L15" s="230">
        <v>4926.8500000000004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9675.65</v>
      </c>
      <c r="D16" s="230">
        <v>9651.3333333333321</v>
      </c>
      <c r="E16" s="230">
        <v>9616.866666666665</v>
      </c>
      <c r="F16" s="230">
        <v>9558.0833333333321</v>
      </c>
      <c r="G16" s="230">
        <v>9523.616666666665</v>
      </c>
      <c r="H16" s="230">
        <v>9710.116666666665</v>
      </c>
      <c r="I16" s="230">
        <v>9744.5833333333321</v>
      </c>
      <c r="J16" s="230">
        <v>9803.366666666665</v>
      </c>
      <c r="K16" s="230">
        <v>9685.7999999999993</v>
      </c>
      <c r="L16" s="230">
        <v>9592.5499999999993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4151.45</v>
      </c>
      <c r="D17" s="230">
        <v>4140.7666666666664</v>
      </c>
      <c r="E17" s="230">
        <v>4107.833333333333</v>
      </c>
      <c r="F17" s="230">
        <v>4064.2166666666662</v>
      </c>
      <c r="G17" s="230">
        <v>4031.2833333333328</v>
      </c>
      <c r="H17" s="230">
        <v>4184.3833333333332</v>
      </c>
      <c r="I17" s="230">
        <v>4217.3166666666675</v>
      </c>
      <c r="J17" s="230">
        <v>4260.9333333333334</v>
      </c>
      <c r="K17" s="229">
        <v>4173.7</v>
      </c>
      <c r="L17" s="229">
        <v>4097.1499999999996</v>
      </c>
      <c r="M17" s="229">
        <v>1.9799500000000001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1838.55</v>
      </c>
      <c r="D18" s="230">
        <v>1837.5666666666666</v>
      </c>
      <c r="E18" s="230">
        <v>1827.1833333333332</v>
      </c>
      <c r="F18" s="230">
        <v>1815.8166666666666</v>
      </c>
      <c r="G18" s="230">
        <v>1805.4333333333332</v>
      </c>
      <c r="H18" s="230">
        <v>1848.9333333333332</v>
      </c>
      <c r="I18" s="230">
        <v>1859.3166666666664</v>
      </c>
      <c r="J18" s="230">
        <v>1870.6833333333332</v>
      </c>
      <c r="K18" s="229">
        <v>1847.95</v>
      </c>
      <c r="L18" s="229">
        <v>1826.2</v>
      </c>
      <c r="M18" s="229">
        <v>2.1387399999999999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761.45</v>
      </c>
      <c r="D19" s="230">
        <v>760.6</v>
      </c>
      <c r="E19" s="230">
        <v>751.25</v>
      </c>
      <c r="F19" s="230">
        <v>741.05</v>
      </c>
      <c r="G19" s="230">
        <v>731.69999999999993</v>
      </c>
      <c r="H19" s="230">
        <v>770.80000000000007</v>
      </c>
      <c r="I19" s="230">
        <v>780.1500000000002</v>
      </c>
      <c r="J19" s="230">
        <v>790.35000000000014</v>
      </c>
      <c r="K19" s="229">
        <v>769.95</v>
      </c>
      <c r="L19" s="229">
        <v>750.4</v>
      </c>
      <c r="M19" s="229">
        <v>11.349349999999999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21960.400000000001</v>
      </c>
      <c r="D20" s="230">
        <v>21880.166666666668</v>
      </c>
      <c r="E20" s="230">
        <v>21760.333333333336</v>
      </c>
      <c r="F20" s="230">
        <v>21560.266666666666</v>
      </c>
      <c r="G20" s="230">
        <v>21440.433333333334</v>
      </c>
      <c r="H20" s="230">
        <v>22080.233333333337</v>
      </c>
      <c r="I20" s="230">
        <v>22200.066666666673</v>
      </c>
      <c r="J20" s="230">
        <v>22400.133333333339</v>
      </c>
      <c r="K20" s="229">
        <v>22000</v>
      </c>
      <c r="L20" s="229">
        <v>21680.1</v>
      </c>
      <c r="M20" s="229">
        <v>7.8159999999999993E-2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2484.8000000000002</v>
      </c>
      <c r="D21" s="230">
        <v>2474.1333333333332</v>
      </c>
      <c r="E21" s="230">
        <v>2443.2666666666664</v>
      </c>
      <c r="F21" s="230">
        <v>2401.7333333333331</v>
      </c>
      <c r="G21" s="230">
        <v>2370.8666666666663</v>
      </c>
      <c r="H21" s="230">
        <v>2515.6666666666665</v>
      </c>
      <c r="I21" s="230">
        <v>2546.5333333333333</v>
      </c>
      <c r="J21" s="230">
        <v>2588.0666666666666</v>
      </c>
      <c r="K21" s="229">
        <v>2505</v>
      </c>
      <c r="L21" s="229">
        <v>2432.6</v>
      </c>
      <c r="M21" s="229">
        <v>28.04898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961.1</v>
      </c>
      <c r="D22" s="230">
        <v>962.0333333333333</v>
      </c>
      <c r="E22" s="230">
        <v>954.06666666666661</v>
      </c>
      <c r="F22" s="230">
        <v>947.0333333333333</v>
      </c>
      <c r="G22" s="230">
        <v>939.06666666666661</v>
      </c>
      <c r="H22" s="230">
        <v>969.06666666666661</v>
      </c>
      <c r="I22" s="230">
        <v>977.0333333333333</v>
      </c>
      <c r="J22" s="230">
        <v>984.06666666666661</v>
      </c>
      <c r="K22" s="229">
        <v>970</v>
      </c>
      <c r="L22" s="229">
        <v>955</v>
      </c>
      <c r="M22" s="229">
        <v>4.3139500000000002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742.1</v>
      </c>
      <c r="D23" s="230">
        <v>740.73333333333323</v>
      </c>
      <c r="E23" s="230">
        <v>734.91666666666652</v>
      </c>
      <c r="F23" s="230">
        <v>727.73333333333323</v>
      </c>
      <c r="G23" s="230">
        <v>721.91666666666652</v>
      </c>
      <c r="H23" s="230">
        <v>747.91666666666652</v>
      </c>
      <c r="I23" s="230">
        <v>753.73333333333335</v>
      </c>
      <c r="J23" s="230">
        <v>760.91666666666652</v>
      </c>
      <c r="K23" s="229">
        <v>746.55</v>
      </c>
      <c r="L23" s="229">
        <v>733.55</v>
      </c>
      <c r="M23" s="229">
        <v>45.718359999999997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670.2</v>
      </c>
      <c r="D24" s="230">
        <v>671.4</v>
      </c>
      <c r="E24" s="230">
        <v>667.8</v>
      </c>
      <c r="F24" s="230">
        <v>665.4</v>
      </c>
      <c r="G24" s="230">
        <v>661.8</v>
      </c>
      <c r="H24" s="230">
        <v>673.8</v>
      </c>
      <c r="I24" s="230">
        <v>677.40000000000009</v>
      </c>
      <c r="J24" s="230">
        <v>679.8</v>
      </c>
      <c r="K24" s="229">
        <v>675</v>
      </c>
      <c r="L24" s="229">
        <v>669</v>
      </c>
      <c r="M24" s="229">
        <v>6.5929399999999996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830.4</v>
      </c>
      <c r="D25" s="230">
        <v>833.48333333333323</v>
      </c>
      <c r="E25" s="230">
        <v>824.96666666666647</v>
      </c>
      <c r="F25" s="230">
        <v>819.53333333333319</v>
      </c>
      <c r="G25" s="230">
        <v>811.01666666666642</v>
      </c>
      <c r="H25" s="230">
        <v>838.91666666666652</v>
      </c>
      <c r="I25" s="230">
        <v>847.43333333333317</v>
      </c>
      <c r="J25" s="230">
        <v>852.86666666666656</v>
      </c>
      <c r="K25" s="229">
        <v>842</v>
      </c>
      <c r="L25" s="229">
        <v>828.05</v>
      </c>
      <c r="M25" s="229">
        <v>7.1244100000000001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422.25</v>
      </c>
      <c r="D26" s="230">
        <v>423.63333333333338</v>
      </c>
      <c r="E26" s="230">
        <v>419.41666666666674</v>
      </c>
      <c r="F26" s="230">
        <v>416.58333333333337</v>
      </c>
      <c r="G26" s="230">
        <v>412.36666666666673</v>
      </c>
      <c r="H26" s="230">
        <v>426.46666666666675</v>
      </c>
      <c r="I26" s="230">
        <v>430.68333333333334</v>
      </c>
      <c r="J26" s="230">
        <v>433.51666666666677</v>
      </c>
      <c r="K26" s="229">
        <v>427.85</v>
      </c>
      <c r="L26" s="229">
        <v>420.8</v>
      </c>
      <c r="M26" s="229">
        <v>9.8497900000000005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177.35</v>
      </c>
      <c r="D27" s="230">
        <v>176.16666666666666</v>
      </c>
      <c r="E27" s="230">
        <v>174.33333333333331</v>
      </c>
      <c r="F27" s="230">
        <v>171.31666666666666</v>
      </c>
      <c r="G27" s="230">
        <v>169.48333333333332</v>
      </c>
      <c r="H27" s="230">
        <v>179.18333333333331</v>
      </c>
      <c r="I27" s="230">
        <v>181.01666666666662</v>
      </c>
      <c r="J27" s="230">
        <v>184.0333333333333</v>
      </c>
      <c r="K27" s="229">
        <v>178</v>
      </c>
      <c r="L27" s="229">
        <v>173.15</v>
      </c>
      <c r="M27" s="229">
        <v>38.846310000000003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200.3</v>
      </c>
      <c r="D28" s="230">
        <v>199.56666666666669</v>
      </c>
      <c r="E28" s="230">
        <v>198.13333333333338</v>
      </c>
      <c r="F28" s="230">
        <v>195.9666666666667</v>
      </c>
      <c r="G28" s="230">
        <v>194.53333333333339</v>
      </c>
      <c r="H28" s="230">
        <v>201.73333333333338</v>
      </c>
      <c r="I28" s="230">
        <v>203.16666666666671</v>
      </c>
      <c r="J28" s="230">
        <v>205.33333333333337</v>
      </c>
      <c r="K28" s="229">
        <v>201</v>
      </c>
      <c r="L28" s="229">
        <v>197.4</v>
      </c>
      <c r="M28" s="229">
        <v>13.28819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3347.5</v>
      </c>
      <c r="D29" s="230">
        <v>3368.1166666666668</v>
      </c>
      <c r="E29" s="230">
        <v>3316.3833333333337</v>
      </c>
      <c r="F29" s="230">
        <v>3285.2666666666669</v>
      </c>
      <c r="G29" s="230">
        <v>3233.5333333333338</v>
      </c>
      <c r="H29" s="230">
        <v>3399.2333333333336</v>
      </c>
      <c r="I29" s="230">
        <v>3450.9666666666672</v>
      </c>
      <c r="J29" s="230">
        <v>3482.0833333333335</v>
      </c>
      <c r="K29" s="229">
        <v>3419.85</v>
      </c>
      <c r="L29" s="229">
        <v>3337</v>
      </c>
      <c r="M29" s="229">
        <v>1.5688899999999999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456.3</v>
      </c>
      <c r="D30" s="230">
        <v>456.05</v>
      </c>
      <c r="E30" s="230">
        <v>453.70000000000005</v>
      </c>
      <c r="F30" s="230">
        <v>451.1</v>
      </c>
      <c r="G30" s="230">
        <v>448.75000000000006</v>
      </c>
      <c r="H30" s="230">
        <v>458.65000000000003</v>
      </c>
      <c r="I30" s="230">
        <v>461.00000000000006</v>
      </c>
      <c r="J30" s="230">
        <v>463.6</v>
      </c>
      <c r="K30" s="229">
        <v>458.4</v>
      </c>
      <c r="L30" s="229">
        <v>453.45</v>
      </c>
      <c r="M30" s="229">
        <v>27.681419999999999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4924.75</v>
      </c>
      <c r="D31" s="230">
        <v>4944.9333333333334</v>
      </c>
      <c r="E31" s="230">
        <v>4894.8666666666668</v>
      </c>
      <c r="F31" s="230">
        <v>4864.9833333333336</v>
      </c>
      <c r="G31" s="230">
        <v>4814.916666666667</v>
      </c>
      <c r="H31" s="230">
        <v>4974.8166666666666</v>
      </c>
      <c r="I31" s="230">
        <v>5024.8833333333341</v>
      </c>
      <c r="J31" s="230">
        <v>5054.7666666666664</v>
      </c>
      <c r="K31" s="229">
        <v>4995</v>
      </c>
      <c r="L31" s="229">
        <v>4915.05</v>
      </c>
      <c r="M31" s="229">
        <v>3.4383499999999998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152.85</v>
      </c>
      <c r="D32" s="230">
        <v>152.56666666666666</v>
      </c>
      <c r="E32" s="230">
        <v>151.83333333333331</v>
      </c>
      <c r="F32" s="230">
        <v>150.81666666666666</v>
      </c>
      <c r="G32" s="230">
        <v>150.08333333333331</v>
      </c>
      <c r="H32" s="230">
        <v>153.58333333333331</v>
      </c>
      <c r="I32" s="230">
        <v>154.31666666666666</v>
      </c>
      <c r="J32" s="230">
        <v>155.33333333333331</v>
      </c>
      <c r="K32" s="229">
        <v>153.30000000000001</v>
      </c>
      <c r="L32" s="229">
        <v>151.55000000000001</v>
      </c>
      <c r="M32" s="229">
        <v>42.230420000000002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3194.75</v>
      </c>
      <c r="D33" s="230">
        <v>3182.75</v>
      </c>
      <c r="E33" s="230">
        <v>3163.15</v>
      </c>
      <c r="F33" s="230">
        <v>3131.55</v>
      </c>
      <c r="G33" s="230">
        <v>3111.9500000000003</v>
      </c>
      <c r="H33" s="230">
        <v>3214.35</v>
      </c>
      <c r="I33" s="230">
        <v>3233.9500000000003</v>
      </c>
      <c r="J33" s="230">
        <v>3265.5499999999997</v>
      </c>
      <c r="K33" s="229">
        <v>3202.35</v>
      </c>
      <c r="L33" s="229">
        <v>3151.15</v>
      </c>
      <c r="M33" s="229">
        <v>10.29156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1967.35</v>
      </c>
      <c r="D34" s="230">
        <v>1982.45</v>
      </c>
      <c r="E34" s="230">
        <v>1945.9</v>
      </c>
      <c r="F34" s="230">
        <v>1924.45</v>
      </c>
      <c r="G34" s="230">
        <v>1887.9</v>
      </c>
      <c r="H34" s="230">
        <v>2003.9</v>
      </c>
      <c r="I34" s="230">
        <v>2040.4499999999998</v>
      </c>
      <c r="J34" s="230">
        <v>2061.9</v>
      </c>
      <c r="K34" s="229">
        <v>2019</v>
      </c>
      <c r="L34" s="229">
        <v>1961</v>
      </c>
      <c r="M34" s="229">
        <v>7.3389499999999996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663.7</v>
      </c>
      <c r="D35" s="230">
        <v>666.69999999999993</v>
      </c>
      <c r="E35" s="230">
        <v>658.89999999999986</v>
      </c>
      <c r="F35" s="230">
        <v>654.09999999999991</v>
      </c>
      <c r="G35" s="230">
        <v>646.29999999999984</v>
      </c>
      <c r="H35" s="230">
        <v>671.49999999999989</v>
      </c>
      <c r="I35" s="230">
        <v>679.29999999999984</v>
      </c>
      <c r="J35" s="230">
        <v>684.09999999999991</v>
      </c>
      <c r="K35" s="229">
        <v>674.5</v>
      </c>
      <c r="L35" s="229">
        <v>661.9</v>
      </c>
      <c r="M35" s="229">
        <v>4.6573200000000003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3629.4</v>
      </c>
      <c r="D36" s="230">
        <v>3620.1333333333337</v>
      </c>
      <c r="E36" s="230">
        <v>3593.3166666666675</v>
      </c>
      <c r="F36" s="230">
        <v>3557.233333333334</v>
      </c>
      <c r="G36" s="230">
        <v>3530.4166666666679</v>
      </c>
      <c r="H36" s="230">
        <v>3656.2166666666672</v>
      </c>
      <c r="I36" s="230">
        <v>3683.0333333333338</v>
      </c>
      <c r="J36" s="230">
        <v>3719.1166666666668</v>
      </c>
      <c r="K36" s="229">
        <v>3646.95</v>
      </c>
      <c r="L36" s="229">
        <v>3584.05</v>
      </c>
      <c r="M36" s="229">
        <v>2.47071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974.2</v>
      </c>
      <c r="D37" s="230">
        <v>973.56666666666661</v>
      </c>
      <c r="E37" s="230">
        <v>969.23333333333323</v>
      </c>
      <c r="F37" s="230">
        <v>964.26666666666665</v>
      </c>
      <c r="G37" s="230">
        <v>959.93333333333328</v>
      </c>
      <c r="H37" s="230">
        <v>978.53333333333319</v>
      </c>
      <c r="I37" s="230">
        <v>982.86666666666667</v>
      </c>
      <c r="J37" s="230">
        <v>987.83333333333314</v>
      </c>
      <c r="K37" s="229">
        <v>977.9</v>
      </c>
      <c r="L37" s="229">
        <v>968.6</v>
      </c>
      <c r="M37" s="229">
        <v>74.653750000000002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4769.6499999999996</v>
      </c>
      <c r="D38" s="230">
        <v>4764.333333333333</v>
      </c>
      <c r="E38" s="230">
        <v>4738.6666666666661</v>
      </c>
      <c r="F38" s="230">
        <v>4707.6833333333334</v>
      </c>
      <c r="G38" s="230">
        <v>4682.0166666666664</v>
      </c>
      <c r="H38" s="230">
        <v>4795.3166666666657</v>
      </c>
      <c r="I38" s="230">
        <v>4820.9833333333318</v>
      </c>
      <c r="J38" s="230">
        <v>4851.9666666666653</v>
      </c>
      <c r="K38" s="229">
        <v>4790</v>
      </c>
      <c r="L38" s="229">
        <v>4733.3500000000004</v>
      </c>
      <c r="M38" s="229">
        <v>1.37778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7097.7</v>
      </c>
      <c r="D39" s="230">
        <v>7083.1000000000013</v>
      </c>
      <c r="E39" s="230">
        <v>7056.2000000000025</v>
      </c>
      <c r="F39" s="230">
        <v>7014.7000000000016</v>
      </c>
      <c r="G39" s="230">
        <v>6987.8000000000029</v>
      </c>
      <c r="H39" s="230">
        <v>7124.6000000000022</v>
      </c>
      <c r="I39" s="230">
        <v>7151.5000000000018</v>
      </c>
      <c r="J39" s="230">
        <v>7193.0000000000018</v>
      </c>
      <c r="K39" s="229">
        <v>7110</v>
      </c>
      <c r="L39" s="229">
        <v>7041.6</v>
      </c>
      <c r="M39" s="229">
        <v>5.1325500000000002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1466</v>
      </c>
      <c r="D40" s="230">
        <v>1466.9833333333333</v>
      </c>
      <c r="E40" s="230">
        <v>1460.9666666666667</v>
      </c>
      <c r="F40" s="230">
        <v>1455.9333333333334</v>
      </c>
      <c r="G40" s="230">
        <v>1449.9166666666667</v>
      </c>
      <c r="H40" s="230">
        <v>1472.0166666666667</v>
      </c>
      <c r="I40" s="230">
        <v>1478.0333333333335</v>
      </c>
      <c r="J40" s="230">
        <v>1483.0666666666666</v>
      </c>
      <c r="K40" s="229">
        <v>1473</v>
      </c>
      <c r="L40" s="229">
        <v>1461.95</v>
      </c>
      <c r="M40" s="229">
        <v>4.6596399999999996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6771.55</v>
      </c>
      <c r="D41" s="230">
        <v>6785.1833333333334</v>
      </c>
      <c r="E41" s="230">
        <v>6736.3666666666668</v>
      </c>
      <c r="F41" s="230">
        <v>6701.1833333333334</v>
      </c>
      <c r="G41" s="230">
        <v>6652.3666666666668</v>
      </c>
      <c r="H41" s="230">
        <v>6820.3666666666668</v>
      </c>
      <c r="I41" s="230">
        <v>6869.1833333333343</v>
      </c>
      <c r="J41" s="230">
        <v>6904.3666666666668</v>
      </c>
      <c r="K41" s="229">
        <v>6834</v>
      </c>
      <c r="L41" s="229">
        <v>6750</v>
      </c>
      <c r="M41" s="229">
        <v>0.14061999999999999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2299.65</v>
      </c>
      <c r="D42" s="230">
        <v>2285.2166666666667</v>
      </c>
      <c r="E42" s="230">
        <v>2265.4833333333336</v>
      </c>
      <c r="F42" s="230">
        <v>2231.3166666666671</v>
      </c>
      <c r="G42" s="230">
        <v>2211.5833333333339</v>
      </c>
      <c r="H42" s="230">
        <v>2319.3833333333332</v>
      </c>
      <c r="I42" s="230">
        <v>2339.1166666666659</v>
      </c>
      <c r="J42" s="230">
        <v>2373.2833333333328</v>
      </c>
      <c r="K42" s="229">
        <v>2304.9499999999998</v>
      </c>
      <c r="L42" s="229">
        <v>2251.0500000000002</v>
      </c>
      <c r="M42" s="229">
        <v>1.40398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257.10000000000002</v>
      </c>
      <c r="D43" s="230">
        <v>257.23333333333335</v>
      </c>
      <c r="E43" s="230">
        <v>255.06666666666672</v>
      </c>
      <c r="F43" s="230">
        <v>253.03333333333336</v>
      </c>
      <c r="G43" s="230">
        <v>250.86666666666673</v>
      </c>
      <c r="H43" s="230">
        <v>259.26666666666671</v>
      </c>
      <c r="I43" s="230">
        <v>261.43333333333334</v>
      </c>
      <c r="J43" s="230">
        <v>263.4666666666667</v>
      </c>
      <c r="K43" s="229">
        <v>259.39999999999998</v>
      </c>
      <c r="L43" s="229">
        <v>255.2</v>
      </c>
      <c r="M43" s="229">
        <v>24.28952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187</v>
      </c>
      <c r="D44" s="230">
        <v>186.36666666666665</v>
      </c>
      <c r="E44" s="230">
        <v>185.33333333333329</v>
      </c>
      <c r="F44" s="230">
        <v>183.66666666666663</v>
      </c>
      <c r="G44" s="230">
        <v>182.63333333333327</v>
      </c>
      <c r="H44" s="230">
        <v>188.0333333333333</v>
      </c>
      <c r="I44" s="230">
        <v>189.06666666666666</v>
      </c>
      <c r="J44" s="230">
        <v>190.73333333333332</v>
      </c>
      <c r="K44" s="229">
        <v>187.4</v>
      </c>
      <c r="L44" s="229">
        <v>184.7</v>
      </c>
      <c r="M44" s="229">
        <v>76.93347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73.05</v>
      </c>
      <c r="D45" s="230">
        <v>73.11666666666666</v>
      </c>
      <c r="E45" s="230">
        <v>72.683333333333323</v>
      </c>
      <c r="F45" s="230">
        <v>72.316666666666663</v>
      </c>
      <c r="G45" s="230">
        <v>71.883333333333326</v>
      </c>
      <c r="H45" s="230">
        <v>73.48333333333332</v>
      </c>
      <c r="I45" s="230">
        <v>73.916666666666657</v>
      </c>
      <c r="J45" s="230">
        <v>74.283333333333317</v>
      </c>
      <c r="K45" s="229">
        <v>73.55</v>
      </c>
      <c r="L45" s="229">
        <v>72.75</v>
      </c>
      <c r="M45" s="229">
        <v>31.588629999999998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1573.4</v>
      </c>
      <c r="D46" s="230">
        <v>1571.0666666666666</v>
      </c>
      <c r="E46" s="230">
        <v>1563.1333333333332</v>
      </c>
      <c r="F46" s="230">
        <v>1552.8666666666666</v>
      </c>
      <c r="G46" s="230">
        <v>1544.9333333333332</v>
      </c>
      <c r="H46" s="230">
        <v>1581.3333333333333</v>
      </c>
      <c r="I46" s="230">
        <v>1589.2666666666667</v>
      </c>
      <c r="J46" s="230">
        <v>1599.5333333333333</v>
      </c>
      <c r="K46" s="229">
        <v>1579</v>
      </c>
      <c r="L46" s="229">
        <v>1560.8</v>
      </c>
      <c r="M46" s="229">
        <v>1.7332700000000001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648.29999999999995</v>
      </c>
      <c r="D47" s="230">
        <v>646.75</v>
      </c>
      <c r="E47" s="230">
        <v>640.79999999999995</v>
      </c>
      <c r="F47" s="230">
        <v>633.29999999999995</v>
      </c>
      <c r="G47" s="230">
        <v>627.34999999999991</v>
      </c>
      <c r="H47" s="230">
        <v>654.25</v>
      </c>
      <c r="I47" s="230">
        <v>660.2</v>
      </c>
      <c r="J47" s="230">
        <v>667.7</v>
      </c>
      <c r="K47" s="229">
        <v>652.70000000000005</v>
      </c>
      <c r="L47" s="229">
        <v>639.25</v>
      </c>
      <c r="M47" s="229">
        <v>6.8096699999999997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119.1</v>
      </c>
      <c r="D48" s="230">
        <v>120.58333333333333</v>
      </c>
      <c r="E48" s="230">
        <v>117.26666666666665</v>
      </c>
      <c r="F48" s="230">
        <v>115.43333333333332</v>
      </c>
      <c r="G48" s="230">
        <v>112.11666666666665</v>
      </c>
      <c r="H48" s="230">
        <v>122.41666666666666</v>
      </c>
      <c r="I48" s="230">
        <v>125.73333333333335</v>
      </c>
      <c r="J48" s="230">
        <v>127.56666666666666</v>
      </c>
      <c r="K48" s="229">
        <v>123.9</v>
      </c>
      <c r="L48" s="229">
        <v>118.75</v>
      </c>
      <c r="M48" s="229">
        <v>243.31332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824.95</v>
      </c>
      <c r="D49" s="230">
        <v>821.75</v>
      </c>
      <c r="E49" s="230">
        <v>817.5</v>
      </c>
      <c r="F49" s="230">
        <v>810.05</v>
      </c>
      <c r="G49" s="230">
        <v>805.8</v>
      </c>
      <c r="H49" s="230">
        <v>829.2</v>
      </c>
      <c r="I49" s="230">
        <v>833.45</v>
      </c>
      <c r="J49" s="230">
        <v>840.90000000000009</v>
      </c>
      <c r="K49" s="229">
        <v>826</v>
      </c>
      <c r="L49" s="229">
        <v>814.3</v>
      </c>
      <c r="M49" s="229">
        <v>9.31494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85.8</v>
      </c>
      <c r="D50" s="230">
        <v>85.966666666666654</v>
      </c>
      <c r="E50" s="230">
        <v>85.033333333333303</v>
      </c>
      <c r="F50" s="230">
        <v>84.266666666666652</v>
      </c>
      <c r="G50" s="230">
        <v>83.3333333333333</v>
      </c>
      <c r="H50" s="230">
        <v>86.733333333333306</v>
      </c>
      <c r="I50" s="230">
        <v>87.666666666666671</v>
      </c>
      <c r="J50" s="230">
        <v>88.433333333333309</v>
      </c>
      <c r="K50" s="229">
        <v>86.9</v>
      </c>
      <c r="L50" s="229">
        <v>85.2</v>
      </c>
      <c r="M50" s="229">
        <v>132.7097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371.65</v>
      </c>
      <c r="D51" s="230">
        <v>368.11666666666662</v>
      </c>
      <c r="E51" s="230">
        <v>363.73333333333323</v>
      </c>
      <c r="F51" s="230">
        <v>355.81666666666661</v>
      </c>
      <c r="G51" s="230">
        <v>351.43333333333322</v>
      </c>
      <c r="H51" s="230">
        <v>376.03333333333325</v>
      </c>
      <c r="I51" s="230">
        <v>380.41666666666657</v>
      </c>
      <c r="J51" s="230">
        <v>388.33333333333326</v>
      </c>
      <c r="K51" s="229">
        <v>372.5</v>
      </c>
      <c r="L51" s="229">
        <v>360.2</v>
      </c>
      <c r="M51" s="229">
        <v>47.171489999999999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836.35</v>
      </c>
      <c r="D52" s="230">
        <v>837.06666666666661</v>
      </c>
      <c r="E52" s="230">
        <v>831.03333333333319</v>
      </c>
      <c r="F52" s="230">
        <v>825.71666666666658</v>
      </c>
      <c r="G52" s="230">
        <v>819.68333333333317</v>
      </c>
      <c r="H52" s="230">
        <v>842.38333333333321</v>
      </c>
      <c r="I52" s="230">
        <v>848.41666666666652</v>
      </c>
      <c r="J52" s="230">
        <v>853.73333333333323</v>
      </c>
      <c r="K52" s="229">
        <v>843.1</v>
      </c>
      <c r="L52" s="229">
        <v>831.75</v>
      </c>
      <c r="M52" s="229">
        <v>15.697150000000001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239.1</v>
      </c>
      <c r="D53" s="230">
        <v>239.96666666666667</v>
      </c>
      <c r="E53" s="230">
        <v>237.78333333333333</v>
      </c>
      <c r="F53" s="230">
        <v>236.46666666666667</v>
      </c>
      <c r="G53" s="230">
        <v>234.28333333333333</v>
      </c>
      <c r="H53" s="230">
        <v>241.28333333333333</v>
      </c>
      <c r="I53" s="230">
        <v>243.46666666666667</v>
      </c>
      <c r="J53" s="230">
        <v>244.78333333333333</v>
      </c>
      <c r="K53" s="229">
        <v>242.15</v>
      </c>
      <c r="L53" s="229">
        <v>238.65</v>
      </c>
      <c r="M53" s="229">
        <v>30.726310000000002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18994.8</v>
      </c>
      <c r="D54" s="230">
        <v>18924.233333333334</v>
      </c>
      <c r="E54" s="230">
        <v>18809.516666666666</v>
      </c>
      <c r="F54" s="230">
        <v>18624.233333333334</v>
      </c>
      <c r="G54" s="230">
        <v>18509.516666666666</v>
      </c>
      <c r="H54" s="230">
        <v>19109.516666666666</v>
      </c>
      <c r="I54" s="230">
        <v>19224.233333333334</v>
      </c>
      <c r="J54" s="230">
        <v>19409.516666666666</v>
      </c>
      <c r="K54" s="229">
        <v>19038.95</v>
      </c>
      <c r="L54" s="229">
        <v>18738.95</v>
      </c>
      <c r="M54" s="229">
        <v>0.23105000000000001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4900.25</v>
      </c>
      <c r="D55" s="230">
        <v>4891.75</v>
      </c>
      <c r="E55" s="230">
        <v>4873.5</v>
      </c>
      <c r="F55" s="230">
        <v>4846.75</v>
      </c>
      <c r="G55" s="230">
        <v>4828.5</v>
      </c>
      <c r="H55" s="230">
        <v>4918.5</v>
      </c>
      <c r="I55" s="230">
        <v>4936.75</v>
      </c>
      <c r="J55" s="230">
        <v>4963.5</v>
      </c>
      <c r="K55" s="229">
        <v>4910</v>
      </c>
      <c r="L55" s="229">
        <v>4865</v>
      </c>
      <c r="M55" s="229">
        <v>2.3376299999999999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314.89999999999998</v>
      </c>
      <c r="D56" s="230">
        <v>313.48333333333329</v>
      </c>
      <c r="E56" s="230">
        <v>311.56666666666661</v>
      </c>
      <c r="F56" s="230">
        <v>308.23333333333329</v>
      </c>
      <c r="G56" s="230">
        <v>306.31666666666661</v>
      </c>
      <c r="H56" s="230">
        <v>316.81666666666661</v>
      </c>
      <c r="I56" s="230">
        <v>318.73333333333323</v>
      </c>
      <c r="J56" s="230">
        <v>322.06666666666661</v>
      </c>
      <c r="K56" s="229">
        <v>315.39999999999998</v>
      </c>
      <c r="L56" s="229">
        <v>310.14999999999998</v>
      </c>
      <c r="M56" s="229">
        <v>37.76249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1073.0999999999999</v>
      </c>
      <c r="D57" s="230">
        <v>1067.8</v>
      </c>
      <c r="E57" s="230">
        <v>1059.5999999999999</v>
      </c>
      <c r="F57" s="230">
        <v>1046.0999999999999</v>
      </c>
      <c r="G57" s="230">
        <v>1037.8999999999999</v>
      </c>
      <c r="H57" s="230">
        <v>1081.3</v>
      </c>
      <c r="I57" s="230">
        <v>1089.5000000000002</v>
      </c>
      <c r="J57" s="230">
        <v>1103</v>
      </c>
      <c r="K57" s="229">
        <v>1076</v>
      </c>
      <c r="L57" s="229">
        <v>1054.3</v>
      </c>
      <c r="M57" s="229">
        <v>4.92042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959.95</v>
      </c>
      <c r="D58" s="230">
        <v>962.7833333333333</v>
      </c>
      <c r="E58" s="230">
        <v>952.31666666666661</v>
      </c>
      <c r="F58" s="230">
        <v>944.68333333333328</v>
      </c>
      <c r="G58" s="230">
        <v>934.21666666666658</v>
      </c>
      <c r="H58" s="230">
        <v>970.41666666666663</v>
      </c>
      <c r="I58" s="230">
        <v>980.88333333333333</v>
      </c>
      <c r="J58" s="230">
        <v>988.51666666666665</v>
      </c>
      <c r="K58" s="229">
        <v>973.25</v>
      </c>
      <c r="L58" s="229">
        <v>955.15</v>
      </c>
      <c r="M58" s="229">
        <v>12.397209999999999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1348.2</v>
      </c>
      <c r="D59" s="230">
        <v>1353.9666666666667</v>
      </c>
      <c r="E59" s="230">
        <v>1334.2333333333333</v>
      </c>
      <c r="F59" s="230">
        <v>1320.2666666666667</v>
      </c>
      <c r="G59" s="230">
        <v>1300.5333333333333</v>
      </c>
      <c r="H59" s="230">
        <v>1367.9333333333334</v>
      </c>
      <c r="I59" s="230">
        <v>1387.666666666667</v>
      </c>
      <c r="J59" s="230">
        <v>1401.6333333333334</v>
      </c>
      <c r="K59" s="229">
        <v>1373.7</v>
      </c>
      <c r="L59" s="229">
        <v>1340</v>
      </c>
      <c r="M59" s="229">
        <v>4.7968599999999997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229</v>
      </c>
      <c r="D60" s="230">
        <v>228.29999999999998</v>
      </c>
      <c r="E60" s="230">
        <v>227.34999999999997</v>
      </c>
      <c r="F60" s="230">
        <v>225.7</v>
      </c>
      <c r="G60" s="230">
        <v>224.74999999999997</v>
      </c>
      <c r="H60" s="230">
        <v>229.94999999999996</v>
      </c>
      <c r="I60" s="230">
        <v>230.89999999999995</v>
      </c>
      <c r="J60" s="230">
        <v>232.54999999999995</v>
      </c>
      <c r="K60" s="229">
        <v>229.25</v>
      </c>
      <c r="L60" s="229">
        <v>226.65</v>
      </c>
      <c r="M60" s="229">
        <v>42.615760000000002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4506.3</v>
      </c>
      <c r="D61" s="230">
        <v>4483.7833333333328</v>
      </c>
      <c r="E61" s="230">
        <v>4402.5666666666657</v>
      </c>
      <c r="F61" s="230">
        <v>4298.833333333333</v>
      </c>
      <c r="G61" s="230">
        <v>4217.6166666666659</v>
      </c>
      <c r="H61" s="230">
        <v>4587.5166666666655</v>
      </c>
      <c r="I61" s="230">
        <v>4668.7333333333327</v>
      </c>
      <c r="J61" s="230">
        <v>4772.4666666666653</v>
      </c>
      <c r="K61" s="229">
        <v>4565</v>
      </c>
      <c r="L61" s="229">
        <v>4380.05</v>
      </c>
      <c r="M61" s="229">
        <v>4.8480699999999999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1626.3</v>
      </c>
      <c r="D62" s="230">
        <v>1616.6166666666668</v>
      </c>
      <c r="E62" s="230">
        <v>1603.6833333333336</v>
      </c>
      <c r="F62" s="230">
        <v>1581.0666666666668</v>
      </c>
      <c r="G62" s="230">
        <v>1568.1333333333337</v>
      </c>
      <c r="H62" s="230">
        <v>1639.2333333333336</v>
      </c>
      <c r="I62" s="230">
        <v>1652.166666666667</v>
      </c>
      <c r="J62" s="230">
        <v>1674.7833333333335</v>
      </c>
      <c r="K62" s="229">
        <v>1629.55</v>
      </c>
      <c r="L62" s="229">
        <v>1594</v>
      </c>
      <c r="M62" s="229">
        <v>3.28864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663.4</v>
      </c>
      <c r="D63" s="230">
        <v>662.08333333333337</v>
      </c>
      <c r="E63" s="230">
        <v>653.01666666666677</v>
      </c>
      <c r="F63" s="230">
        <v>642.63333333333344</v>
      </c>
      <c r="G63" s="230">
        <v>633.56666666666683</v>
      </c>
      <c r="H63" s="230">
        <v>672.4666666666667</v>
      </c>
      <c r="I63" s="230">
        <v>681.5333333333333</v>
      </c>
      <c r="J63" s="230">
        <v>691.91666666666663</v>
      </c>
      <c r="K63" s="229">
        <v>671.15</v>
      </c>
      <c r="L63" s="229">
        <v>651.70000000000005</v>
      </c>
      <c r="M63" s="229">
        <v>14.058960000000001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933.8</v>
      </c>
      <c r="D64" s="230">
        <v>930.5</v>
      </c>
      <c r="E64" s="230">
        <v>924.3</v>
      </c>
      <c r="F64" s="230">
        <v>914.8</v>
      </c>
      <c r="G64" s="230">
        <v>908.59999999999991</v>
      </c>
      <c r="H64" s="230">
        <v>940</v>
      </c>
      <c r="I64" s="230">
        <v>946.2</v>
      </c>
      <c r="J64" s="230">
        <v>955.7</v>
      </c>
      <c r="K64" s="229">
        <v>936.7</v>
      </c>
      <c r="L64" s="229">
        <v>921</v>
      </c>
      <c r="M64" s="229">
        <v>8.5601900000000004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277.35000000000002</v>
      </c>
      <c r="D65" s="230">
        <v>276.60000000000002</v>
      </c>
      <c r="E65" s="230">
        <v>274.35000000000002</v>
      </c>
      <c r="F65" s="230">
        <v>271.35000000000002</v>
      </c>
      <c r="G65" s="230">
        <v>269.10000000000002</v>
      </c>
      <c r="H65" s="230">
        <v>279.60000000000002</v>
      </c>
      <c r="I65" s="230">
        <v>281.85000000000002</v>
      </c>
      <c r="J65" s="230">
        <v>284.85000000000002</v>
      </c>
      <c r="K65" s="229">
        <v>278.85000000000002</v>
      </c>
      <c r="L65" s="229">
        <v>273.60000000000002</v>
      </c>
      <c r="M65" s="229">
        <v>25.674240000000001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1789.7</v>
      </c>
      <c r="D66" s="230">
        <v>1785.6333333333332</v>
      </c>
      <c r="E66" s="230">
        <v>1775.2666666666664</v>
      </c>
      <c r="F66" s="230">
        <v>1760.8333333333333</v>
      </c>
      <c r="G66" s="230">
        <v>1750.4666666666665</v>
      </c>
      <c r="H66" s="230">
        <v>1800.0666666666664</v>
      </c>
      <c r="I66" s="230">
        <v>1810.4333333333332</v>
      </c>
      <c r="J66" s="230">
        <v>1824.8666666666663</v>
      </c>
      <c r="K66" s="229">
        <v>1796</v>
      </c>
      <c r="L66" s="229">
        <v>1771.2</v>
      </c>
      <c r="M66" s="229">
        <v>4.3627900000000004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490.6</v>
      </c>
      <c r="D67" s="230">
        <v>489.5</v>
      </c>
      <c r="E67" s="230">
        <v>486.75</v>
      </c>
      <c r="F67" s="230">
        <v>482.9</v>
      </c>
      <c r="G67" s="230">
        <v>480.15</v>
      </c>
      <c r="H67" s="230">
        <v>493.35</v>
      </c>
      <c r="I67" s="230">
        <v>496.1</v>
      </c>
      <c r="J67" s="230">
        <v>499.95000000000005</v>
      </c>
      <c r="K67" s="229">
        <v>492.25</v>
      </c>
      <c r="L67" s="229">
        <v>485.65</v>
      </c>
      <c r="M67" s="229">
        <v>16.968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553.6</v>
      </c>
      <c r="D68" s="230">
        <v>551.98333333333346</v>
      </c>
      <c r="E68" s="230">
        <v>548.26666666666688</v>
      </c>
      <c r="F68" s="230">
        <v>542.93333333333339</v>
      </c>
      <c r="G68" s="230">
        <v>539.21666666666681</v>
      </c>
      <c r="H68" s="230">
        <v>557.31666666666695</v>
      </c>
      <c r="I68" s="230">
        <v>561.03333333333342</v>
      </c>
      <c r="J68" s="230">
        <v>566.36666666666702</v>
      </c>
      <c r="K68" s="229">
        <v>555.70000000000005</v>
      </c>
      <c r="L68" s="229">
        <v>546.65</v>
      </c>
      <c r="M68" s="229">
        <v>10.070650000000001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2102.15</v>
      </c>
      <c r="D69" s="230">
        <v>2098.0499999999997</v>
      </c>
      <c r="E69" s="230">
        <v>2081.1999999999994</v>
      </c>
      <c r="F69" s="230">
        <v>2060.2499999999995</v>
      </c>
      <c r="G69" s="230">
        <v>2043.3999999999992</v>
      </c>
      <c r="H69" s="230">
        <v>2118.9999999999995</v>
      </c>
      <c r="I69" s="230">
        <v>2135.85</v>
      </c>
      <c r="J69" s="230">
        <v>2156.7999999999997</v>
      </c>
      <c r="K69" s="229">
        <v>2114.9</v>
      </c>
      <c r="L69" s="229">
        <v>2077.1</v>
      </c>
      <c r="M69" s="229">
        <v>3.7304599999999999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2027.95</v>
      </c>
      <c r="D70" s="230">
        <v>2024.9666666666665</v>
      </c>
      <c r="E70" s="230">
        <v>2005.083333333333</v>
      </c>
      <c r="F70" s="230">
        <v>1982.2166666666665</v>
      </c>
      <c r="G70" s="230">
        <v>1962.333333333333</v>
      </c>
      <c r="H70" s="230">
        <v>2047.833333333333</v>
      </c>
      <c r="I70" s="230">
        <v>2067.7166666666667</v>
      </c>
      <c r="J70" s="230">
        <v>2090.583333333333</v>
      </c>
      <c r="K70" s="229">
        <v>2044.85</v>
      </c>
      <c r="L70" s="229">
        <v>2002.1</v>
      </c>
      <c r="M70" s="229">
        <v>2.8021400000000001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382.7</v>
      </c>
      <c r="D71" s="230">
        <v>377.31666666666661</v>
      </c>
      <c r="E71" s="230">
        <v>354.73333333333323</v>
      </c>
      <c r="F71" s="230">
        <v>326.76666666666665</v>
      </c>
      <c r="G71" s="230">
        <v>304.18333333333328</v>
      </c>
      <c r="H71" s="230">
        <v>405.28333333333319</v>
      </c>
      <c r="I71" s="230">
        <v>427.86666666666656</v>
      </c>
      <c r="J71" s="230">
        <v>455.83333333333314</v>
      </c>
      <c r="K71" s="229">
        <v>399.9</v>
      </c>
      <c r="L71" s="229">
        <v>349.35</v>
      </c>
      <c r="M71" s="229">
        <v>152.08976000000001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3438.45</v>
      </c>
      <c r="D72" s="230">
        <v>3404.9499999999994</v>
      </c>
      <c r="E72" s="230">
        <v>3342.4499999999989</v>
      </c>
      <c r="F72" s="230">
        <v>3246.4499999999994</v>
      </c>
      <c r="G72" s="230">
        <v>3183.9499999999989</v>
      </c>
      <c r="H72" s="230">
        <v>3500.9499999999989</v>
      </c>
      <c r="I72" s="230">
        <v>3563.45</v>
      </c>
      <c r="J72" s="230">
        <v>3659.4499999999989</v>
      </c>
      <c r="K72" s="229">
        <v>3467.45</v>
      </c>
      <c r="L72" s="229">
        <v>3308.95</v>
      </c>
      <c r="M72" s="229">
        <v>7.9964599999999999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4185.05</v>
      </c>
      <c r="D73" s="230">
        <v>4116.6833333333334</v>
      </c>
      <c r="E73" s="230">
        <v>4033.3666666666668</v>
      </c>
      <c r="F73" s="230">
        <v>3881.6833333333334</v>
      </c>
      <c r="G73" s="230">
        <v>3798.3666666666668</v>
      </c>
      <c r="H73" s="230">
        <v>4268.3666666666668</v>
      </c>
      <c r="I73" s="230">
        <v>4351.6833333333343</v>
      </c>
      <c r="J73" s="230">
        <v>4503.3666666666668</v>
      </c>
      <c r="K73" s="229">
        <v>4200</v>
      </c>
      <c r="L73" s="229">
        <v>3965</v>
      </c>
      <c r="M73" s="229">
        <v>9.7976700000000001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1959.6</v>
      </c>
      <c r="D74" s="230">
        <v>1947.9833333333333</v>
      </c>
      <c r="E74" s="230">
        <v>1927.6666666666667</v>
      </c>
      <c r="F74" s="230">
        <v>1895.7333333333333</v>
      </c>
      <c r="G74" s="230">
        <v>1875.4166666666667</v>
      </c>
      <c r="H74" s="230">
        <v>1979.9166666666667</v>
      </c>
      <c r="I74" s="230">
        <v>2000.2333333333333</v>
      </c>
      <c r="J74" s="230">
        <v>2032.1666666666667</v>
      </c>
      <c r="K74" s="229">
        <v>1968.3</v>
      </c>
      <c r="L74" s="229">
        <v>1916.05</v>
      </c>
      <c r="M74" s="229">
        <v>2.4003999999999999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4675.6499999999996</v>
      </c>
      <c r="D75" s="230">
        <v>4675.0333333333328</v>
      </c>
      <c r="E75" s="230">
        <v>4655.0666666666657</v>
      </c>
      <c r="F75" s="230">
        <v>4634.4833333333327</v>
      </c>
      <c r="G75" s="230">
        <v>4614.5166666666655</v>
      </c>
      <c r="H75" s="230">
        <v>4695.6166666666659</v>
      </c>
      <c r="I75" s="230">
        <v>4715.583333333333</v>
      </c>
      <c r="J75" s="230">
        <v>4736.1666666666661</v>
      </c>
      <c r="K75" s="229">
        <v>4695</v>
      </c>
      <c r="L75" s="229">
        <v>4654.45</v>
      </c>
      <c r="M75" s="229">
        <v>1.43574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3590.6</v>
      </c>
      <c r="D76" s="230">
        <v>3587.7000000000003</v>
      </c>
      <c r="E76" s="230">
        <v>3558.9000000000005</v>
      </c>
      <c r="F76" s="230">
        <v>3527.2000000000003</v>
      </c>
      <c r="G76" s="230">
        <v>3498.4000000000005</v>
      </c>
      <c r="H76" s="230">
        <v>3619.4000000000005</v>
      </c>
      <c r="I76" s="230">
        <v>3648.2000000000007</v>
      </c>
      <c r="J76" s="230">
        <v>3679.9000000000005</v>
      </c>
      <c r="K76" s="229">
        <v>3616.5</v>
      </c>
      <c r="L76" s="229">
        <v>3556</v>
      </c>
      <c r="M76" s="229">
        <v>3.5885600000000002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375.25</v>
      </c>
      <c r="D77" s="230">
        <v>378.05</v>
      </c>
      <c r="E77" s="230">
        <v>371.45000000000005</v>
      </c>
      <c r="F77" s="230">
        <v>367.65000000000003</v>
      </c>
      <c r="G77" s="230">
        <v>361.05000000000007</v>
      </c>
      <c r="H77" s="230">
        <v>381.85</v>
      </c>
      <c r="I77" s="230">
        <v>388.45000000000005</v>
      </c>
      <c r="J77" s="230">
        <v>392.25</v>
      </c>
      <c r="K77" s="229">
        <v>384.65</v>
      </c>
      <c r="L77" s="229">
        <v>374.25</v>
      </c>
      <c r="M77" s="229">
        <v>2.9264800000000002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2158.35</v>
      </c>
      <c r="D78" s="230">
        <v>2144.2166666666667</v>
      </c>
      <c r="E78" s="230">
        <v>2125.9833333333336</v>
      </c>
      <c r="F78" s="230">
        <v>2093.6166666666668</v>
      </c>
      <c r="G78" s="230">
        <v>2075.3833333333337</v>
      </c>
      <c r="H78" s="230">
        <v>2176.5833333333335</v>
      </c>
      <c r="I78" s="230">
        <v>2194.8166666666662</v>
      </c>
      <c r="J78" s="230">
        <v>2227.1833333333334</v>
      </c>
      <c r="K78" s="229">
        <v>2162.4499999999998</v>
      </c>
      <c r="L78" s="229">
        <v>2111.85</v>
      </c>
      <c r="M78" s="229">
        <v>1.3160499999999999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140</v>
      </c>
      <c r="D79" s="230">
        <v>140.68333333333331</v>
      </c>
      <c r="E79" s="230">
        <v>137.46666666666661</v>
      </c>
      <c r="F79" s="230">
        <v>134.93333333333331</v>
      </c>
      <c r="G79" s="230">
        <v>131.71666666666661</v>
      </c>
      <c r="H79" s="230">
        <v>143.21666666666661</v>
      </c>
      <c r="I79" s="230">
        <v>146.43333333333331</v>
      </c>
      <c r="J79" s="230">
        <v>148.96666666666661</v>
      </c>
      <c r="K79" s="229">
        <v>143.9</v>
      </c>
      <c r="L79" s="229">
        <v>138.15</v>
      </c>
      <c r="M79" s="229">
        <v>165.62405000000001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125.2</v>
      </c>
      <c r="D80" s="230">
        <v>125.2</v>
      </c>
      <c r="E80" s="230">
        <v>124.60000000000001</v>
      </c>
      <c r="F80" s="230">
        <v>124</v>
      </c>
      <c r="G80" s="230">
        <v>123.4</v>
      </c>
      <c r="H80" s="230">
        <v>125.80000000000001</v>
      </c>
      <c r="I80" s="230">
        <v>126.4</v>
      </c>
      <c r="J80" s="230">
        <v>127.00000000000001</v>
      </c>
      <c r="K80" s="229">
        <v>125.8</v>
      </c>
      <c r="L80" s="229">
        <v>124.6</v>
      </c>
      <c r="M80" s="229">
        <v>35.580359999999999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283.95</v>
      </c>
      <c r="D81" s="230">
        <v>282.99999999999994</v>
      </c>
      <c r="E81" s="230">
        <v>280.59999999999991</v>
      </c>
      <c r="F81" s="230">
        <v>277.24999999999994</v>
      </c>
      <c r="G81" s="230">
        <v>274.84999999999991</v>
      </c>
      <c r="H81" s="230">
        <v>286.34999999999991</v>
      </c>
      <c r="I81" s="230">
        <v>288.74999999999989</v>
      </c>
      <c r="J81" s="230">
        <v>292.09999999999991</v>
      </c>
      <c r="K81" s="229">
        <v>285.39999999999998</v>
      </c>
      <c r="L81" s="229">
        <v>279.64999999999998</v>
      </c>
      <c r="M81" s="229">
        <v>12.070180000000001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105.2</v>
      </c>
      <c r="D82" s="230">
        <v>105.23333333333333</v>
      </c>
      <c r="E82" s="230">
        <v>104.51666666666667</v>
      </c>
      <c r="F82" s="230">
        <v>103.83333333333333</v>
      </c>
      <c r="G82" s="230">
        <v>103.11666666666666</v>
      </c>
      <c r="H82" s="230">
        <v>105.91666666666667</v>
      </c>
      <c r="I82" s="230">
        <v>106.63333333333334</v>
      </c>
      <c r="J82" s="230">
        <v>107.31666666666668</v>
      </c>
      <c r="K82" s="229">
        <v>105.95</v>
      </c>
      <c r="L82" s="229">
        <v>104.55</v>
      </c>
      <c r="M82" s="229">
        <v>70.784980000000004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955.45</v>
      </c>
      <c r="D83" s="230">
        <v>958.55000000000007</v>
      </c>
      <c r="E83" s="230">
        <v>948.10000000000014</v>
      </c>
      <c r="F83" s="230">
        <v>940.75000000000011</v>
      </c>
      <c r="G83" s="230">
        <v>930.30000000000018</v>
      </c>
      <c r="H83" s="230">
        <v>965.90000000000009</v>
      </c>
      <c r="I83" s="230">
        <v>976.35000000000014</v>
      </c>
      <c r="J83" s="230">
        <v>983.7</v>
      </c>
      <c r="K83" s="229">
        <v>969</v>
      </c>
      <c r="L83" s="229">
        <v>951.2</v>
      </c>
      <c r="M83" s="229">
        <v>6.1687099999999999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1044.0999999999999</v>
      </c>
      <c r="D84" s="230">
        <v>1040.6333333333332</v>
      </c>
      <c r="E84" s="230">
        <v>1031.4666666666665</v>
      </c>
      <c r="F84" s="230">
        <v>1018.8333333333333</v>
      </c>
      <c r="G84" s="230">
        <v>1009.6666666666665</v>
      </c>
      <c r="H84" s="230">
        <v>1053.2666666666664</v>
      </c>
      <c r="I84" s="230">
        <v>1062.4333333333334</v>
      </c>
      <c r="J84" s="230">
        <v>1075.0666666666664</v>
      </c>
      <c r="K84" s="229">
        <v>1049.8</v>
      </c>
      <c r="L84" s="229">
        <v>1028</v>
      </c>
      <c r="M84" s="229">
        <v>5.4681199999999999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1434.9</v>
      </c>
      <c r="D85" s="230">
        <v>1436.5833333333333</v>
      </c>
      <c r="E85" s="230">
        <v>1429.3166666666666</v>
      </c>
      <c r="F85" s="230">
        <v>1423.7333333333333</v>
      </c>
      <c r="G85" s="230">
        <v>1416.4666666666667</v>
      </c>
      <c r="H85" s="230">
        <v>1442.1666666666665</v>
      </c>
      <c r="I85" s="230">
        <v>1449.4333333333334</v>
      </c>
      <c r="J85" s="230">
        <v>1455.0166666666664</v>
      </c>
      <c r="K85" s="229">
        <v>1443.85</v>
      </c>
      <c r="L85" s="229">
        <v>1431</v>
      </c>
      <c r="M85" s="229">
        <v>2.83256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1731.4</v>
      </c>
      <c r="D86" s="230">
        <v>1725.8833333333334</v>
      </c>
      <c r="E86" s="230">
        <v>1716.5666666666668</v>
      </c>
      <c r="F86" s="230">
        <v>1701.7333333333333</v>
      </c>
      <c r="G86" s="230">
        <v>1692.4166666666667</v>
      </c>
      <c r="H86" s="230">
        <v>1740.7166666666669</v>
      </c>
      <c r="I86" s="230">
        <v>1750.0333333333335</v>
      </c>
      <c r="J86" s="230">
        <v>1764.866666666667</v>
      </c>
      <c r="K86" s="229">
        <v>1735.2</v>
      </c>
      <c r="L86" s="229">
        <v>1711.05</v>
      </c>
      <c r="M86" s="229">
        <v>2.4757899999999999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484.3</v>
      </c>
      <c r="D87" s="230">
        <v>483.0333333333333</v>
      </c>
      <c r="E87" s="230">
        <v>479.36666666666662</v>
      </c>
      <c r="F87" s="230">
        <v>474.43333333333334</v>
      </c>
      <c r="G87" s="230">
        <v>470.76666666666665</v>
      </c>
      <c r="H87" s="230">
        <v>487.96666666666658</v>
      </c>
      <c r="I87" s="230">
        <v>491.63333333333333</v>
      </c>
      <c r="J87" s="230">
        <v>496.56666666666655</v>
      </c>
      <c r="K87" s="229">
        <v>486.7</v>
      </c>
      <c r="L87" s="229">
        <v>478.1</v>
      </c>
      <c r="M87" s="229">
        <v>10.3988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298.55</v>
      </c>
      <c r="D88" s="230">
        <v>297.45000000000005</v>
      </c>
      <c r="E88" s="230">
        <v>294.30000000000007</v>
      </c>
      <c r="F88" s="230">
        <v>290.05</v>
      </c>
      <c r="G88" s="230">
        <v>286.90000000000003</v>
      </c>
      <c r="H88" s="230">
        <v>301.7000000000001</v>
      </c>
      <c r="I88" s="230">
        <v>304.85000000000008</v>
      </c>
      <c r="J88" s="230">
        <v>309.10000000000014</v>
      </c>
      <c r="K88" s="229">
        <v>300.60000000000002</v>
      </c>
      <c r="L88" s="229">
        <v>293.2</v>
      </c>
      <c r="M88" s="229">
        <v>10.42109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1139.6500000000001</v>
      </c>
      <c r="D89" s="230">
        <v>1130.7</v>
      </c>
      <c r="E89" s="230">
        <v>1120.45</v>
      </c>
      <c r="F89" s="230">
        <v>1101.25</v>
      </c>
      <c r="G89" s="230">
        <v>1091</v>
      </c>
      <c r="H89" s="230">
        <v>1149.9000000000001</v>
      </c>
      <c r="I89" s="230">
        <v>1160.1500000000001</v>
      </c>
      <c r="J89" s="230">
        <v>1179.3500000000001</v>
      </c>
      <c r="K89" s="229">
        <v>1140.95</v>
      </c>
      <c r="L89" s="229">
        <v>1111.5</v>
      </c>
      <c r="M89" s="229">
        <v>16.709700000000002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1944.9</v>
      </c>
      <c r="D90" s="230">
        <v>1937.5833333333333</v>
      </c>
      <c r="E90" s="230">
        <v>1924.8666666666666</v>
      </c>
      <c r="F90" s="230">
        <v>1904.8333333333333</v>
      </c>
      <c r="G90" s="230">
        <v>1892.1166666666666</v>
      </c>
      <c r="H90" s="230">
        <v>1957.6166666666666</v>
      </c>
      <c r="I90" s="230">
        <v>1970.3333333333333</v>
      </c>
      <c r="J90" s="230">
        <v>1990.3666666666666</v>
      </c>
      <c r="K90" s="229">
        <v>1950.3</v>
      </c>
      <c r="L90" s="229">
        <v>1917.55</v>
      </c>
      <c r="M90" s="229">
        <v>2.4233899999999999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1600.8</v>
      </c>
      <c r="D91" s="230">
        <v>1605.3500000000001</v>
      </c>
      <c r="E91" s="230">
        <v>1594.9000000000003</v>
      </c>
      <c r="F91" s="230">
        <v>1589.0000000000002</v>
      </c>
      <c r="G91" s="230">
        <v>1578.5500000000004</v>
      </c>
      <c r="H91" s="230">
        <v>1611.2500000000002</v>
      </c>
      <c r="I91" s="230">
        <v>1621.7</v>
      </c>
      <c r="J91" s="230">
        <v>1627.6000000000001</v>
      </c>
      <c r="K91" s="229">
        <v>1615.8</v>
      </c>
      <c r="L91" s="229">
        <v>1599.45</v>
      </c>
      <c r="M91" s="229">
        <v>67.041460000000001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584.4</v>
      </c>
      <c r="D92" s="230">
        <v>585.61666666666667</v>
      </c>
      <c r="E92" s="230">
        <v>580.23333333333335</v>
      </c>
      <c r="F92" s="230">
        <v>576.06666666666672</v>
      </c>
      <c r="G92" s="230">
        <v>570.68333333333339</v>
      </c>
      <c r="H92" s="230">
        <v>589.7833333333333</v>
      </c>
      <c r="I92" s="230">
        <v>595.16666666666674</v>
      </c>
      <c r="J92" s="230">
        <v>599.33333333333326</v>
      </c>
      <c r="K92" s="229">
        <v>591</v>
      </c>
      <c r="L92" s="229">
        <v>581.45000000000005</v>
      </c>
      <c r="M92" s="229">
        <v>33.2744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1346.55</v>
      </c>
      <c r="D93" s="230">
        <v>1347.75</v>
      </c>
      <c r="E93" s="230">
        <v>1334.95</v>
      </c>
      <c r="F93" s="230">
        <v>1323.3500000000001</v>
      </c>
      <c r="G93" s="230">
        <v>1310.5500000000002</v>
      </c>
      <c r="H93" s="230">
        <v>1359.35</v>
      </c>
      <c r="I93" s="230">
        <v>1372.15</v>
      </c>
      <c r="J93" s="230">
        <v>1383.7499999999998</v>
      </c>
      <c r="K93" s="229">
        <v>1360.55</v>
      </c>
      <c r="L93" s="229">
        <v>1336.15</v>
      </c>
      <c r="M93" s="229">
        <v>5.9660099999999998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2930.4</v>
      </c>
      <c r="D94" s="230">
        <v>2915.5833333333335</v>
      </c>
      <c r="E94" s="230">
        <v>2892.916666666667</v>
      </c>
      <c r="F94" s="230">
        <v>2855.4333333333334</v>
      </c>
      <c r="G94" s="230">
        <v>2832.7666666666669</v>
      </c>
      <c r="H94" s="230">
        <v>2953.0666666666671</v>
      </c>
      <c r="I94" s="230">
        <v>2975.733333333334</v>
      </c>
      <c r="J94" s="230">
        <v>3013.2166666666672</v>
      </c>
      <c r="K94" s="229">
        <v>2938.25</v>
      </c>
      <c r="L94" s="229">
        <v>2878.1</v>
      </c>
      <c r="M94" s="229">
        <v>6.1732699999999996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416.8</v>
      </c>
      <c r="D95" s="230">
        <v>417.26666666666665</v>
      </c>
      <c r="E95" s="230">
        <v>413.5333333333333</v>
      </c>
      <c r="F95" s="230">
        <v>410.26666666666665</v>
      </c>
      <c r="G95" s="230">
        <v>406.5333333333333</v>
      </c>
      <c r="H95" s="230">
        <v>420.5333333333333</v>
      </c>
      <c r="I95" s="230">
        <v>424.26666666666665</v>
      </c>
      <c r="J95" s="230">
        <v>427.5333333333333</v>
      </c>
      <c r="K95" s="229">
        <v>421</v>
      </c>
      <c r="L95" s="229">
        <v>414</v>
      </c>
      <c r="M95" s="229">
        <v>28.139109999999999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3686.05</v>
      </c>
      <c r="D96" s="230">
        <v>3711.0499999999997</v>
      </c>
      <c r="E96" s="230">
        <v>3622.0999999999995</v>
      </c>
      <c r="F96" s="230">
        <v>3558.1499999999996</v>
      </c>
      <c r="G96" s="230">
        <v>3469.1999999999994</v>
      </c>
      <c r="H96" s="230">
        <v>3774.9999999999995</v>
      </c>
      <c r="I96" s="230">
        <v>3863.9499999999994</v>
      </c>
      <c r="J96" s="230">
        <v>3927.8999999999996</v>
      </c>
      <c r="K96" s="229">
        <v>3800</v>
      </c>
      <c r="L96" s="229">
        <v>3647.1</v>
      </c>
      <c r="M96" s="229">
        <v>39.444490000000002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273.45</v>
      </c>
      <c r="D97" s="230">
        <v>270.45</v>
      </c>
      <c r="E97" s="230">
        <v>265.95</v>
      </c>
      <c r="F97" s="230">
        <v>258.45</v>
      </c>
      <c r="G97" s="230">
        <v>253.95</v>
      </c>
      <c r="H97" s="230">
        <v>277.95</v>
      </c>
      <c r="I97" s="230">
        <v>282.45</v>
      </c>
      <c r="J97" s="230">
        <v>289.95</v>
      </c>
      <c r="K97" s="229">
        <v>274.95</v>
      </c>
      <c r="L97" s="229">
        <v>262.95</v>
      </c>
      <c r="M97" s="229">
        <v>49.123510000000003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2643.45</v>
      </c>
      <c r="D98" s="230">
        <v>2644.4833333333331</v>
      </c>
      <c r="E98" s="230">
        <v>2631.9666666666662</v>
      </c>
      <c r="F98" s="230">
        <v>2620.4833333333331</v>
      </c>
      <c r="G98" s="230">
        <v>2607.9666666666662</v>
      </c>
      <c r="H98" s="230">
        <v>2655.9666666666662</v>
      </c>
      <c r="I98" s="230">
        <v>2668.4833333333336</v>
      </c>
      <c r="J98" s="230">
        <v>2679.9666666666662</v>
      </c>
      <c r="K98" s="229">
        <v>2657</v>
      </c>
      <c r="L98" s="229">
        <v>2633</v>
      </c>
      <c r="M98" s="229">
        <v>7.7548399999999997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298.95</v>
      </c>
      <c r="D99" s="230">
        <v>299.73333333333335</v>
      </c>
      <c r="E99" s="230">
        <v>297.91666666666669</v>
      </c>
      <c r="F99" s="230">
        <v>296.88333333333333</v>
      </c>
      <c r="G99" s="230">
        <v>295.06666666666666</v>
      </c>
      <c r="H99" s="230">
        <v>300.76666666666671</v>
      </c>
      <c r="I99" s="230">
        <v>302.58333333333331</v>
      </c>
      <c r="J99" s="230">
        <v>303.61666666666673</v>
      </c>
      <c r="K99" s="229">
        <v>301.55</v>
      </c>
      <c r="L99" s="229">
        <v>298.7</v>
      </c>
      <c r="M99" s="229">
        <v>6.9700300000000004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41019.949999999997</v>
      </c>
      <c r="D100" s="230">
        <v>40869.049999999996</v>
      </c>
      <c r="E100" s="230">
        <v>40588.049999999988</v>
      </c>
      <c r="F100" s="230">
        <v>40156.149999999994</v>
      </c>
      <c r="G100" s="230">
        <v>39875.149999999987</v>
      </c>
      <c r="H100" s="230">
        <v>41300.94999999999</v>
      </c>
      <c r="I100" s="230">
        <v>41581.950000000004</v>
      </c>
      <c r="J100" s="230">
        <v>42013.849999999991</v>
      </c>
      <c r="K100" s="229">
        <v>41150.050000000003</v>
      </c>
      <c r="L100" s="229">
        <v>40437.15</v>
      </c>
      <c r="M100" s="229">
        <v>3.2120000000000003E-2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2640.8</v>
      </c>
      <c r="D101" s="230">
        <v>2647.8666666666668</v>
      </c>
      <c r="E101" s="230">
        <v>2631.7333333333336</v>
      </c>
      <c r="F101" s="230">
        <v>2622.666666666667</v>
      </c>
      <c r="G101" s="230">
        <v>2606.5333333333338</v>
      </c>
      <c r="H101" s="230">
        <v>2656.9333333333334</v>
      </c>
      <c r="I101" s="230">
        <v>2673.0666666666666</v>
      </c>
      <c r="J101" s="230">
        <v>2682.1333333333332</v>
      </c>
      <c r="K101" s="229">
        <v>2664</v>
      </c>
      <c r="L101" s="229">
        <v>2638.8</v>
      </c>
      <c r="M101" s="229">
        <v>32.75459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935.95</v>
      </c>
      <c r="D102" s="230">
        <v>937.58333333333337</v>
      </c>
      <c r="E102" s="230">
        <v>931.66666666666674</v>
      </c>
      <c r="F102" s="230">
        <v>927.38333333333333</v>
      </c>
      <c r="G102" s="230">
        <v>921.4666666666667</v>
      </c>
      <c r="H102" s="230">
        <v>941.86666666666679</v>
      </c>
      <c r="I102" s="230">
        <v>947.78333333333353</v>
      </c>
      <c r="J102" s="230">
        <v>952.06666666666683</v>
      </c>
      <c r="K102" s="229">
        <v>943.5</v>
      </c>
      <c r="L102" s="229">
        <v>933.3</v>
      </c>
      <c r="M102" s="229">
        <v>105.20125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1212.55</v>
      </c>
      <c r="D103" s="230">
        <v>1210.3500000000001</v>
      </c>
      <c r="E103" s="230">
        <v>1197.4500000000003</v>
      </c>
      <c r="F103" s="230">
        <v>1182.3500000000001</v>
      </c>
      <c r="G103" s="230">
        <v>1169.4500000000003</v>
      </c>
      <c r="H103" s="230">
        <v>1225.4500000000003</v>
      </c>
      <c r="I103" s="230">
        <v>1238.3500000000004</v>
      </c>
      <c r="J103" s="230">
        <v>1253.4500000000003</v>
      </c>
      <c r="K103" s="229">
        <v>1223.25</v>
      </c>
      <c r="L103" s="229">
        <v>1195.25</v>
      </c>
      <c r="M103" s="229">
        <v>3.0160999999999998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503.4</v>
      </c>
      <c r="D104" s="230">
        <v>501.56666666666666</v>
      </c>
      <c r="E104" s="230">
        <v>493.13333333333333</v>
      </c>
      <c r="F104" s="230">
        <v>482.86666666666667</v>
      </c>
      <c r="G104" s="230">
        <v>474.43333333333334</v>
      </c>
      <c r="H104" s="230">
        <v>511.83333333333331</v>
      </c>
      <c r="I104" s="230">
        <v>520.26666666666665</v>
      </c>
      <c r="J104" s="230">
        <v>530.5333333333333</v>
      </c>
      <c r="K104" s="229">
        <v>510</v>
      </c>
      <c r="L104" s="229">
        <v>491.3</v>
      </c>
      <c r="M104" s="229">
        <v>24.673690000000001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517.45000000000005</v>
      </c>
      <c r="D105" s="230">
        <v>518.75</v>
      </c>
      <c r="E105" s="230">
        <v>514.25</v>
      </c>
      <c r="F105" s="230">
        <v>511.04999999999995</v>
      </c>
      <c r="G105" s="230">
        <v>506.54999999999995</v>
      </c>
      <c r="H105" s="230">
        <v>521.95000000000005</v>
      </c>
      <c r="I105" s="230">
        <v>526.45000000000005</v>
      </c>
      <c r="J105" s="230">
        <v>529.65000000000009</v>
      </c>
      <c r="K105" s="229">
        <v>523.25</v>
      </c>
      <c r="L105" s="229">
        <v>515.54999999999995</v>
      </c>
      <c r="M105" s="229">
        <v>1.1748499999999999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72.8</v>
      </c>
      <c r="D106" s="230">
        <v>72.233333333333334</v>
      </c>
      <c r="E106" s="230">
        <v>71.416666666666671</v>
      </c>
      <c r="F106" s="230">
        <v>70.033333333333331</v>
      </c>
      <c r="G106" s="230">
        <v>69.216666666666669</v>
      </c>
      <c r="H106" s="230">
        <v>73.616666666666674</v>
      </c>
      <c r="I106" s="230">
        <v>74.433333333333337</v>
      </c>
      <c r="J106" s="230">
        <v>75.816666666666677</v>
      </c>
      <c r="K106" s="229">
        <v>73.05</v>
      </c>
      <c r="L106" s="229">
        <v>70.849999999999994</v>
      </c>
      <c r="M106" s="229">
        <v>210.06739999999999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436.95</v>
      </c>
      <c r="D107" s="230">
        <v>437.25</v>
      </c>
      <c r="E107" s="230">
        <v>433.55</v>
      </c>
      <c r="F107" s="230">
        <v>430.15000000000003</v>
      </c>
      <c r="G107" s="230">
        <v>426.45000000000005</v>
      </c>
      <c r="H107" s="230">
        <v>440.65</v>
      </c>
      <c r="I107" s="230">
        <v>444.35</v>
      </c>
      <c r="J107" s="230">
        <v>447.74999999999994</v>
      </c>
      <c r="K107" s="229">
        <v>440.95</v>
      </c>
      <c r="L107" s="229">
        <v>433.85</v>
      </c>
      <c r="M107" s="229">
        <v>87.191760000000002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5677.1</v>
      </c>
      <c r="D108" s="230">
        <v>5640.8833333333341</v>
      </c>
      <c r="E108" s="230">
        <v>5583.7666666666682</v>
      </c>
      <c r="F108" s="230">
        <v>5490.4333333333343</v>
      </c>
      <c r="G108" s="230">
        <v>5433.3166666666684</v>
      </c>
      <c r="H108" s="230">
        <v>5734.2166666666681</v>
      </c>
      <c r="I108" s="230">
        <v>5791.3333333333348</v>
      </c>
      <c r="J108" s="230">
        <v>5884.6666666666679</v>
      </c>
      <c r="K108" s="229">
        <v>5698</v>
      </c>
      <c r="L108" s="229">
        <v>5547.55</v>
      </c>
      <c r="M108" s="229">
        <v>1.0238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277.89999999999998</v>
      </c>
      <c r="D109" s="230">
        <v>277.81666666666666</v>
      </c>
      <c r="E109" s="230">
        <v>276.48333333333335</v>
      </c>
      <c r="F109" s="230">
        <v>275.06666666666666</v>
      </c>
      <c r="G109" s="230">
        <v>273.73333333333335</v>
      </c>
      <c r="H109" s="230">
        <v>279.23333333333335</v>
      </c>
      <c r="I109" s="230">
        <v>280.56666666666672</v>
      </c>
      <c r="J109" s="230">
        <v>281.98333333333335</v>
      </c>
      <c r="K109" s="229">
        <v>279.14999999999998</v>
      </c>
      <c r="L109" s="229">
        <v>276.39999999999998</v>
      </c>
      <c r="M109" s="229">
        <v>9.7880400000000005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123.6</v>
      </c>
      <c r="D110" s="230">
        <v>124.55</v>
      </c>
      <c r="E110" s="230">
        <v>122.1</v>
      </c>
      <c r="F110" s="230">
        <v>120.6</v>
      </c>
      <c r="G110" s="230">
        <v>118.14999999999999</v>
      </c>
      <c r="H110" s="230">
        <v>126.05</v>
      </c>
      <c r="I110" s="230">
        <v>128.5</v>
      </c>
      <c r="J110" s="230">
        <v>130</v>
      </c>
      <c r="K110" s="229">
        <v>127</v>
      </c>
      <c r="L110" s="229">
        <v>123.05</v>
      </c>
      <c r="M110" s="229">
        <v>363.92534000000001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387.7</v>
      </c>
      <c r="D111" s="230">
        <v>385.76666666666671</v>
      </c>
      <c r="E111" s="230">
        <v>382.53333333333342</v>
      </c>
      <c r="F111" s="230">
        <v>377.36666666666673</v>
      </c>
      <c r="G111" s="230">
        <v>374.13333333333344</v>
      </c>
      <c r="H111" s="230">
        <v>390.93333333333339</v>
      </c>
      <c r="I111" s="230">
        <v>394.16666666666663</v>
      </c>
      <c r="J111" s="230">
        <v>399.33333333333337</v>
      </c>
      <c r="K111" s="229">
        <v>389</v>
      </c>
      <c r="L111" s="229">
        <v>380.6</v>
      </c>
      <c r="M111" s="229">
        <v>37.499389999999998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91.85</v>
      </c>
      <c r="D112" s="230">
        <v>91.350000000000009</v>
      </c>
      <c r="E112" s="230">
        <v>90.700000000000017</v>
      </c>
      <c r="F112" s="230">
        <v>89.550000000000011</v>
      </c>
      <c r="G112" s="230">
        <v>88.90000000000002</v>
      </c>
      <c r="H112" s="230">
        <v>92.500000000000014</v>
      </c>
      <c r="I112" s="230">
        <v>93.15000000000002</v>
      </c>
      <c r="J112" s="230">
        <v>94.300000000000011</v>
      </c>
      <c r="K112" s="229">
        <v>92</v>
      </c>
      <c r="L112" s="229">
        <v>90.2</v>
      </c>
      <c r="M112" s="229">
        <v>108.13997000000001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645.9</v>
      </c>
      <c r="D113" s="230">
        <v>643.83333333333337</v>
      </c>
      <c r="E113" s="230">
        <v>640.66666666666674</v>
      </c>
      <c r="F113" s="230">
        <v>635.43333333333339</v>
      </c>
      <c r="G113" s="230">
        <v>632.26666666666677</v>
      </c>
      <c r="H113" s="230">
        <v>649.06666666666672</v>
      </c>
      <c r="I113" s="230">
        <v>652.23333333333346</v>
      </c>
      <c r="J113" s="230">
        <v>657.4666666666667</v>
      </c>
      <c r="K113" s="229">
        <v>647</v>
      </c>
      <c r="L113" s="229">
        <v>638.6</v>
      </c>
      <c r="M113" s="229">
        <v>8.6430600000000002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462.9</v>
      </c>
      <c r="D114" s="230">
        <v>462.93333333333334</v>
      </c>
      <c r="E114" s="230">
        <v>459.36666666666667</v>
      </c>
      <c r="F114" s="230">
        <v>455.83333333333331</v>
      </c>
      <c r="G114" s="230">
        <v>452.26666666666665</v>
      </c>
      <c r="H114" s="230">
        <v>466.4666666666667</v>
      </c>
      <c r="I114" s="230">
        <v>470.03333333333342</v>
      </c>
      <c r="J114" s="230">
        <v>473.56666666666672</v>
      </c>
      <c r="K114" s="229">
        <v>466.5</v>
      </c>
      <c r="L114" s="229">
        <v>459.4</v>
      </c>
      <c r="M114" s="229">
        <v>7.33819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163.35</v>
      </c>
      <c r="D115" s="230">
        <v>161.75</v>
      </c>
      <c r="E115" s="230">
        <v>159.6</v>
      </c>
      <c r="F115" s="230">
        <v>155.85</v>
      </c>
      <c r="G115" s="230">
        <v>153.69999999999999</v>
      </c>
      <c r="H115" s="230">
        <v>165.5</v>
      </c>
      <c r="I115" s="230">
        <v>167.64999999999998</v>
      </c>
      <c r="J115" s="230">
        <v>171.4</v>
      </c>
      <c r="K115" s="229">
        <v>163.9</v>
      </c>
      <c r="L115" s="229">
        <v>158</v>
      </c>
      <c r="M115" s="229">
        <v>99.016639999999995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1332.45</v>
      </c>
      <c r="D116" s="230">
        <v>1329.3333333333333</v>
      </c>
      <c r="E116" s="230">
        <v>1321.7166666666665</v>
      </c>
      <c r="F116" s="230">
        <v>1310.9833333333331</v>
      </c>
      <c r="G116" s="230">
        <v>1303.3666666666663</v>
      </c>
      <c r="H116" s="230">
        <v>1340.0666666666666</v>
      </c>
      <c r="I116" s="230">
        <v>1347.6833333333334</v>
      </c>
      <c r="J116" s="230">
        <v>1358.4166666666667</v>
      </c>
      <c r="K116" s="229">
        <v>1336.95</v>
      </c>
      <c r="L116" s="229">
        <v>1318.6</v>
      </c>
      <c r="M116" s="229">
        <v>19.046220000000002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4268.6000000000004</v>
      </c>
      <c r="D117" s="230">
        <v>4236.6333333333341</v>
      </c>
      <c r="E117" s="230">
        <v>4188.7166666666681</v>
      </c>
      <c r="F117" s="230">
        <v>4108.8333333333339</v>
      </c>
      <c r="G117" s="230">
        <v>4060.9166666666679</v>
      </c>
      <c r="H117" s="230">
        <v>4316.5166666666682</v>
      </c>
      <c r="I117" s="230">
        <v>4364.4333333333343</v>
      </c>
      <c r="J117" s="230">
        <v>4444.3166666666684</v>
      </c>
      <c r="K117" s="229">
        <v>4284.55</v>
      </c>
      <c r="L117" s="229">
        <v>4156.75</v>
      </c>
      <c r="M117" s="229">
        <v>5.8632499999999999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1291.95</v>
      </c>
      <c r="D118" s="230">
        <v>1286.8833333333334</v>
      </c>
      <c r="E118" s="230">
        <v>1278.0666666666668</v>
      </c>
      <c r="F118" s="230">
        <v>1264.1833333333334</v>
      </c>
      <c r="G118" s="230">
        <v>1255.3666666666668</v>
      </c>
      <c r="H118" s="230">
        <v>1300.7666666666669</v>
      </c>
      <c r="I118" s="230">
        <v>1309.5833333333335</v>
      </c>
      <c r="J118" s="230">
        <v>1323.4666666666669</v>
      </c>
      <c r="K118" s="229">
        <v>1295.7</v>
      </c>
      <c r="L118" s="229">
        <v>1273</v>
      </c>
      <c r="M118" s="229">
        <v>47.855879999999999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2410.9499999999998</v>
      </c>
      <c r="D119" s="230">
        <v>2424.3166666666666</v>
      </c>
      <c r="E119" s="230">
        <v>2363.6333333333332</v>
      </c>
      <c r="F119" s="230">
        <v>2316.3166666666666</v>
      </c>
      <c r="G119" s="230">
        <v>2255.6333333333332</v>
      </c>
      <c r="H119" s="230">
        <v>2471.6333333333332</v>
      </c>
      <c r="I119" s="230">
        <v>2532.3166666666666</v>
      </c>
      <c r="J119" s="230">
        <v>2579.6333333333332</v>
      </c>
      <c r="K119" s="229">
        <v>2485</v>
      </c>
      <c r="L119" s="229">
        <v>2377</v>
      </c>
      <c r="M119" s="229">
        <v>10.703099999999999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730.55</v>
      </c>
      <c r="D120" s="230">
        <v>731</v>
      </c>
      <c r="E120" s="230">
        <v>719.55</v>
      </c>
      <c r="F120" s="230">
        <v>708.55</v>
      </c>
      <c r="G120" s="230">
        <v>697.09999999999991</v>
      </c>
      <c r="H120" s="230">
        <v>742</v>
      </c>
      <c r="I120" s="230">
        <v>753.45</v>
      </c>
      <c r="J120" s="230">
        <v>764.45</v>
      </c>
      <c r="K120" s="229">
        <v>742.45</v>
      </c>
      <c r="L120" s="229">
        <v>720</v>
      </c>
      <c r="M120" s="229">
        <v>15.43263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257.2</v>
      </c>
      <c r="D121" s="230">
        <v>258.56666666666666</v>
      </c>
      <c r="E121" s="230">
        <v>254.83333333333331</v>
      </c>
      <c r="F121" s="230">
        <v>252.46666666666664</v>
      </c>
      <c r="G121" s="230">
        <v>248.73333333333329</v>
      </c>
      <c r="H121" s="230">
        <v>260.93333333333334</v>
      </c>
      <c r="I121" s="230">
        <v>264.66666666666669</v>
      </c>
      <c r="J121" s="230">
        <v>267.03333333333336</v>
      </c>
      <c r="K121" s="229">
        <v>262.3</v>
      </c>
      <c r="L121" s="229">
        <v>256.2</v>
      </c>
      <c r="M121" s="229">
        <v>11.030570000000001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747.3</v>
      </c>
      <c r="D122" s="230">
        <v>749.9666666666667</v>
      </c>
      <c r="E122" s="230">
        <v>741.98333333333335</v>
      </c>
      <c r="F122" s="230">
        <v>736.66666666666663</v>
      </c>
      <c r="G122" s="230">
        <v>728.68333333333328</v>
      </c>
      <c r="H122" s="230">
        <v>755.28333333333342</v>
      </c>
      <c r="I122" s="230">
        <v>763.26666666666677</v>
      </c>
      <c r="J122" s="230">
        <v>768.58333333333348</v>
      </c>
      <c r="K122" s="229">
        <v>757.95</v>
      </c>
      <c r="L122" s="229">
        <v>744.65</v>
      </c>
      <c r="M122" s="229">
        <v>17.036190000000001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525.79999999999995</v>
      </c>
      <c r="D123" s="230">
        <v>525.63333333333333</v>
      </c>
      <c r="E123" s="230">
        <v>521.76666666666665</v>
      </c>
      <c r="F123" s="230">
        <v>517.73333333333335</v>
      </c>
      <c r="G123" s="230">
        <v>513.86666666666667</v>
      </c>
      <c r="H123" s="230">
        <v>529.66666666666663</v>
      </c>
      <c r="I123" s="230">
        <v>533.53333333333319</v>
      </c>
      <c r="J123" s="230">
        <v>537.56666666666661</v>
      </c>
      <c r="K123" s="229">
        <v>529.5</v>
      </c>
      <c r="L123" s="229">
        <v>521.6</v>
      </c>
      <c r="M123" s="229">
        <v>19.35905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483.15</v>
      </c>
      <c r="D124" s="230">
        <v>481.55</v>
      </c>
      <c r="E124" s="230">
        <v>476.25</v>
      </c>
      <c r="F124" s="230">
        <v>469.34999999999997</v>
      </c>
      <c r="G124" s="230">
        <v>464.04999999999995</v>
      </c>
      <c r="H124" s="230">
        <v>488.45000000000005</v>
      </c>
      <c r="I124" s="230">
        <v>493.75000000000011</v>
      </c>
      <c r="J124" s="230">
        <v>500.65000000000009</v>
      </c>
      <c r="K124" s="229">
        <v>486.85</v>
      </c>
      <c r="L124" s="229">
        <v>474.65</v>
      </c>
      <c r="M124" s="229">
        <v>9.4473500000000001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1879.45</v>
      </c>
      <c r="D125" s="230">
        <v>1875.9666666666665</v>
      </c>
      <c r="E125" s="230">
        <v>1867.9333333333329</v>
      </c>
      <c r="F125" s="230">
        <v>1856.4166666666665</v>
      </c>
      <c r="G125" s="230">
        <v>1848.383333333333</v>
      </c>
      <c r="H125" s="230">
        <v>1887.4833333333329</v>
      </c>
      <c r="I125" s="230">
        <v>1895.5166666666662</v>
      </c>
      <c r="J125" s="230">
        <v>1907.0333333333328</v>
      </c>
      <c r="K125" s="229">
        <v>1884</v>
      </c>
      <c r="L125" s="229">
        <v>1864.45</v>
      </c>
      <c r="M125" s="229">
        <v>28.151730000000001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107.45</v>
      </c>
      <c r="D126" s="230">
        <v>106.64999999999999</v>
      </c>
      <c r="E126" s="230">
        <v>105.54999999999998</v>
      </c>
      <c r="F126" s="230">
        <v>103.64999999999999</v>
      </c>
      <c r="G126" s="230">
        <v>102.54999999999998</v>
      </c>
      <c r="H126" s="230">
        <v>108.54999999999998</v>
      </c>
      <c r="I126" s="230">
        <v>109.64999999999998</v>
      </c>
      <c r="J126" s="230">
        <v>111.54999999999998</v>
      </c>
      <c r="K126" s="229">
        <v>107.75</v>
      </c>
      <c r="L126" s="229">
        <v>104.75</v>
      </c>
      <c r="M126" s="229">
        <v>42.616500000000002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3890.3</v>
      </c>
      <c r="D127" s="230">
        <v>3864.9333333333329</v>
      </c>
      <c r="E127" s="230">
        <v>3829.8666666666659</v>
      </c>
      <c r="F127" s="230">
        <v>3769.4333333333329</v>
      </c>
      <c r="G127" s="230">
        <v>3734.3666666666659</v>
      </c>
      <c r="H127" s="230">
        <v>3925.3666666666659</v>
      </c>
      <c r="I127" s="230">
        <v>3960.4333333333325</v>
      </c>
      <c r="J127" s="230">
        <v>4020.8666666666659</v>
      </c>
      <c r="K127" s="229">
        <v>3900</v>
      </c>
      <c r="L127" s="229">
        <v>3804.5</v>
      </c>
      <c r="M127" s="229">
        <v>2.02461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370.3</v>
      </c>
      <c r="D128" s="230">
        <v>368.31666666666661</v>
      </c>
      <c r="E128" s="230">
        <v>365.13333333333321</v>
      </c>
      <c r="F128" s="230">
        <v>359.96666666666658</v>
      </c>
      <c r="G128" s="230">
        <v>356.78333333333319</v>
      </c>
      <c r="H128" s="230">
        <v>373.48333333333323</v>
      </c>
      <c r="I128" s="230">
        <v>376.66666666666663</v>
      </c>
      <c r="J128" s="230">
        <v>381.83333333333326</v>
      </c>
      <c r="K128" s="229">
        <v>371.5</v>
      </c>
      <c r="L128" s="229">
        <v>363.15</v>
      </c>
      <c r="M128" s="229">
        <v>28.25348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4899.3500000000004</v>
      </c>
      <c r="D129" s="230">
        <v>4876.0666666666666</v>
      </c>
      <c r="E129" s="230">
        <v>4814.1333333333332</v>
      </c>
      <c r="F129" s="230">
        <v>4728.916666666667</v>
      </c>
      <c r="G129" s="230">
        <v>4666.9833333333336</v>
      </c>
      <c r="H129" s="230">
        <v>4961.2833333333328</v>
      </c>
      <c r="I129" s="230">
        <v>5023.2166666666653</v>
      </c>
      <c r="J129" s="230">
        <v>5108.4333333333325</v>
      </c>
      <c r="K129" s="229">
        <v>4938</v>
      </c>
      <c r="L129" s="229">
        <v>4790.8500000000004</v>
      </c>
      <c r="M129" s="229">
        <v>3.3713600000000001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2339.9499999999998</v>
      </c>
      <c r="D130" s="230">
        <v>2347.6833333333329</v>
      </c>
      <c r="E130" s="230">
        <v>2325.3666666666659</v>
      </c>
      <c r="F130" s="230">
        <v>2310.7833333333328</v>
      </c>
      <c r="G130" s="230">
        <v>2288.4666666666658</v>
      </c>
      <c r="H130" s="230">
        <v>2362.266666666666</v>
      </c>
      <c r="I130" s="230">
        <v>2384.5833333333326</v>
      </c>
      <c r="J130" s="230">
        <v>2399.1666666666661</v>
      </c>
      <c r="K130" s="229">
        <v>2370</v>
      </c>
      <c r="L130" s="229">
        <v>2333.1</v>
      </c>
      <c r="M130" s="229">
        <v>11.72382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343.4</v>
      </c>
      <c r="D131" s="230">
        <v>338.54999999999995</v>
      </c>
      <c r="E131" s="230">
        <v>330.14999999999992</v>
      </c>
      <c r="F131" s="230">
        <v>316.89999999999998</v>
      </c>
      <c r="G131" s="230">
        <v>308.49999999999994</v>
      </c>
      <c r="H131" s="230">
        <v>351.7999999999999</v>
      </c>
      <c r="I131" s="230">
        <v>360.2</v>
      </c>
      <c r="J131" s="230">
        <v>373.44999999999987</v>
      </c>
      <c r="K131" s="229">
        <v>346.95</v>
      </c>
      <c r="L131" s="229">
        <v>325.3</v>
      </c>
      <c r="M131" s="229">
        <v>27.299060000000001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597.04999999999995</v>
      </c>
      <c r="D132" s="230">
        <v>597.86666666666667</v>
      </c>
      <c r="E132" s="230">
        <v>594.23333333333335</v>
      </c>
      <c r="F132" s="230">
        <v>591.41666666666663</v>
      </c>
      <c r="G132" s="230">
        <v>587.7833333333333</v>
      </c>
      <c r="H132" s="230">
        <v>600.68333333333339</v>
      </c>
      <c r="I132" s="230">
        <v>604.31666666666683</v>
      </c>
      <c r="J132" s="230">
        <v>607.13333333333344</v>
      </c>
      <c r="K132" s="229">
        <v>601.5</v>
      </c>
      <c r="L132" s="229">
        <v>595.04999999999995</v>
      </c>
      <c r="M132" s="229">
        <v>8.0387900000000005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4196.25</v>
      </c>
      <c r="D133" s="230">
        <v>4151.2333333333336</v>
      </c>
      <c r="E133" s="230">
        <v>4060.0166666666673</v>
      </c>
      <c r="F133" s="230">
        <v>3923.7833333333338</v>
      </c>
      <c r="G133" s="230">
        <v>3832.5666666666675</v>
      </c>
      <c r="H133" s="230">
        <v>4287.4666666666672</v>
      </c>
      <c r="I133" s="230">
        <v>4378.6833333333343</v>
      </c>
      <c r="J133" s="230">
        <v>4514.916666666667</v>
      </c>
      <c r="K133" s="229">
        <v>4242.45</v>
      </c>
      <c r="L133" s="229">
        <v>4015</v>
      </c>
      <c r="M133" s="229">
        <v>2.1890900000000002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818.9</v>
      </c>
      <c r="D134" s="230">
        <v>818.63333333333321</v>
      </c>
      <c r="E134" s="230">
        <v>813.81666666666638</v>
      </c>
      <c r="F134" s="230">
        <v>808.73333333333312</v>
      </c>
      <c r="G134" s="230">
        <v>803.91666666666629</v>
      </c>
      <c r="H134" s="230">
        <v>823.71666666666647</v>
      </c>
      <c r="I134" s="230">
        <v>828.5333333333333</v>
      </c>
      <c r="J134" s="230">
        <v>833.61666666666656</v>
      </c>
      <c r="K134" s="229">
        <v>823.45</v>
      </c>
      <c r="L134" s="229">
        <v>813.55</v>
      </c>
      <c r="M134" s="229">
        <v>6.1766699999999997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98968.55</v>
      </c>
      <c r="D135" s="230">
        <v>98840.433333333334</v>
      </c>
      <c r="E135" s="230">
        <v>98280.866666666669</v>
      </c>
      <c r="F135" s="230">
        <v>97593.183333333334</v>
      </c>
      <c r="G135" s="230">
        <v>97033.616666666669</v>
      </c>
      <c r="H135" s="230">
        <v>99528.116666666669</v>
      </c>
      <c r="I135" s="230">
        <v>100087.68333333335</v>
      </c>
      <c r="J135" s="230">
        <v>100775.36666666667</v>
      </c>
      <c r="K135" s="229">
        <v>99400</v>
      </c>
      <c r="L135" s="229">
        <v>98152.75</v>
      </c>
      <c r="M135" s="229">
        <v>7.6270000000000004E-2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290.10000000000002</v>
      </c>
      <c r="D136" s="230">
        <v>287.59999999999997</v>
      </c>
      <c r="E136" s="230">
        <v>283.69999999999993</v>
      </c>
      <c r="F136" s="230">
        <v>277.29999999999995</v>
      </c>
      <c r="G136" s="230">
        <v>273.39999999999992</v>
      </c>
      <c r="H136" s="230">
        <v>293.99999999999994</v>
      </c>
      <c r="I136" s="230">
        <v>297.89999999999992</v>
      </c>
      <c r="J136" s="230">
        <v>304.29999999999995</v>
      </c>
      <c r="K136" s="229">
        <v>291.5</v>
      </c>
      <c r="L136" s="229">
        <v>281.2</v>
      </c>
      <c r="M136" s="229">
        <v>42.037439999999997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1381.4</v>
      </c>
      <c r="D137" s="230">
        <v>1378.5</v>
      </c>
      <c r="E137" s="230">
        <v>1372.2</v>
      </c>
      <c r="F137" s="230">
        <v>1363</v>
      </c>
      <c r="G137" s="230">
        <v>1356.7</v>
      </c>
      <c r="H137" s="230">
        <v>1387.7</v>
      </c>
      <c r="I137" s="230">
        <v>1394.0000000000002</v>
      </c>
      <c r="J137" s="230">
        <v>1403.2</v>
      </c>
      <c r="K137" s="229">
        <v>1384.8</v>
      </c>
      <c r="L137" s="229">
        <v>1369.3</v>
      </c>
      <c r="M137" s="229">
        <v>13.893000000000001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538</v>
      </c>
      <c r="D138" s="230">
        <v>535.18333333333328</v>
      </c>
      <c r="E138" s="230">
        <v>531.26666666666654</v>
      </c>
      <c r="F138" s="230">
        <v>524.5333333333333</v>
      </c>
      <c r="G138" s="230">
        <v>520.61666666666656</v>
      </c>
      <c r="H138" s="230">
        <v>541.91666666666652</v>
      </c>
      <c r="I138" s="230">
        <v>545.83333333333326</v>
      </c>
      <c r="J138" s="230">
        <v>552.56666666666649</v>
      </c>
      <c r="K138" s="229">
        <v>539.1</v>
      </c>
      <c r="L138" s="229">
        <v>528.45000000000005</v>
      </c>
      <c r="M138" s="229">
        <v>7.8782199999999998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9550.4500000000007</v>
      </c>
      <c r="D139" s="230">
        <v>9596.0333333333328</v>
      </c>
      <c r="E139" s="230">
        <v>9492.0666666666657</v>
      </c>
      <c r="F139" s="230">
        <v>9433.6833333333325</v>
      </c>
      <c r="G139" s="230">
        <v>9329.7166666666653</v>
      </c>
      <c r="H139" s="230">
        <v>9654.4166666666661</v>
      </c>
      <c r="I139" s="230">
        <v>9758.3833333333332</v>
      </c>
      <c r="J139" s="230">
        <v>9816.7666666666664</v>
      </c>
      <c r="K139" s="229">
        <v>9700</v>
      </c>
      <c r="L139" s="229">
        <v>9537.65</v>
      </c>
      <c r="M139" s="229">
        <v>3.16879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684</v>
      </c>
      <c r="D140" s="230">
        <v>687.08333333333337</v>
      </c>
      <c r="E140" s="230">
        <v>678.2166666666667</v>
      </c>
      <c r="F140" s="230">
        <v>672.43333333333328</v>
      </c>
      <c r="G140" s="230">
        <v>663.56666666666661</v>
      </c>
      <c r="H140" s="230">
        <v>692.86666666666679</v>
      </c>
      <c r="I140" s="230">
        <v>701.73333333333335</v>
      </c>
      <c r="J140" s="230">
        <v>707.51666666666688</v>
      </c>
      <c r="K140" s="229">
        <v>695.95</v>
      </c>
      <c r="L140" s="229">
        <v>681.3</v>
      </c>
      <c r="M140" s="229">
        <v>2.5022600000000002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566.85</v>
      </c>
      <c r="D141" s="230">
        <v>567.83333333333337</v>
      </c>
      <c r="E141" s="230">
        <v>561.9666666666667</v>
      </c>
      <c r="F141" s="230">
        <v>557.08333333333337</v>
      </c>
      <c r="G141" s="230">
        <v>551.2166666666667</v>
      </c>
      <c r="H141" s="230">
        <v>572.7166666666667</v>
      </c>
      <c r="I141" s="230">
        <v>578.58333333333326</v>
      </c>
      <c r="J141" s="230">
        <v>583.4666666666667</v>
      </c>
      <c r="K141" s="229">
        <v>573.70000000000005</v>
      </c>
      <c r="L141" s="229">
        <v>562.95000000000005</v>
      </c>
      <c r="M141" s="229">
        <v>9.8666400000000003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57.75</v>
      </c>
      <c r="D142" s="230">
        <v>57.883333333333333</v>
      </c>
      <c r="E142" s="230">
        <v>57.466666666666669</v>
      </c>
      <c r="F142" s="230">
        <v>57.183333333333337</v>
      </c>
      <c r="G142" s="230">
        <v>56.766666666666673</v>
      </c>
      <c r="H142" s="230">
        <v>58.166666666666664</v>
      </c>
      <c r="I142" s="230">
        <v>58.583333333333336</v>
      </c>
      <c r="J142" s="230">
        <v>58.86666666666666</v>
      </c>
      <c r="K142" s="229">
        <v>58.3</v>
      </c>
      <c r="L142" s="229">
        <v>57.6</v>
      </c>
      <c r="M142" s="229">
        <v>15.134119999999999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1889.95</v>
      </c>
      <c r="D143" s="230">
        <v>1877.6499999999999</v>
      </c>
      <c r="E143" s="230">
        <v>1862.2999999999997</v>
      </c>
      <c r="F143" s="230">
        <v>1834.6499999999999</v>
      </c>
      <c r="G143" s="230">
        <v>1819.2999999999997</v>
      </c>
      <c r="H143" s="230">
        <v>1905.2999999999997</v>
      </c>
      <c r="I143" s="230">
        <v>1920.6499999999996</v>
      </c>
      <c r="J143" s="230">
        <v>1948.2999999999997</v>
      </c>
      <c r="K143" s="229">
        <v>1893</v>
      </c>
      <c r="L143" s="229">
        <v>1850</v>
      </c>
      <c r="M143" s="229">
        <v>3.2523599999999999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1133.0999999999999</v>
      </c>
      <c r="D144" s="230">
        <v>1129</v>
      </c>
      <c r="E144" s="230">
        <v>1116.0999999999999</v>
      </c>
      <c r="F144" s="230">
        <v>1099.0999999999999</v>
      </c>
      <c r="G144" s="230">
        <v>1086.1999999999998</v>
      </c>
      <c r="H144" s="230">
        <v>1146</v>
      </c>
      <c r="I144" s="230">
        <v>1158.9000000000001</v>
      </c>
      <c r="J144" s="230">
        <v>1175.9000000000001</v>
      </c>
      <c r="K144" s="229">
        <v>1141.9000000000001</v>
      </c>
      <c r="L144" s="229">
        <v>1112</v>
      </c>
      <c r="M144" s="229">
        <v>3.9467599999999998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185.7</v>
      </c>
      <c r="D145" s="230">
        <v>184.93333333333331</v>
      </c>
      <c r="E145" s="230">
        <v>183.41666666666663</v>
      </c>
      <c r="F145" s="230">
        <v>181.13333333333333</v>
      </c>
      <c r="G145" s="230">
        <v>179.61666666666665</v>
      </c>
      <c r="H145" s="230">
        <v>187.21666666666661</v>
      </c>
      <c r="I145" s="230">
        <v>188.73333333333332</v>
      </c>
      <c r="J145" s="230">
        <v>191.01666666666659</v>
      </c>
      <c r="K145" s="229">
        <v>186.45</v>
      </c>
      <c r="L145" s="229">
        <v>182.65</v>
      </c>
      <c r="M145" s="229">
        <v>174.50399999999999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85.05</v>
      </c>
      <c r="D146" s="230">
        <v>85.25</v>
      </c>
      <c r="E146" s="230">
        <v>84.1</v>
      </c>
      <c r="F146" s="230">
        <v>83.149999999999991</v>
      </c>
      <c r="G146" s="230">
        <v>81.999999999999986</v>
      </c>
      <c r="H146" s="230">
        <v>86.2</v>
      </c>
      <c r="I146" s="230">
        <v>87.350000000000009</v>
      </c>
      <c r="J146" s="230">
        <v>88.300000000000011</v>
      </c>
      <c r="K146" s="229">
        <v>86.4</v>
      </c>
      <c r="L146" s="229">
        <v>84.3</v>
      </c>
      <c r="M146" s="229">
        <v>97.069280000000006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4409.1499999999996</v>
      </c>
      <c r="D147" s="230">
        <v>4421.2333333333336</v>
      </c>
      <c r="E147" s="230">
        <v>4353.916666666667</v>
      </c>
      <c r="F147" s="230">
        <v>4298.6833333333334</v>
      </c>
      <c r="G147" s="230">
        <v>4231.3666666666668</v>
      </c>
      <c r="H147" s="230">
        <v>4476.4666666666672</v>
      </c>
      <c r="I147" s="230">
        <v>4543.7833333333328</v>
      </c>
      <c r="J147" s="230">
        <v>4599.0166666666673</v>
      </c>
      <c r="K147" s="229">
        <v>4488.55</v>
      </c>
      <c r="L147" s="229">
        <v>4366</v>
      </c>
      <c r="M147" s="229">
        <v>5.0738500000000002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22289.35</v>
      </c>
      <c r="D148" s="230">
        <v>22222.5</v>
      </c>
      <c r="E148" s="230">
        <v>22096</v>
      </c>
      <c r="F148" s="230">
        <v>21902.65</v>
      </c>
      <c r="G148" s="230">
        <v>21776.15</v>
      </c>
      <c r="H148" s="230">
        <v>22415.85</v>
      </c>
      <c r="I148" s="230">
        <v>22542.35</v>
      </c>
      <c r="J148" s="230">
        <v>22735.699999999997</v>
      </c>
      <c r="K148" s="229">
        <v>22349</v>
      </c>
      <c r="L148" s="229">
        <v>22029.15</v>
      </c>
      <c r="M148" s="229">
        <v>0.62351999999999996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244.95</v>
      </c>
      <c r="D149" s="230">
        <v>245.23333333333335</v>
      </c>
      <c r="E149" s="230">
        <v>243.81666666666669</v>
      </c>
      <c r="F149" s="230">
        <v>242.68333333333334</v>
      </c>
      <c r="G149" s="230">
        <v>241.26666666666668</v>
      </c>
      <c r="H149" s="230">
        <v>246.3666666666667</v>
      </c>
      <c r="I149" s="230">
        <v>247.78333333333333</v>
      </c>
      <c r="J149" s="230">
        <v>248.91666666666671</v>
      </c>
      <c r="K149" s="229">
        <v>246.65</v>
      </c>
      <c r="L149" s="229">
        <v>244.1</v>
      </c>
      <c r="M149" s="229">
        <v>1.72875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963.55</v>
      </c>
      <c r="D150" s="230">
        <v>965.06666666666661</v>
      </c>
      <c r="E150" s="230">
        <v>959.58333333333326</v>
      </c>
      <c r="F150" s="230">
        <v>955.61666666666667</v>
      </c>
      <c r="G150" s="230">
        <v>950.13333333333333</v>
      </c>
      <c r="H150" s="230">
        <v>969.03333333333319</v>
      </c>
      <c r="I150" s="230">
        <v>974.51666666666654</v>
      </c>
      <c r="J150" s="230">
        <v>978.48333333333312</v>
      </c>
      <c r="K150" s="229">
        <v>970.55</v>
      </c>
      <c r="L150" s="229">
        <v>961.1</v>
      </c>
      <c r="M150" s="229">
        <v>3.2231000000000001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155.05000000000001</v>
      </c>
      <c r="D151" s="230">
        <v>154.29999999999998</v>
      </c>
      <c r="E151" s="230">
        <v>153.34999999999997</v>
      </c>
      <c r="F151" s="230">
        <v>151.64999999999998</v>
      </c>
      <c r="G151" s="230">
        <v>150.69999999999996</v>
      </c>
      <c r="H151" s="230">
        <v>155.99999999999997</v>
      </c>
      <c r="I151" s="230">
        <v>156.94999999999996</v>
      </c>
      <c r="J151" s="230">
        <v>158.64999999999998</v>
      </c>
      <c r="K151" s="229">
        <v>155.25</v>
      </c>
      <c r="L151" s="229">
        <v>152.6</v>
      </c>
      <c r="M151" s="229">
        <v>110.17643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255.6</v>
      </c>
      <c r="D152" s="230">
        <v>255.05000000000004</v>
      </c>
      <c r="E152" s="230">
        <v>252.60000000000008</v>
      </c>
      <c r="F152" s="230">
        <v>249.60000000000005</v>
      </c>
      <c r="G152" s="230">
        <v>247.15000000000009</v>
      </c>
      <c r="H152" s="230">
        <v>258.05000000000007</v>
      </c>
      <c r="I152" s="230">
        <v>260.50000000000006</v>
      </c>
      <c r="J152" s="230">
        <v>263.50000000000006</v>
      </c>
      <c r="K152" s="229">
        <v>257.5</v>
      </c>
      <c r="L152" s="229">
        <v>252.05</v>
      </c>
      <c r="M152" s="229">
        <v>10.944190000000001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812.15</v>
      </c>
      <c r="D153" s="230">
        <v>808.18333333333339</v>
      </c>
      <c r="E153" s="230">
        <v>797.76666666666677</v>
      </c>
      <c r="F153" s="230">
        <v>783.38333333333333</v>
      </c>
      <c r="G153" s="230">
        <v>772.9666666666667</v>
      </c>
      <c r="H153" s="230">
        <v>822.56666666666683</v>
      </c>
      <c r="I153" s="230">
        <v>832.98333333333335</v>
      </c>
      <c r="J153" s="230">
        <v>847.3666666666669</v>
      </c>
      <c r="K153" s="229">
        <v>818.6</v>
      </c>
      <c r="L153" s="229">
        <v>793.8</v>
      </c>
      <c r="M153" s="229">
        <v>59.201619999999998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3595.8</v>
      </c>
      <c r="D154" s="230">
        <v>3574.2666666666664</v>
      </c>
      <c r="E154" s="230">
        <v>3544.7833333333328</v>
      </c>
      <c r="F154" s="230">
        <v>3493.7666666666664</v>
      </c>
      <c r="G154" s="230">
        <v>3464.2833333333328</v>
      </c>
      <c r="H154" s="230">
        <v>3625.2833333333328</v>
      </c>
      <c r="I154" s="230">
        <v>3654.7666666666664</v>
      </c>
      <c r="J154" s="230">
        <v>3705.7833333333328</v>
      </c>
      <c r="K154" s="229">
        <v>3603.75</v>
      </c>
      <c r="L154" s="229">
        <v>3523.25</v>
      </c>
      <c r="M154" s="229">
        <v>0.45034999999999997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610.45000000000005</v>
      </c>
      <c r="D155" s="230">
        <v>613.56666666666672</v>
      </c>
      <c r="E155" s="230">
        <v>602.63333333333344</v>
      </c>
      <c r="F155" s="230">
        <v>594.81666666666672</v>
      </c>
      <c r="G155" s="230">
        <v>583.88333333333344</v>
      </c>
      <c r="H155" s="230">
        <v>621.38333333333344</v>
      </c>
      <c r="I155" s="230">
        <v>632.31666666666661</v>
      </c>
      <c r="J155" s="230">
        <v>640.13333333333344</v>
      </c>
      <c r="K155" s="229">
        <v>624.5</v>
      </c>
      <c r="L155" s="229">
        <v>605.75</v>
      </c>
      <c r="M155" s="229">
        <v>13.530049999999999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3736.8</v>
      </c>
      <c r="D156" s="230">
        <v>3713.4500000000003</v>
      </c>
      <c r="E156" s="230">
        <v>3657.1000000000004</v>
      </c>
      <c r="F156" s="230">
        <v>3577.4</v>
      </c>
      <c r="G156" s="230">
        <v>3521.05</v>
      </c>
      <c r="H156" s="230">
        <v>3793.1500000000005</v>
      </c>
      <c r="I156" s="230">
        <v>3849.5</v>
      </c>
      <c r="J156" s="230">
        <v>3929.2000000000007</v>
      </c>
      <c r="K156" s="229">
        <v>3769.8</v>
      </c>
      <c r="L156" s="229">
        <v>3633.75</v>
      </c>
      <c r="M156" s="229">
        <v>6.8095999999999997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38147.550000000003</v>
      </c>
      <c r="D157" s="230">
        <v>38210.116666666669</v>
      </c>
      <c r="E157" s="230">
        <v>37846.233333333337</v>
      </c>
      <c r="F157" s="230">
        <v>37544.916666666672</v>
      </c>
      <c r="G157" s="230">
        <v>37181.03333333334</v>
      </c>
      <c r="H157" s="230">
        <v>38511.433333333334</v>
      </c>
      <c r="I157" s="230">
        <v>38875.316666666666</v>
      </c>
      <c r="J157" s="230">
        <v>39176.633333333331</v>
      </c>
      <c r="K157" s="229">
        <v>38574</v>
      </c>
      <c r="L157" s="229">
        <v>37908.800000000003</v>
      </c>
      <c r="M157" s="229">
        <v>0.40623999999999999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1021.3</v>
      </c>
      <c r="D158" s="230">
        <v>1019.5999999999999</v>
      </c>
      <c r="E158" s="230">
        <v>1006.2999999999997</v>
      </c>
      <c r="F158" s="230">
        <v>991.29999999999984</v>
      </c>
      <c r="G158" s="230">
        <v>977.99999999999966</v>
      </c>
      <c r="H158" s="230">
        <v>1034.5999999999999</v>
      </c>
      <c r="I158" s="230">
        <v>1047.9000000000001</v>
      </c>
      <c r="J158" s="230">
        <v>1062.8999999999999</v>
      </c>
      <c r="K158" s="229">
        <v>1032.9000000000001</v>
      </c>
      <c r="L158" s="229">
        <v>1004.6</v>
      </c>
      <c r="M158" s="229">
        <v>0.91890000000000005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4983.7</v>
      </c>
      <c r="D159" s="230">
        <v>4941.5666666666666</v>
      </c>
      <c r="E159" s="230">
        <v>4881.1333333333332</v>
      </c>
      <c r="F159" s="230">
        <v>4778.5666666666666</v>
      </c>
      <c r="G159" s="230">
        <v>4718.1333333333332</v>
      </c>
      <c r="H159" s="230">
        <v>5044.1333333333332</v>
      </c>
      <c r="I159" s="230">
        <v>5104.5666666666657</v>
      </c>
      <c r="J159" s="230">
        <v>5207.1333333333332</v>
      </c>
      <c r="K159" s="229">
        <v>5002</v>
      </c>
      <c r="L159" s="229">
        <v>4839</v>
      </c>
      <c r="M159" s="229">
        <v>2.7649599999999999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224.1</v>
      </c>
      <c r="D160" s="230">
        <v>223.66666666666666</v>
      </c>
      <c r="E160" s="230">
        <v>222.23333333333332</v>
      </c>
      <c r="F160" s="230">
        <v>220.36666666666667</v>
      </c>
      <c r="G160" s="230">
        <v>218.93333333333334</v>
      </c>
      <c r="H160" s="230">
        <v>225.5333333333333</v>
      </c>
      <c r="I160" s="230">
        <v>226.96666666666664</v>
      </c>
      <c r="J160" s="230">
        <v>228.83333333333329</v>
      </c>
      <c r="K160" s="229">
        <v>225.1</v>
      </c>
      <c r="L160" s="229">
        <v>221.8</v>
      </c>
      <c r="M160" s="229">
        <v>20.665220000000001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2640.75</v>
      </c>
      <c r="D161" s="230">
        <v>2636.1</v>
      </c>
      <c r="E161" s="230">
        <v>2612.3999999999996</v>
      </c>
      <c r="F161" s="230">
        <v>2584.0499999999997</v>
      </c>
      <c r="G161" s="230">
        <v>2560.3499999999995</v>
      </c>
      <c r="H161" s="230">
        <v>2664.45</v>
      </c>
      <c r="I161" s="230">
        <v>2688.1499999999996</v>
      </c>
      <c r="J161" s="230">
        <v>2716.5</v>
      </c>
      <c r="K161" s="229">
        <v>2659.8</v>
      </c>
      <c r="L161" s="229">
        <v>2607.75</v>
      </c>
      <c r="M161" s="229">
        <v>2.3452099999999998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3534.1</v>
      </c>
      <c r="D162" s="230">
        <v>3534.1666666666665</v>
      </c>
      <c r="E162" s="230">
        <v>3510.333333333333</v>
      </c>
      <c r="F162" s="230">
        <v>3486.5666666666666</v>
      </c>
      <c r="G162" s="230">
        <v>3462.7333333333331</v>
      </c>
      <c r="H162" s="230">
        <v>3557.9333333333329</v>
      </c>
      <c r="I162" s="230">
        <v>3581.766666666666</v>
      </c>
      <c r="J162" s="230">
        <v>3605.5333333333328</v>
      </c>
      <c r="K162" s="229">
        <v>3558</v>
      </c>
      <c r="L162" s="229">
        <v>3510.4</v>
      </c>
      <c r="M162" s="229">
        <v>2.4302899999999998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342.65</v>
      </c>
      <c r="D163" s="230">
        <v>343.96666666666664</v>
      </c>
      <c r="E163" s="230">
        <v>340.23333333333329</v>
      </c>
      <c r="F163" s="230">
        <v>337.81666666666666</v>
      </c>
      <c r="G163" s="230">
        <v>334.08333333333331</v>
      </c>
      <c r="H163" s="230">
        <v>346.38333333333327</v>
      </c>
      <c r="I163" s="230">
        <v>350.11666666666662</v>
      </c>
      <c r="J163" s="230">
        <v>352.53333333333325</v>
      </c>
      <c r="K163" s="229">
        <v>347.7</v>
      </c>
      <c r="L163" s="229">
        <v>341.55</v>
      </c>
      <c r="M163" s="229">
        <v>9.7959899999999998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202.15</v>
      </c>
      <c r="D164" s="230">
        <v>201.31666666666669</v>
      </c>
      <c r="E164" s="230">
        <v>199.63333333333338</v>
      </c>
      <c r="F164" s="230">
        <v>197.1166666666667</v>
      </c>
      <c r="G164" s="230">
        <v>195.43333333333339</v>
      </c>
      <c r="H164" s="230">
        <v>203.83333333333337</v>
      </c>
      <c r="I164" s="230">
        <v>205.51666666666671</v>
      </c>
      <c r="J164" s="230">
        <v>208.03333333333336</v>
      </c>
      <c r="K164" s="229">
        <v>203</v>
      </c>
      <c r="L164" s="229">
        <v>198.8</v>
      </c>
      <c r="M164" s="229">
        <v>67.650170000000003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241.65</v>
      </c>
      <c r="D165" s="230">
        <v>243.1</v>
      </c>
      <c r="E165" s="230">
        <v>239.75</v>
      </c>
      <c r="F165" s="230">
        <v>237.85</v>
      </c>
      <c r="G165" s="230">
        <v>234.5</v>
      </c>
      <c r="H165" s="230">
        <v>245</v>
      </c>
      <c r="I165" s="230">
        <v>248.34999999999997</v>
      </c>
      <c r="J165" s="230">
        <v>250.25</v>
      </c>
      <c r="K165" s="229">
        <v>246.45</v>
      </c>
      <c r="L165" s="229">
        <v>241.2</v>
      </c>
      <c r="M165" s="229">
        <v>61.416820000000001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562.15</v>
      </c>
      <c r="D166" s="230">
        <v>556.01666666666665</v>
      </c>
      <c r="E166" s="230">
        <v>547.13333333333333</v>
      </c>
      <c r="F166" s="230">
        <v>532.11666666666667</v>
      </c>
      <c r="G166" s="230">
        <v>523.23333333333335</v>
      </c>
      <c r="H166" s="230">
        <v>571.0333333333333</v>
      </c>
      <c r="I166" s="230">
        <v>579.91666666666652</v>
      </c>
      <c r="J166" s="230">
        <v>594.93333333333328</v>
      </c>
      <c r="K166" s="229">
        <v>564.9</v>
      </c>
      <c r="L166" s="229">
        <v>541</v>
      </c>
      <c r="M166" s="229">
        <v>18.650259999999999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13925.3</v>
      </c>
      <c r="D167" s="230">
        <v>13886</v>
      </c>
      <c r="E167" s="230">
        <v>13832</v>
      </c>
      <c r="F167" s="230">
        <v>13738.7</v>
      </c>
      <c r="G167" s="230">
        <v>13684.7</v>
      </c>
      <c r="H167" s="230">
        <v>13979.3</v>
      </c>
      <c r="I167" s="230">
        <v>14033.3</v>
      </c>
      <c r="J167" s="230">
        <v>14126.599999999999</v>
      </c>
      <c r="K167" s="229">
        <v>13940</v>
      </c>
      <c r="L167" s="229">
        <v>13792.7</v>
      </c>
      <c r="M167" s="229">
        <v>4.752E-2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51.55</v>
      </c>
      <c r="D168" s="230">
        <v>51.45000000000001</v>
      </c>
      <c r="E168" s="230">
        <v>51.050000000000018</v>
      </c>
      <c r="F168" s="230">
        <v>50.550000000000011</v>
      </c>
      <c r="G168" s="230">
        <v>50.15000000000002</v>
      </c>
      <c r="H168" s="230">
        <v>51.950000000000017</v>
      </c>
      <c r="I168" s="230">
        <v>52.350000000000009</v>
      </c>
      <c r="J168" s="230">
        <v>52.850000000000016</v>
      </c>
      <c r="K168" s="229">
        <v>51.85</v>
      </c>
      <c r="L168" s="229">
        <v>50.95</v>
      </c>
      <c r="M168" s="229">
        <v>173.94732999999999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154.6</v>
      </c>
      <c r="D169" s="230">
        <v>152.83333333333334</v>
      </c>
      <c r="E169" s="230">
        <v>150.56666666666669</v>
      </c>
      <c r="F169" s="230">
        <v>146.53333333333336</v>
      </c>
      <c r="G169" s="230">
        <v>144.26666666666671</v>
      </c>
      <c r="H169" s="230">
        <v>156.86666666666667</v>
      </c>
      <c r="I169" s="230">
        <v>159.13333333333333</v>
      </c>
      <c r="J169" s="230">
        <v>163.16666666666666</v>
      </c>
      <c r="K169" s="229">
        <v>155.1</v>
      </c>
      <c r="L169" s="229">
        <v>148.80000000000001</v>
      </c>
      <c r="M169" s="229">
        <v>146.49619999999999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2484.15</v>
      </c>
      <c r="D170" s="230">
        <v>2479.4500000000003</v>
      </c>
      <c r="E170" s="230">
        <v>2469.7000000000007</v>
      </c>
      <c r="F170" s="230">
        <v>2455.2500000000005</v>
      </c>
      <c r="G170" s="230">
        <v>2445.5000000000009</v>
      </c>
      <c r="H170" s="230">
        <v>2493.9000000000005</v>
      </c>
      <c r="I170" s="230">
        <v>2503.6499999999996</v>
      </c>
      <c r="J170" s="230">
        <v>2518.1000000000004</v>
      </c>
      <c r="K170" s="229">
        <v>2489.1999999999998</v>
      </c>
      <c r="L170" s="229">
        <v>2465</v>
      </c>
      <c r="M170" s="229">
        <v>29.498930000000001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924.5</v>
      </c>
      <c r="D171" s="230">
        <v>923.81666666666661</v>
      </c>
      <c r="E171" s="230">
        <v>918.18333333333317</v>
      </c>
      <c r="F171" s="230">
        <v>911.86666666666656</v>
      </c>
      <c r="G171" s="230">
        <v>906.23333333333312</v>
      </c>
      <c r="H171" s="230">
        <v>930.13333333333321</v>
      </c>
      <c r="I171" s="230">
        <v>935.76666666666665</v>
      </c>
      <c r="J171" s="230">
        <v>942.08333333333326</v>
      </c>
      <c r="K171" s="229">
        <v>929.45</v>
      </c>
      <c r="L171" s="229">
        <v>917.5</v>
      </c>
      <c r="M171" s="229">
        <v>4.26288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1238.9000000000001</v>
      </c>
      <c r="D172" s="230">
        <v>1243.3499999999999</v>
      </c>
      <c r="E172" s="230">
        <v>1230.3999999999999</v>
      </c>
      <c r="F172" s="230">
        <v>1221.8999999999999</v>
      </c>
      <c r="G172" s="230">
        <v>1208.9499999999998</v>
      </c>
      <c r="H172" s="230">
        <v>1251.8499999999999</v>
      </c>
      <c r="I172" s="230">
        <v>1264.7999999999997</v>
      </c>
      <c r="J172" s="230">
        <v>1273.3</v>
      </c>
      <c r="K172" s="229">
        <v>1256.3</v>
      </c>
      <c r="L172" s="229">
        <v>1234.8499999999999</v>
      </c>
      <c r="M172" s="229">
        <v>14.029030000000001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2337.85</v>
      </c>
      <c r="D173" s="230">
        <v>2360.9500000000003</v>
      </c>
      <c r="E173" s="230">
        <v>2297.1500000000005</v>
      </c>
      <c r="F173" s="230">
        <v>2256.4500000000003</v>
      </c>
      <c r="G173" s="230">
        <v>2192.6500000000005</v>
      </c>
      <c r="H173" s="230">
        <v>2401.6500000000005</v>
      </c>
      <c r="I173" s="230">
        <v>2465.4500000000007</v>
      </c>
      <c r="J173" s="230">
        <v>2506.1500000000005</v>
      </c>
      <c r="K173" s="229">
        <v>2424.75</v>
      </c>
      <c r="L173" s="229">
        <v>2320.25</v>
      </c>
      <c r="M173" s="229">
        <v>15.743729999999999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83.75</v>
      </c>
      <c r="D174" s="230">
        <v>83.333333333333329</v>
      </c>
      <c r="E174" s="230">
        <v>82.266666666666652</v>
      </c>
      <c r="F174" s="230">
        <v>80.783333333333317</v>
      </c>
      <c r="G174" s="230">
        <v>79.71666666666664</v>
      </c>
      <c r="H174" s="230">
        <v>84.816666666666663</v>
      </c>
      <c r="I174" s="230">
        <v>85.883333333333354</v>
      </c>
      <c r="J174" s="230">
        <v>87.366666666666674</v>
      </c>
      <c r="K174" s="229">
        <v>84.4</v>
      </c>
      <c r="L174" s="229">
        <v>81.849999999999994</v>
      </c>
      <c r="M174" s="229">
        <v>195.03744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25715.4</v>
      </c>
      <c r="D175" s="230">
        <v>25615.25</v>
      </c>
      <c r="E175" s="230">
        <v>25480.7</v>
      </c>
      <c r="F175" s="230">
        <v>25246</v>
      </c>
      <c r="G175" s="230">
        <v>25111.45</v>
      </c>
      <c r="H175" s="230">
        <v>25849.95</v>
      </c>
      <c r="I175" s="230">
        <v>25984.500000000004</v>
      </c>
      <c r="J175" s="230">
        <v>26219.200000000001</v>
      </c>
      <c r="K175" s="229">
        <v>25749.8</v>
      </c>
      <c r="L175" s="229">
        <v>25380.55</v>
      </c>
      <c r="M175" s="229">
        <v>0.17610999999999999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1452.35</v>
      </c>
      <c r="D176" s="266">
        <v>1443.5333333333335</v>
      </c>
      <c r="E176" s="266">
        <v>1425.8166666666671</v>
      </c>
      <c r="F176" s="266">
        <v>1399.2833333333335</v>
      </c>
      <c r="G176" s="266">
        <v>1381.5666666666671</v>
      </c>
      <c r="H176" s="266">
        <v>1470.0666666666671</v>
      </c>
      <c r="I176" s="266">
        <v>1487.7833333333338</v>
      </c>
      <c r="J176" s="266">
        <v>1514.3166666666671</v>
      </c>
      <c r="K176" s="265">
        <v>1461.25</v>
      </c>
      <c r="L176" s="265">
        <v>1417</v>
      </c>
      <c r="M176" s="265">
        <v>5.9021999999999997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3658.4</v>
      </c>
      <c r="D177" s="230">
        <v>3658.7833333333333</v>
      </c>
      <c r="E177" s="230">
        <v>3637.6166666666668</v>
      </c>
      <c r="F177" s="230">
        <v>3616.8333333333335</v>
      </c>
      <c r="G177" s="230">
        <v>3595.666666666667</v>
      </c>
      <c r="H177" s="230">
        <v>3679.5666666666666</v>
      </c>
      <c r="I177" s="230">
        <v>3700.7333333333336</v>
      </c>
      <c r="J177" s="230">
        <v>3721.5166666666664</v>
      </c>
      <c r="K177" s="229">
        <v>3679.95</v>
      </c>
      <c r="L177" s="229">
        <v>3638</v>
      </c>
      <c r="M177" s="229">
        <v>1.2061299999999999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528.85</v>
      </c>
      <c r="D178" s="230">
        <v>531.15000000000009</v>
      </c>
      <c r="E178" s="230">
        <v>524.85000000000014</v>
      </c>
      <c r="F178" s="230">
        <v>520.85</v>
      </c>
      <c r="G178" s="230">
        <v>514.55000000000007</v>
      </c>
      <c r="H178" s="230">
        <v>535.1500000000002</v>
      </c>
      <c r="I178" s="230">
        <v>541.45000000000016</v>
      </c>
      <c r="J178" s="230">
        <v>545.45000000000027</v>
      </c>
      <c r="K178" s="229">
        <v>537.45000000000005</v>
      </c>
      <c r="L178" s="229">
        <v>527.15</v>
      </c>
      <c r="M178" s="229">
        <v>10.88532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578.65</v>
      </c>
      <c r="D179" s="230">
        <v>579.28333333333342</v>
      </c>
      <c r="E179" s="230">
        <v>577.06666666666683</v>
      </c>
      <c r="F179" s="230">
        <v>575.48333333333346</v>
      </c>
      <c r="G179" s="230">
        <v>573.26666666666688</v>
      </c>
      <c r="H179" s="230">
        <v>580.86666666666679</v>
      </c>
      <c r="I179" s="230">
        <v>583.08333333333326</v>
      </c>
      <c r="J179" s="230">
        <v>584.66666666666674</v>
      </c>
      <c r="K179" s="229">
        <v>581.5</v>
      </c>
      <c r="L179" s="229">
        <v>577.70000000000005</v>
      </c>
      <c r="M179" s="229">
        <v>87.860659999999996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83.55</v>
      </c>
      <c r="D180" s="230">
        <v>83.61666666666666</v>
      </c>
      <c r="E180" s="230">
        <v>82.933333333333323</v>
      </c>
      <c r="F180" s="230">
        <v>82.316666666666663</v>
      </c>
      <c r="G180" s="230">
        <v>81.633333333333326</v>
      </c>
      <c r="H180" s="230">
        <v>84.23333333333332</v>
      </c>
      <c r="I180" s="230">
        <v>84.916666666666657</v>
      </c>
      <c r="J180" s="230">
        <v>85.533333333333317</v>
      </c>
      <c r="K180" s="229">
        <v>84.3</v>
      </c>
      <c r="L180" s="229">
        <v>83</v>
      </c>
      <c r="M180" s="229">
        <v>100.06837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985.45</v>
      </c>
      <c r="D181" s="230">
        <v>985.46666666666658</v>
      </c>
      <c r="E181" s="230">
        <v>981.03333333333319</v>
      </c>
      <c r="F181" s="230">
        <v>976.61666666666656</v>
      </c>
      <c r="G181" s="230">
        <v>972.18333333333317</v>
      </c>
      <c r="H181" s="230">
        <v>989.88333333333321</v>
      </c>
      <c r="I181" s="230">
        <v>994.31666666666661</v>
      </c>
      <c r="J181" s="230">
        <v>998.73333333333323</v>
      </c>
      <c r="K181" s="229">
        <v>989.9</v>
      </c>
      <c r="L181" s="229">
        <v>981.05</v>
      </c>
      <c r="M181" s="229">
        <v>5.9331899999999997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444.65</v>
      </c>
      <c r="D182" s="230">
        <v>443.91666666666669</v>
      </c>
      <c r="E182" s="230">
        <v>441.28333333333336</v>
      </c>
      <c r="F182" s="230">
        <v>437.91666666666669</v>
      </c>
      <c r="G182" s="230">
        <v>435.28333333333336</v>
      </c>
      <c r="H182" s="230">
        <v>447.28333333333336</v>
      </c>
      <c r="I182" s="230">
        <v>449.91666666666669</v>
      </c>
      <c r="J182" s="230">
        <v>453.28333333333336</v>
      </c>
      <c r="K182" s="229">
        <v>446.55</v>
      </c>
      <c r="L182" s="229">
        <v>440.55</v>
      </c>
      <c r="M182" s="229">
        <v>8.1585800000000006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735.8</v>
      </c>
      <c r="D183" s="230">
        <v>733.65</v>
      </c>
      <c r="E183" s="230">
        <v>727.8</v>
      </c>
      <c r="F183" s="230">
        <v>719.8</v>
      </c>
      <c r="G183" s="230">
        <v>713.94999999999993</v>
      </c>
      <c r="H183" s="230">
        <v>741.65</v>
      </c>
      <c r="I183" s="230">
        <v>747.50000000000011</v>
      </c>
      <c r="J183" s="230">
        <v>755.5</v>
      </c>
      <c r="K183" s="229">
        <v>739.5</v>
      </c>
      <c r="L183" s="229">
        <v>725.65</v>
      </c>
      <c r="M183" s="229">
        <v>4.09823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1339.6</v>
      </c>
      <c r="D184" s="230">
        <v>1353.1833333333332</v>
      </c>
      <c r="E184" s="230">
        <v>1321.5666666666664</v>
      </c>
      <c r="F184" s="230">
        <v>1303.5333333333333</v>
      </c>
      <c r="G184" s="230">
        <v>1271.9166666666665</v>
      </c>
      <c r="H184" s="230">
        <v>1371.2166666666662</v>
      </c>
      <c r="I184" s="230">
        <v>1402.833333333333</v>
      </c>
      <c r="J184" s="230">
        <v>1420.8666666666661</v>
      </c>
      <c r="K184" s="229">
        <v>1384.8</v>
      </c>
      <c r="L184" s="229">
        <v>1335.15</v>
      </c>
      <c r="M184" s="229">
        <v>22.377659999999999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987.75</v>
      </c>
      <c r="D185" s="230">
        <v>987.58333333333337</v>
      </c>
      <c r="E185" s="230">
        <v>983.31666666666672</v>
      </c>
      <c r="F185" s="230">
        <v>978.88333333333333</v>
      </c>
      <c r="G185" s="230">
        <v>974.61666666666667</v>
      </c>
      <c r="H185" s="230">
        <v>992.01666666666677</v>
      </c>
      <c r="I185" s="230">
        <v>996.28333333333342</v>
      </c>
      <c r="J185" s="230">
        <v>1000.7166666666668</v>
      </c>
      <c r="K185" s="229">
        <v>991.85</v>
      </c>
      <c r="L185" s="229">
        <v>983.15</v>
      </c>
      <c r="M185" s="229">
        <v>6.0165600000000001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1478.55</v>
      </c>
      <c r="D186" s="230">
        <v>1471.0166666666664</v>
      </c>
      <c r="E186" s="230">
        <v>1454.6333333333328</v>
      </c>
      <c r="F186" s="230">
        <v>1430.7166666666662</v>
      </c>
      <c r="G186" s="230">
        <v>1414.3333333333326</v>
      </c>
      <c r="H186" s="230">
        <v>1494.9333333333329</v>
      </c>
      <c r="I186" s="230">
        <v>1511.3166666666666</v>
      </c>
      <c r="J186" s="230">
        <v>1535.2333333333331</v>
      </c>
      <c r="K186" s="229">
        <v>1487.4</v>
      </c>
      <c r="L186" s="229">
        <v>1447.1</v>
      </c>
      <c r="M186" s="229">
        <v>6.4316199999999997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3246.9</v>
      </c>
      <c r="D187" s="230">
        <v>3237.4333333333329</v>
      </c>
      <c r="E187" s="230">
        <v>3220.4666666666658</v>
      </c>
      <c r="F187" s="230">
        <v>3194.0333333333328</v>
      </c>
      <c r="G187" s="230">
        <v>3177.0666666666657</v>
      </c>
      <c r="H187" s="230">
        <v>3263.8666666666659</v>
      </c>
      <c r="I187" s="230">
        <v>3280.833333333333</v>
      </c>
      <c r="J187" s="230">
        <v>3307.266666666666</v>
      </c>
      <c r="K187" s="229">
        <v>3254.4</v>
      </c>
      <c r="L187" s="229">
        <v>3211</v>
      </c>
      <c r="M187" s="229">
        <v>23.24605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800.75</v>
      </c>
      <c r="D188" s="230">
        <v>802.65</v>
      </c>
      <c r="E188" s="230">
        <v>797.44999999999993</v>
      </c>
      <c r="F188" s="230">
        <v>794.15</v>
      </c>
      <c r="G188" s="230">
        <v>788.94999999999993</v>
      </c>
      <c r="H188" s="230">
        <v>805.94999999999993</v>
      </c>
      <c r="I188" s="230">
        <v>811.15</v>
      </c>
      <c r="J188" s="230">
        <v>814.44999999999993</v>
      </c>
      <c r="K188" s="229">
        <v>807.85</v>
      </c>
      <c r="L188" s="229">
        <v>799.35</v>
      </c>
      <c r="M188" s="229">
        <v>31.6876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7858.5</v>
      </c>
      <c r="D189" s="230">
        <v>7849.5</v>
      </c>
      <c r="E189" s="230">
        <v>7790</v>
      </c>
      <c r="F189" s="230">
        <v>7721.5</v>
      </c>
      <c r="G189" s="230">
        <v>7662</v>
      </c>
      <c r="H189" s="230">
        <v>7918</v>
      </c>
      <c r="I189" s="230">
        <v>7977.5</v>
      </c>
      <c r="J189" s="230">
        <v>8046</v>
      </c>
      <c r="K189" s="229">
        <v>7909</v>
      </c>
      <c r="L189" s="229">
        <v>7781</v>
      </c>
      <c r="M189" s="229">
        <v>1.2464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564.15</v>
      </c>
      <c r="D190" s="230">
        <v>564.56666666666661</v>
      </c>
      <c r="E190" s="230">
        <v>560.23333333333323</v>
      </c>
      <c r="F190" s="230">
        <v>556.31666666666661</v>
      </c>
      <c r="G190" s="230">
        <v>551.98333333333323</v>
      </c>
      <c r="H190" s="230">
        <v>568.48333333333323</v>
      </c>
      <c r="I190" s="230">
        <v>572.81666666666672</v>
      </c>
      <c r="J190" s="230">
        <v>576.73333333333323</v>
      </c>
      <c r="K190" s="229">
        <v>568.9</v>
      </c>
      <c r="L190" s="229">
        <v>560.65</v>
      </c>
      <c r="M190" s="229">
        <v>75.995720000000006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220.95</v>
      </c>
      <c r="D191" s="230">
        <v>221.61666666666667</v>
      </c>
      <c r="E191" s="230">
        <v>219.68333333333334</v>
      </c>
      <c r="F191" s="230">
        <v>218.41666666666666</v>
      </c>
      <c r="G191" s="230">
        <v>216.48333333333332</v>
      </c>
      <c r="H191" s="230">
        <v>222.88333333333335</v>
      </c>
      <c r="I191" s="230">
        <v>224.81666666666669</v>
      </c>
      <c r="J191" s="230">
        <v>226.08333333333337</v>
      </c>
      <c r="K191" s="229">
        <v>223.55</v>
      </c>
      <c r="L191" s="229">
        <v>220.35</v>
      </c>
      <c r="M191" s="229">
        <v>63.423439999999999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109.5</v>
      </c>
      <c r="D192" s="230">
        <v>109.75</v>
      </c>
      <c r="E192" s="230">
        <v>108.9</v>
      </c>
      <c r="F192" s="230">
        <v>108.30000000000001</v>
      </c>
      <c r="G192" s="230">
        <v>107.45000000000002</v>
      </c>
      <c r="H192" s="230">
        <v>110.35</v>
      </c>
      <c r="I192" s="230">
        <v>111.19999999999999</v>
      </c>
      <c r="J192" s="230">
        <v>111.79999999999998</v>
      </c>
      <c r="K192" s="229">
        <v>110.6</v>
      </c>
      <c r="L192" s="229">
        <v>109.15</v>
      </c>
      <c r="M192" s="229">
        <v>234.72313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81.3</v>
      </c>
      <c r="D193" s="230">
        <v>81.116666666666674</v>
      </c>
      <c r="E193" s="230">
        <v>79.233333333333348</v>
      </c>
      <c r="F193" s="230">
        <v>77.166666666666671</v>
      </c>
      <c r="G193" s="230">
        <v>75.283333333333346</v>
      </c>
      <c r="H193" s="230">
        <v>83.183333333333351</v>
      </c>
      <c r="I193" s="230">
        <v>85.066666666666677</v>
      </c>
      <c r="J193" s="230">
        <v>87.133333333333354</v>
      </c>
      <c r="K193" s="229">
        <v>83</v>
      </c>
      <c r="L193" s="229">
        <v>79.05</v>
      </c>
      <c r="M193" s="229">
        <v>138.05544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1074.75</v>
      </c>
      <c r="D194" s="230">
        <v>1071.9666666666667</v>
      </c>
      <c r="E194" s="230">
        <v>1064.9333333333334</v>
      </c>
      <c r="F194" s="230">
        <v>1055.1166666666668</v>
      </c>
      <c r="G194" s="230">
        <v>1048.0833333333335</v>
      </c>
      <c r="H194" s="230">
        <v>1081.7833333333333</v>
      </c>
      <c r="I194" s="230">
        <v>1088.8166666666666</v>
      </c>
      <c r="J194" s="230">
        <v>1098.6333333333332</v>
      </c>
      <c r="K194" s="229">
        <v>1079</v>
      </c>
      <c r="L194" s="229">
        <v>1062.1500000000001</v>
      </c>
      <c r="M194" s="229">
        <v>17.679449999999999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937.75</v>
      </c>
      <c r="D195" s="230">
        <v>935.35</v>
      </c>
      <c r="E195" s="230">
        <v>931.2</v>
      </c>
      <c r="F195" s="230">
        <v>924.65</v>
      </c>
      <c r="G195" s="230">
        <v>920.5</v>
      </c>
      <c r="H195" s="230">
        <v>941.90000000000009</v>
      </c>
      <c r="I195" s="230">
        <v>946.05</v>
      </c>
      <c r="J195" s="230">
        <v>952.60000000000014</v>
      </c>
      <c r="K195" s="229">
        <v>939.5</v>
      </c>
      <c r="L195" s="229">
        <v>928.8</v>
      </c>
      <c r="M195" s="229">
        <v>2.2081599999999999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2852.6</v>
      </c>
      <c r="D196" s="230">
        <v>2857.1</v>
      </c>
      <c r="E196" s="230">
        <v>2828.75</v>
      </c>
      <c r="F196" s="230">
        <v>2804.9</v>
      </c>
      <c r="G196" s="230">
        <v>2776.55</v>
      </c>
      <c r="H196" s="230">
        <v>2880.95</v>
      </c>
      <c r="I196" s="230">
        <v>2909.2999999999993</v>
      </c>
      <c r="J196" s="230">
        <v>2933.1499999999996</v>
      </c>
      <c r="K196" s="229">
        <v>2885.45</v>
      </c>
      <c r="L196" s="229">
        <v>2833.25</v>
      </c>
      <c r="M196" s="229">
        <v>11.12274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1806.35</v>
      </c>
      <c r="D197" s="230">
        <v>1807.9666666666665</v>
      </c>
      <c r="E197" s="230">
        <v>1795.9333333333329</v>
      </c>
      <c r="F197" s="230">
        <v>1785.5166666666664</v>
      </c>
      <c r="G197" s="230">
        <v>1773.4833333333329</v>
      </c>
      <c r="H197" s="230">
        <v>1818.383333333333</v>
      </c>
      <c r="I197" s="230">
        <v>1830.4166666666663</v>
      </c>
      <c r="J197" s="230">
        <v>1840.833333333333</v>
      </c>
      <c r="K197" s="229">
        <v>1820</v>
      </c>
      <c r="L197" s="229">
        <v>1797.55</v>
      </c>
      <c r="M197" s="229">
        <v>2.0531899999999998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683.15</v>
      </c>
      <c r="D198" s="230">
        <v>679.35</v>
      </c>
      <c r="E198" s="230">
        <v>670.80000000000007</v>
      </c>
      <c r="F198" s="230">
        <v>658.45</v>
      </c>
      <c r="G198" s="230">
        <v>649.90000000000009</v>
      </c>
      <c r="H198" s="230">
        <v>691.7</v>
      </c>
      <c r="I198" s="230">
        <v>700.25</v>
      </c>
      <c r="J198" s="230">
        <v>712.6</v>
      </c>
      <c r="K198" s="229">
        <v>687.9</v>
      </c>
      <c r="L198" s="229">
        <v>667</v>
      </c>
      <c r="M198" s="229">
        <v>7.3734099999999998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1595.35</v>
      </c>
      <c r="D199" s="230">
        <v>1596.3</v>
      </c>
      <c r="E199" s="230">
        <v>1583.6</v>
      </c>
      <c r="F199" s="230">
        <v>1571.85</v>
      </c>
      <c r="G199" s="230">
        <v>1559.1499999999999</v>
      </c>
      <c r="H199" s="230">
        <v>1608.05</v>
      </c>
      <c r="I199" s="230">
        <v>1620.7500000000002</v>
      </c>
      <c r="J199" s="230">
        <v>1632.5</v>
      </c>
      <c r="K199" s="229">
        <v>1609</v>
      </c>
      <c r="L199" s="229">
        <v>1584.55</v>
      </c>
      <c r="M199" s="229">
        <v>2.2366100000000002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33.450000000000003</v>
      </c>
      <c r="D200" s="230">
        <v>33.550000000000004</v>
      </c>
      <c r="E200" s="230">
        <v>33.250000000000007</v>
      </c>
      <c r="F200" s="230">
        <v>33.050000000000004</v>
      </c>
      <c r="G200" s="230">
        <v>32.750000000000007</v>
      </c>
      <c r="H200" s="230">
        <v>33.750000000000007</v>
      </c>
      <c r="I200" s="230">
        <v>34.050000000000004</v>
      </c>
      <c r="J200" s="230">
        <v>34.250000000000007</v>
      </c>
      <c r="K200" s="229">
        <v>33.85</v>
      </c>
      <c r="L200" s="229">
        <v>33.35</v>
      </c>
      <c r="M200" s="229">
        <v>53.737259999999999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2840</v>
      </c>
      <c r="D201" s="230">
        <v>2847.5666666666671</v>
      </c>
      <c r="E201" s="230">
        <v>2823.5333333333342</v>
      </c>
      <c r="F201" s="230">
        <v>2807.0666666666671</v>
      </c>
      <c r="G201" s="230">
        <v>2783.0333333333342</v>
      </c>
      <c r="H201" s="230">
        <v>2864.0333333333342</v>
      </c>
      <c r="I201" s="230">
        <v>2888.0666666666671</v>
      </c>
      <c r="J201" s="230">
        <v>2904.5333333333342</v>
      </c>
      <c r="K201" s="229">
        <v>2871.6</v>
      </c>
      <c r="L201" s="229">
        <v>2831.1</v>
      </c>
      <c r="M201" s="229">
        <v>0.46994000000000002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678.95</v>
      </c>
      <c r="D202" s="230">
        <v>678.56666666666672</v>
      </c>
      <c r="E202" s="230">
        <v>674.58333333333348</v>
      </c>
      <c r="F202" s="230">
        <v>670.21666666666681</v>
      </c>
      <c r="G202" s="230">
        <v>666.23333333333358</v>
      </c>
      <c r="H202" s="230">
        <v>682.93333333333339</v>
      </c>
      <c r="I202" s="230">
        <v>686.91666666666674</v>
      </c>
      <c r="J202" s="230">
        <v>691.2833333333333</v>
      </c>
      <c r="K202" s="229">
        <v>682.55</v>
      </c>
      <c r="L202" s="229">
        <v>674.2</v>
      </c>
      <c r="M202" s="229">
        <v>20.170169999999999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8198.6</v>
      </c>
      <c r="D203" s="230">
        <v>8168.6499999999987</v>
      </c>
      <c r="E203" s="230">
        <v>8132.2999999999975</v>
      </c>
      <c r="F203" s="230">
        <v>8065.9999999999991</v>
      </c>
      <c r="G203" s="230">
        <v>8029.6499999999978</v>
      </c>
      <c r="H203" s="230">
        <v>8234.9499999999971</v>
      </c>
      <c r="I203" s="230">
        <v>8271.2999999999975</v>
      </c>
      <c r="J203" s="230">
        <v>8337.5999999999967</v>
      </c>
      <c r="K203" s="229">
        <v>8205</v>
      </c>
      <c r="L203" s="229">
        <v>8102.35</v>
      </c>
      <c r="M203" s="229">
        <v>1.9513400000000001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71.7</v>
      </c>
      <c r="D204" s="230">
        <v>71.633333333333326</v>
      </c>
      <c r="E204" s="230">
        <v>71.266666666666652</v>
      </c>
      <c r="F204" s="230">
        <v>70.833333333333329</v>
      </c>
      <c r="G204" s="230">
        <v>70.466666666666654</v>
      </c>
      <c r="H204" s="230">
        <v>72.066666666666649</v>
      </c>
      <c r="I204" s="230">
        <v>72.433333333333323</v>
      </c>
      <c r="J204" s="230">
        <v>72.866666666666646</v>
      </c>
      <c r="K204" s="229">
        <v>72</v>
      </c>
      <c r="L204" s="229">
        <v>71.2</v>
      </c>
      <c r="M204" s="229">
        <v>27.455749999999998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1482.4</v>
      </c>
      <c r="D205" s="230">
        <v>1476.9833333333333</v>
      </c>
      <c r="E205" s="230">
        <v>1465.4666666666667</v>
      </c>
      <c r="F205" s="230">
        <v>1448.5333333333333</v>
      </c>
      <c r="G205" s="230">
        <v>1437.0166666666667</v>
      </c>
      <c r="H205" s="230">
        <v>1493.9166666666667</v>
      </c>
      <c r="I205" s="230">
        <v>1505.4333333333336</v>
      </c>
      <c r="J205" s="230">
        <v>1522.3666666666668</v>
      </c>
      <c r="K205" s="229">
        <v>1488.5</v>
      </c>
      <c r="L205" s="229">
        <v>1460.05</v>
      </c>
      <c r="M205" s="229">
        <v>1.6765099999999999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880.75</v>
      </c>
      <c r="D206" s="230">
        <v>881.86666666666667</v>
      </c>
      <c r="E206" s="230">
        <v>870.88333333333333</v>
      </c>
      <c r="F206" s="230">
        <v>861.01666666666665</v>
      </c>
      <c r="G206" s="230">
        <v>850.0333333333333</v>
      </c>
      <c r="H206" s="230">
        <v>891.73333333333335</v>
      </c>
      <c r="I206" s="230">
        <v>902.7166666666667</v>
      </c>
      <c r="J206" s="230">
        <v>912.58333333333337</v>
      </c>
      <c r="K206" s="229">
        <v>892.85</v>
      </c>
      <c r="L206" s="229">
        <v>872</v>
      </c>
      <c r="M206" s="229">
        <v>6.9237599999999997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1596.05</v>
      </c>
      <c r="D207" s="230">
        <v>1585.1333333333332</v>
      </c>
      <c r="E207" s="230">
        <v>1560.9666666666665</v>
      </c>
      <c r="F207" s="230">
        <v>1525.8833333333332</v>
      </c>
      <c r="G207" s="230">
        <v>1501.7166666666665</v>
      </c>
      <c r="H207" s="230">
        <v>1620.2166666666665</v>
      </c>
      <c r="I207" s="230">
        <v>1644.3833333333334</v>
      </c>
      <c r="J207" s="230">
        <v>1679.4666666666665</v>
      </c>
      <c r="K207" s="229">
        <v>1609.3</v>
      </c>
      <c r="L207" s="229">
        <v>1550.05</v>
      </c>
      <c r="M207" s="229">
        <v>10.725429999999999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277.85000000000002</v>
      </c>
      <c r="D208" s="230">
        <v>278.01666666666665</v>
      </c>
      <c r="E208" s="230">
        <v>276.5333333333333</v>
      </c>
      <c r="F208" s="230">
        <v>275.21666666666664</v>
      </c>
      <c r="G208" s="230">
        <v>273.73333333333329</v>
      </c>
      <c r="H208" s="230">
        <v>279.33333333333331</v>
      </c>
      <c r="I208" s="230">
        <v>280.81666666666666</v>
      </c>
      <c r="J208" s="230">
        <v>282.13333333333333</v>
      </c>
      <c r="K208" s="229">
        <v>279.5</v>
      </c>
      <c r="L208" s="229">
        <v>276.7</v>
      </c>
      <c r="M208" s="229">
        <v>36.152430000000003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7.5</v>
      </c>
      <c r="D209" s="230">
        <v>7.45</v>
      </c>
      <c r="E209" s="230">
        <v>7.3000000000000007</v>
      </c>
      <c r="F209" s="230">
        <v>7.1000000000000005</v>
      </c>
      <c r="G209" s="230">
        <v>6.9500000000000011</v>
      </c>
      <c r="H209" s="230">
        <v>7.65</v>
      </c>
      <c r="I209" s="230">
        <v>7.8000000000000007</v>
      </c>
      <c r="J209" s="230">
        <v>8</v>
      </c>
      <c r="K209" s="229">
        <v>7.6</v>
      </c>
      <c r="L209" s="229">
        <v>7.25</v>
      </c>
      <c r="M209" s="229">
        <v>947.26837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790.65</v>
      </c>
      <c r="D210" s="230">
        <v>786.85</v>
      </c>
      <c r="E210" s="230">
        <v>778</v>
      </c>
      <c r="F210" s="230">
        <v>765.35</v>
      </c>
      <c r="G210" s="230">
        <v>756.5</v>
      </c>
      <c r="H210" s="230">
        <v>799.5</v>
      </c>
      <c r="I210" s="230">
        <v>808.35000000000014</v>
      </c>
      <c r="J210" s="230">
        <v>821</v>
      </c>
      <c r="K210" s="229">
        <v>795.7</v>
      </c>
      <c r="L210" s="229">
        <v>774.2</v>
      </c>
      <c r="M210" s="229">
        <v>19.350010000000001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1449.25</v>
      </c>
      <c r="D211" s="230">
        <v>1437.7166666666665</v>
      </c>
      <c r="E211" s="230">
        <v>1424.5333333333328</v>
      </c>
      <c r="F211" s="230">
        <v>1399.8166666666664</v>
      </c>
      <c r="G211" s="230">
        <v>1386.6333333333328</v>
      </c>
      <c r="H211" s="230">
        <v>1462.4333333333329</v>
      </c>
      <c r="I211" s="230">
        <v>1475.6166666666668</v>
      </c>
      <c r="J211" s="230">
        <v>1500.333333333333</v>
      </c>
      <c r="K211" s="229">
        <v>1450.9</v>
      </c>
      <c r="L211" s="229">
        <v>1413</v>
      </c>
      <c r="M211" s="229">
        <v>0.60899999999999999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395.6</v>
      </c>
      <c r="D212" s="230">
        <v>396.66666666666669</v>
      </c>
      <c r="E212" s="230">
        <v>393.53333333333336</v>
      </c>
      <c r="F212" s="230">
        <v>391.4666666666667</v>
      </c>
      <c r="G212" s="230">
        <v>388.33333333333337</v>
      </c>
      <c r="H212" s="230">
        <v>398.73333333333335</v>
      </c>
      <c r="I212" s="230">
        <v>401.86666666666667</v>
      </c>
      <c r="J212" s="230">
        <v>403.93333333333334</v>
      </c>
      <c r="K212" s="229">
        <v>399.8</v>
      </c>
      <c r="L212" s="229">
        <v>394.6</v>
      </c>
      <c r="M212" s="229">
        <v>59.868110000000001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16.399999999999999</v>
      </c>
      <c r="D213" s="230">
        <v>16.45</v>
      </c>
      <c r="E213" s="230">
        <v>16.299999999999997</v>
      </c>
      <c r="F213" s="230">
        <v>16.2</v>
      </c>
      <c r="G213" s="230">
        <v>16.049999999999997</v>
      </c>
      <c r="H213" s="230">
        <v>16.549999999999997</v>
      </c>
      <c r="I213" s="230">
        <v>16.699999999999996</v>
      </c>
      <c r="J213" s="230">
        <v>16.799999999999997</v>
      </c>
      <c r="K213" s="229">
        <v>16.600000000000001</v>
      </c>
      <c r="L213" s="229">
        <v>16.350000000000001</v>
      </c>
      <c r="M213" s="229">
        <v>532.69073000000003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194.85</v>
      </c>
      <c r="D214" s="230">
        <v>194.63333333333333</v>
      </c>
      <c r="E214" s="230">
        <v>192.86666666666665</v>
      </c>
      <c r="F214" s="230">
        <v>190.88333333333333</v>
      </c>
      <c r="G214" s="230">
        <v>189.11666666666665</v>
      </c>
      <c r="H214" s="230">
        <v>196.61666666666665</v>
      </c>
      <c r="I214" s="230">
        <v>198.3833333333333</v>
      </c>
      <c r="J214" s="230">
        <v>200.36666666666665</v>
      </c>
      <c r="K214" s="229">
        <v>196.4</v>
      </c>
      <c r="L214" s="229">
        <v>192.65</v>
      </c>
      <c r="M214" s="229">
        <v>31.90269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77.95</v>
      </c>
      <c r="D215" s="230">
        <v>78.25</v>
      </c>
      <c r="E215" s="230">
        <v>76.2</v>
      </c>
      <c r="F215" s="230">
        <v>74.45</v>
      </c>
      <c r="G215" s="230">
        <v>72.400000000000006</v>
      </c>
      <c r="H215" s="230">
        <v>80</v>
      </c>
      <c r="I215" s="230">
        <v>82.050000000000011</v>
      </c>
      <c r="J215" s="230">
        <v>83.8</v>
      </c>
      <c r="K215" s="229">
        <v>80.3</v>
      </c>
      <c r="L215" s="229">
        <v>76.5</v>
      </c>
      <c r="M215" s="229">
        <v>1053.8819000000001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510</v>
      </c>
      <c r="D216" s="230">
        <v>508.98333333333335</v>
      </c>
      <c r="E216" s="230">
        <v>505.01666666666665</v>
      </c>
      <c r="F216" s="230">
        <v>500.0333333333333</v>
      </c>
      <c r="G216" s="230">
        <v>496.06666666666661</v>
      </c>
      <c r="H216" s="230">
        <v>513.9666666666667</v>
      </c>
      <c r="I216" s="230">
        <v>517.93333333333339</v>
      </c>
      <c r="J216" s="230">
        <v>522.91666666666674</v>
      </c>
      <c r="K216" s="229">
        <v>512.95000000000005</v>
      </c>
      <c r="L216" s="229">
        <v>504</v>
      </c>
      <c r="M216" s="229">
        <v>7.5687300000000004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3"/>
      <c r="B1" s="384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45090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6" t="s">
        <v>16</v>
      </c>
      <c r="B9" s="378" t="s">
        <v>18</v>
      </c>
      <c r="C9" s="382" t="s">
        <v>20</v>
      </c>
      <c r="D9" s="382" t="s">
        <v>21</v>
      </c>
      <c r="E9" s="373" t="s">
        <v>22</v>
      </c>
      <c r="F9" s="374"/>
      <c r="G9" s="375"/>
      <c r="H9" s="373" t="s">
        <v>23</v>
      </c>
      <c r="I9" s="374"/>
      <c r="J9" s="375"/>
      <c r="K9" s="23"/>
      <c r="L9" s="24"/>
      <c r="M9" s="50"/>
      <c r="N9" s="1"/>
      <c r="O9" s="1"/>
    </row>
    <row r="10" spans="1:15" ht="42.75" customHeight="1">
      <c r="A10" s="380"/>
      <c r="B10" s="381"/>
      <c r="C10" s="381"/>
      <c r="D10" s="3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421.3</v>
      </c>
      <c r="D11" s="230">
        <v>420.88333333333338</v>
      </c>
      <c r="E11" s="230">
        <v>417.76666666666677</v>
      </c>
      <c r="F11" s="230">
        <v>414.23333333333341</v>
      </c>
      <c r="G11" s="230">
        <v>411.11666666666679</v>
      </c>
      <c r="H11" s="230">
        <v>424.41666666666674</v>
      </c>
      <c r="I11" s="230">
        <v>427.53333333333342</v>
      </c>
      <c r="J11" s="230">
        <v>431.06666666666672</v>
      </c>
      <c r="K11" s="229">
        <v>424</v>
      </c>
      <c r="L11" s="229">
        <v>417.35</v>
      </c>
      <c r="M11" s="229">
        <v>4.9682300000000001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26517.55</v>
      </c>
      <c r="D12" s="230">
        <v>26502.433333333334</v>
      </c>
      <c r="E12" s="230">
        <v>26344.566666666669</v>
      </c>
      <c r="F12" s="230">
        <v>26171.583333333336</v>
      </c>
      <c r="G12" s="230">
        <v>26013.716666666671</v>
      </c>
      <c r="H12" s="230">
        <v>26675.416666666668</v>
      </c>
      <c r="I12" s="230">
        <v>26833.283333333336</v>
      </c>
      <c r="J12" s="230">
        <v>27006.266666666666</v>
      </c>
      <c r="K12" s="229">
        <v>26660.3</v>
      </c>
      <c r="L12" s="229">
        <v>26329.45</v>
      </c>
      <c r="M12" s="229">
        <v>1.9349999999999999E-2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4151.45</v>
      </c>
      <c r="D13" s="230">
        <v>4140.7666666666664</v>
      </c>
      <c r="E13" s="230">
        <v>4107.833333333333</v>
      </c>
      <c r="F13" s="230">
        <v>4064.2166666666662</v>
      </c>
      <c r="G13" s="230">
        <v>4031.2833333333328</v>
      </c>
      <c r="H13" s="230">
        <v>4184.3833333333332</v>
      </c>
      <c r="I13" s="230">
        <v>4217.3166666666675</v>
      </c>
      <c r="J13" s="230">
        <v>4260.9333333333334</v>
      </c>
      <c r="K13" s="229">
        <v>4173.7</v>
      </c>
      <c r="L13" s="229">
        <v>4097.1499999999996</v>
      </c>
      <c r="M13" s="229">
        <v>1.9799500000000001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1838.55</v>
      </c>
      <c r="D14" s="230">
        <v>1837.5666666666666</v>
      </c>
      <c r="E14" s="230">
        <v>1827.1833333333332</v>
      </c>
      <c r="F14" s="230">
        <v>1815.8166666666666</v>
      </c>
      <c r="G14" s="230">
        <v>1805.4333333333332</v>
      </c>
      <c r="H14" s="230">
        <v>1848.9333333333332</v>
      </c>
      <c r="I14" s="230">
        <v>1859.3166666666664</v>
      </c>
      <c r="J14" s="230">
        <v>1870.6833333333332</v>
      </c>
      <c r="K14" s="229">
        <v>1847.95</v>
      </c>
      <c r="L14" s="229">
        <v>1826.2</v>
      </c>
      <c r="M14" s="229">
        <v>2.1387399999999999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3267.45</v>
      </c>
      <c r="D15" s="230">
        <v>3247.4166666666665</v>
      </c>
      <c r="E15" s="230">
        <v>3216.333333333333</v>
      </c>
      <c r="F15" s="230">
        <v>3165.2166666666667</v>
      </c>
      <c r="G15" s="230">
        <v>3134.1333333333332</v>
      </c>
      <c r="H15" s="230">
        <v>3298.5333333333328</v>
      </c>
      <c r="I15" s="230">
        <v>3329.6166666666659</v>
      </c>
      <c r="J15" s="230">
        <v>3380.7333333333327</v>
      </c>
      <c r="K15" s="229">
        <v>3278.5</v>
      </c>
      <c r="L15" s="229">
        <v>3196.3</v>
      </c>
      <c r="M15" s="229">
        <v>0.63610999999999995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1265.55</v>
      </c>
      <c r="D16" s="230">
        <v>1253.8999999999999</v>
      </c>
      <c r="E16" s="230">
        <v>1239.7499999999998</v>
      </c>
      <c r="F16" s="230">
        <v>1213.9499999999998</v>
      </c>
      <c r="G16" s="230">
        <v>1199.7999999999997</v>
      </c>
      <c r="H16" s="230">
        <v>1279.6999999999998</v>
      </c>
      <c r="I16" s="230">
        <v>1293.8499999999999</v>
      </c>
      <c r="J16" s="230">
        <v>1319.6499999999999</v>
      </c>
      <c r="K16" s="229">
        <v>1268.05</v>
      </c>
      <c r="L16" s="229">
        <v>1228.0999999999999</v>
      </c>
      <c r="M16" s="229">
        <v>7.0050699999999999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761.45</v>
      </c>
      <c r="D17" s="230">
        <v>760.6</v>
      </c>
      <c r="E17" s="230">
        <v>751.25</v>
      </c>
      <c r="F17" s="230">
        <v>741.05</v>
      </c>
      <c r="G17" s="230">
        <v>731.69999999999993</v>
      </c>
      <c r="H17" s="230">
        <v>770.80000000000007</v>
      </c>
      <c r="I17" s="230">
        <v>780.1500000000002</v>
      </c>
      <c r="J17" s="230">
        <v>790.35000000000014</v>
      </c>
      <c r="K17" s="229">
        <v>769.95</v>
      </c>
      <c r="L17" s="229">
        <v>750.4</v>
      </c>
      <c r="M17" s="229">
        <v>11.349349999999999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461.25</v>
      </c>
      <c r="D18" s="230">
        <v>466.31666666666666</v>
      </c>
      <c r="E18" s="230">
        <v>455.48333333333335</v>
      </c>
      <c r="F18" s="230">
        <v>449.7166666666667</v>
      </c>
      <c r="G18" s="230">
        <v>438.88333333333338</v>
      </c>
      <c r="H18" s="230">
        <v>472.08333333333331</v>
      </c>
      <c r="I18" s="230">
        <v>482.91666666666669</v>
      </c>
      <c r="J18" s="230">
        <v>488.68333333333328</v>
      </c>
      <c r="K18" s="229">
        <v>477.15</v>
      </c>
      <c r="L18" s="229">
        <v>460.55</v>
      </c>
      <c r="M18" s="229">
        <v>1.8449199999999999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1336.95</v>
      </c>
      <c r="D19" s="230">
        <v>1346.55</v>
      </c>
      <c r="E19" s="230">
        <v>1325.8999999999999</v>
      </c>
      <c r="F19" s="230">
        <v>1314.85</v>
      </c>
      <c r="G19" s="230">
        <v>1294.1999999999998</v>
      </c>
      <c r="H19" s="230">
        <v>1357.6</v>
      </c>
      <c r="I19" s="230">
        <v>1378.25</v>
      </c>
      <c r="J19" s="230">
        <v>1389.3</v>
      </c>
      <c r="K19" s="229">
        <v>1367.2</v>
      </c>
      <c r="L19" s="229">
        <v>1335.5</v>
      </c>
      <c r="M19" s="229">
        <v>2.31473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21960.400000000001</v>
      </c>
      <c r="D20" s="230">
        <v>21880.166666666668</v>
      </c>
      <c r="E20" s="230">
        <v>21760.333333333336</v>
      </c>
      <c r="F20" s="230">
        <v>21560.266666666666</v>
      </c>
      <c r="G20" s="230">
        <v>21440.433333333334</v>
      </c>
      <c r="H20" s="230">
        <v>22080.233333333337</v>
      </c>
      <c r="I20" s="230">
        <v>22200.066666666673</v>
      </c>
      <c r="J20" s="230">
        <v>22400.133333333339</v>
      </c>
      <c r="K20" s="229">
        <v>22000</v>
      </c>
      <c r="L20" s="229">
        <v>21680.1</v>
      </c>
      <c r="M20" s="229">
        <v>7.8159999999999993E-2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2484.8000000000002</v>
      </c>
      <c r="D21" s="230">
        <v>2474.1333333333332</v>
      </c>
      <c r="E21" s="230">
        <v>2443.2666666666664</v>
      </c>
      <c r="F21" s="230">
        <v>2401.7333333333331</v>
      </c>
      <c r="G21" s="230">
        <v>2370.8666666666663</v>
      </c>
      <c r="H21" s="230">
        <v>2515.6666666666665</v>
      </c>
      <c r="I21" s="230">
        <v>2546.5333333333333</v>
      </c>
      <c r="J21" s="230">
        <v>2588.0666666666666</v>
      </c>
      <c r="K21" s="229">
        <v>2505</v>
      </c>
      <c r="L21" s="229">
        <v>2432.6</v>
      </c>
      <c r="M21" s="229">
        <v>28.04898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961.1</v>
      </c>
      <c r="D22" s="230">
        <v>962.0333333333333</v>
      </c>
      <c r="E22" s="230">
        <v>954.06666666666661</v>
      </c>
      <c r="F22" s="230">
        <v>947.0333333333333</v>
      </c>
      <c r="G22" s="230">
        <v>939.06666666666661</v>
      </c>
      <c r="H22" s="230">
        <v>969.06666666666661</v>
      </c>
      <c r="I22" s="230">
        <v>977.0333333333333</v>
      </c>
      <c r="J22" s="230">
        <v>984.06666666666661</v>
      </c>
      <c r="K22" s="229">
        <v>970</v>
      </c>
      <c r="L22" s="229">
        <v>955</v>
      </c>
      <c r="M22" s="229">
        <v>4.3139500000000002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742.1</v>
      </c>
      <c r="D23" s="230">
        <v>740.73333333333323</v>
      </c>
      <c r="E23" s="230">
        <v>734.91666666666652</v>
      </c>
      <c r="F23" s="230">
        <v>727.73333333333323</v>
      </c>
      <c r="G23" s="230">
        <v>721.91666666666652</v>
      </c>
      <c r="H23" s="230">
        <v>747.91666666666652</v>
      </c>
      <c r="I23" s="230">
        <v>753.73333333333335</v>
      </c>
      <c r="J23" s="230">
        <v>760.91666666666652</v>
      </c>
      <c r="K23" s="229">
        <v>746.55</v>
      </c>
      <c r="L23" s="229">
        <v>733.55</v>
      </c>
      <c r="M23" s="229">
        <v>45.718359999999997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670.2</v>
      </c>
      <c r="D24" s="230">
        <v>671.4</v>
      </c>
      <c r="E24" s="230">
        <v>667.8</v>
      </c>
      <c r="F24" s="230">
        <v>665.4</v>
      </c>
      <c r="G24" s="230">
        <v>661.8</v>
      </c>
      <c r="H24" s="230">
        <v>673.8</v>
      </c>
      <c r="I24" s="230">
        <v>677.40000000000009</v>
      </c>
      <c r="J24" s="230">
        <v>679.8</v>
      </c>
      <c r="K24" s="229">
        <v>675</v>
      </c>
      <c r="L24" s="229">
        <v>669</v>
      </c>
      <c r="M24" s="229">
        <v>6.5929399999999996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830.4</v>
      </c>
      <c r="D25" s="230">
        <v>833.48333333333323</v>
      </c>
      <c r="E25" s="230">
        <v>824.96666666666647</v>
      </c>
      <c r="F25" s="230">
        <v>819.53333333333319</v>
      </c>
      <c r="G25" s="230">
        <v>811.01666666666642</v>
      </c>
      <c r="H25" s="230">
        <v>838.91666666666652</v>
      </c>
      <c r="I25" s="230">
        <v>847.43333333333317</v>
      </c>
      <c r="J25" s="230">
        <v>852.86666666666656</v>
      </c>
      <c r="K25" s="229">
        <v>842</v>
      </c>
      <c r="L25" s="229">
        <v>828.05</v>
      </c>
      <c r="M25" s="229">
        <v>7.1244100000000001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422.25</v>
      </c>
      <c r="D26" s="230">
        <v>423.63333333333338</v>
      </c>
      <c r="E26" s="230">
        <v>419.41666666666674</v>
      </c>
      <c r="F26" s="230">
        <v>416.58333333333337</v>
      </c>
      <c r="G26" s="230">
        <v>412.36666666666673</v>
      </c>
      <c r="H26" s="230">
        <v>426.46666666666675</v>
      </c>
      <c r="I26" s="230">
        <v>430.68333333333334</v>
      </c>
      <c r="J26" s="230">
        <v>433.51666666666677</v>
      </c>
      <c r="K26" s="229">
        <v>427.85</v>
      </c>
      <c r="L26" s="229">
        <v>420.8</v>
      </c>
      <c r="M26" s="229">
        <v>9.8497900000000005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177.35</v>
      </c>
      <c r="D27" s="230">
        <v>176.16666666666666</v>
      </c>
      <c r="E27" s="230">
        <v>174.33333333333331</v>
      </c>
      <c r="F27" s="230">
        <v>171.31666666666666</v>
      </c>
      <c r="G27" s="230">
        <v>169.48333333333332</v>
      </c>
      <c r="H27" s="230">
        <v>179.18333333333331</v>
      </c>
      <c r="I27" s="230">
        <v>181.01666666666662</v>
      </c>
      <c r="J27" s="230">
        <v>184.0333333333333</v>
      </c>
      <c r="K27" s="229">
        <v>178</v>
      </c>
      <c r="L27" s="229">
        <v>173.15</v>
      </c>
      <c r="M27" s="229">
        <v>38.846310000000003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200.3</v>
      </c>
      <c r="D28" s="230">
        <v>199.56666666666669</v>
      </c>
      <c r="E28" s="230">
        <v>198.13333333333338</v>
      </c>
      <c r="F28" s="230">
        <v>195.9666666666667</v>
      </c>
      <c r="G28" s="230">
        <v>194.53333333333339</v>
      </c>
      <c r="H28" s="230">
        <v>201.73333333333338</v>
      </c>
      <c r="I28" s="230">
        <v>203.16666666666671</v>
      </c>
      <c r="J28" s="230">
        <v>205.33333333333337</v>
      </c>
      <c r="K28" s="229">
        <v>201</v>
      </c>
      <c r="L28" s="229">
        <v>197.4</v>
      </c>
      <c r="M28" s="229">
        <v>13.28819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374.35</v>
      </c>
      <c r="D29" s="230">
        <v>373.58333333333331</v>
      </c>
      <c r="E29" s="230">
        <v>371.16666666666663</v>
      </c>
      <c r="F29" s="230">
        <v>367.98333333333329</v>
      </c>
      <c r="G29" s="230">
        <v>365.56666666666661</v>
      </c>
      <c r="H29" s="230">
        <v>376.76666666666665</v>
      </c>
      <c r="I29" s="230">
        <v>379.18333333333328</v>
      </c>
      <c r="J29" s="230">
        <v>382.36666666666667</v>
      </c>
      <c r="K29" s="229">
        <v>376</v>
      </c>
      <c r="L29" s="229">
        <v>370.4</v>
      </c>
      <c r="M29" s="229">
        <v>0.40372999999999998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348.2</v>
      </c>
      <c r="D30" s="230">
        <v>347.63333333333338</v>
      </c>
      <c r="E30" s="230">
        <v>343.66666666666674</v>
      </c>
      <c r="F30" s="230">
        <v>339.13333333333338</v>
      </c>
      <c r="G30" s="230">
        <v>335.16666666666674</v>
      </c>
      <c r="H30" s="230">
        <v>352.16666666666674</v>
      </c>
      <c r="I30" s="230">
        <v>356.13333333333333</v>
      </c>
      <c r="J30" s="230">
        <v>360.66666666666674</v>
      </c>
      <c r="K30" s="229">
        <v>351.6</v>
      </c>
      <c r="L30" s="229">
        <v>343.1</v>
      </c>
      <c r="M30" s="229">
        <v>8.1204099999999997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997.8</v>
      </c>
      <c r="D31" s="230">
        <v>999.15</v>
      </c>
      <c r="E31" s="230">
        <v>983.3</v>
      </c>
      <c r="F31" s="230">
        <v>968.8</v>
      </c>
      <c r="G31" s="230">
        <v>952.94999999999993</v>
      </c>
      <c r="H31" s="230">
        <v>1013.65</v>
      </c>
      <c r="I31" s="230">
        <v>1029.5</v>
      </c>
      <c r="J31" s="230">
        <v>1044</v>
      </c>
      <c r="K31" s="229">
        <v>1015</v>
      </c>
      <c r="L31" s="229">
        <v>984.65</v>
      </c>
      <c r="M31" s="229">
        <v>0.76693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1016.55</v>
      </c>
      <c r="D32" s="230">
        <v>1015.1999999999999</v>
      </c>
      <c r="E32" s="230">
        <v>1004.5999999999999</v>
      </c>
      <c r="F32" s="230">
        <v>992.65</v>
      </c>
      <c r="G32" s="230">
        <v>982.05</v>
      </c>
      <c r="H32" s="230">
        <v>1027.1499999999999</v>
      </c>
      <c r="I32" s="230">
        <v>1037.75</v>
      </c>
      <c r="J32" s="230">
        <v>1049.6999999999998</v>
      </c>
      <c r="K32" s="229">
        <v>1025.8</v>
      </c>
      <c r="L32" s="229">
        <v>1003.25</v>
      </c>
      <c r="M32" s="229">
        <v>1.7997700000000001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1438.65</v>
      </c>
      <c r="D33" s="230">
        <v>1427.1166666666668</v>
      </c>
      <c r="E33" s="230">
        <v>1391.5333333333335</v>
      </c>
      <c r="F33" s="230">
        <v>1344.4166666666667</v>
      </c>
      <c r="G33" s="230">
        <v>1308.8333333333335</v>
      </c>
      <c r="H33" s="230">
        <v>1474.2333333333336</v>
      </c>
      <c r="I33" s="230">
        <v>1509.8166666666666</v>
      </c>
      <c r="J33" s="230">
        <v>1556.9333333333336</v>
      </c>
      <c r="K33" s="229">
        <v>1462.7</v>
      </c>
      <c r="L33" s="229">
        <v>1380</v>
      </c>
      <c r="M33" s="229">
        <v>1.8686199999999999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581.75</v>
      </c>
      <c r="D34" s="230">
        <v>585.61666666666667</v>
      </c>
      <c r="E34" s="230">
        <v>576.23333333333335</v>
      </c>
      <c r="F34" s="230">
        <v>570.7166666666667</v>
      </c>
      <c r="G34" s="230">
        <v>561.33333333333337</v>
      </c>
      <c r="H34" s="230">
        <v>591.13333333333333</v>
      </c>
      <c r="I34" s="230">
        <v>600.51666666666677</v>
      </c>
      <c r="J34" s="230">
        <v>606.0333333333333</v>
      </c>
      <c r="K34" s="229">
        <v>595</v>
      </c>
      <c r="L34" s="229">
        <v>580.1</v>
      </c>
      <c r="M34" s="229">
        <v>0.68013999999999997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3347.5</v>
      </c>
      <c r="D35" s="230">
        <v>3368.1166666666668</v>
      </c>
      <c r="E35" s="230">
        <v>3316.3833333333337</v>
      </c>
      <c r="F35" s="230">
        <v>3285.2666666666669</v>
      </c>
      <c r="G35" s="230">
        <v>3233.5333333333338</v>
      </c>
      <c r="H35" s="230">
        <v>3399.2333333333336</v>
      </c>
      <c r="I35" s="230">
        <v>3450.9666666666672</v>
      </c>
      <c r="J35" s="230">
        <v>3482.0833333333335</v>
      </c>
      <c r="K35" s="229">
        <v>3419.85</v>
      </c>
      <c r="L35" s="229">
        <v>3337</v>
      </c>
      <c r="M35" s="229">
        <v>1.5688899999999999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2565.9499999999998</v>
      </c>
      <c r="D36" s="230">
        <v>2551.4500000000003</v>
      </c>
      <c r="E36" s="230">
        <v>2524.6000000000004</v>
      </c>
      <c r="F36" s="230">
        <v>2483.25</v>
      </c>
      <c r="G36" s="230">
        <v>2456.4</v>
      </c>
      <c r="H36" s="230">
        <v>2592.8000000000006</v>
      </c>
      <c r="I36" s="230">
        <v>2619.65</v>
      </c>
      <c r="J36" s="230">
        <v>2661.0000000000009</v>
      </c>
      <c r="K36" s="229">
        <v>2578.3000000000002</v>
      </c>
      <c r="L36" s="229">
        <v>2510.1</v>
      </c>
      <c r="M36" s="229">
        <v>0.41981000000000002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14.15</v>
      </c>
      <c r="D37" s="230">
        <v>14.200000000000001</v>
      </c>
      <c r="E37" s="230">
        <v>13.800000000000002</v>
      </c>
      <c r="F37" s="230">
        <v>13.450000000000001</v>
      </c>
      <c r="G37" s="230">
        <v>13.050000000000002</v>
      </c>
      <c r="H37" s="230">
        <v>14.550000000000002</v>
      </c>
      <c r="I37" s="230">
        <v>14.950000000000001</v>
      </c>
      <c r="J37" s="230">
        <v>15.300000000000002</v>
      </c>
      <c r="K37" s="229">
        <v>14.6</v>
      </c>
      <c r="L37" s="229">
        <v>13.85</v>
      </c>
      <c r="M37" s="229">
        <v>132.30643000000001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625</v>
      </c>
      <c r="D38" s="230">
        <v>624.98333333333335</v>
      </c>
      <c r="E38" s="230">
        <v>620.06666666666672</v>
      </c>
      <c r="F38" s="230">
        <v>615.13333333333333</v>
      </c>
      <c r="G38" s="230">
        <v>610.2166666666667</v>
      </c>
      <c r="H38" s="230">
        <v>629.91666666666674</v>
      </c>
      <c r="I38" s="230">
        <v>634.83333333333326</v>
      </c>
      <c r="J38" s="230">
        <v>639.76666666666677</v>
      </c>
      <c r="K38" s="229">
        <v>629.9</v>
      </c>
      <c r="L38" s="229">
        <v>620.04999999999995</v>
      </c>
      <c r="M38" s="229">
        <v>1.7400599999999999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2101.0500000000002</v>
      </c>
      <c r="D39" s="230">
        <v>2095.35</v>
      </c>
      <c r="E39" s="230">
        <v>2080.6999999999998</v>
      </c>
      <c r="F39" s="230">
        <v>2060.35</v>
      </c>
      <c r="G39" s="230">
        <v>2045.6999999999998</v>
      </c>
      <c r="H39" s="230">
        <v>2115.6999999999998</v>
      </c>
      <c r="I39" s="230">
        <v>2130.3500000000004</v>
      </c>
      <c r="J39" s="230">
        <v>2150.6999999999998</v>
      </c>
      <c r="K39" s="229">
        <v>2110</v>
      </c>
      <c r="L39" s="229">
        <v>2075</v>
      </c>
      <c r="M39" s="229">
        <v>0.42226999999999998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456.3</v>
      </c>
      <c r="D40" s="230">
        <v>456.05</v>
      </c>
      <c r="E40" s="230">
        <v>453.70000000000005</v>
      </c>
      <c r="F40" s="230">
        <v>451.1</v>
      </c>
      <c r="G40" s="230">
        <v>448.75000000000006</v>
      </c>
      <c r="H40" s="230">
        <v>458.65000000000003</v>
      </c>
      <c r="I40" s="230">
        <v>461.00000000000006</v>
      </c>
      <c r="J40" s="230">
        <v>463.6</v>
      </c>
      <c r="K40" s="229">
        <v>458.4</v>
      </c>
      <c r="L40" s="229">
        <v>453.45</v>
      </c>
      <c r="M40" s="229">
        <v>27.681419999999999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1493.05</v>
      </c>
      <c r="D41" s="230">
        <v>1489.45</v>
      </c>
      <c r="E41" s="230">
        <v>1472.9</v>
      </c>
      <c r="F41" s="230">
        <v>1452.75</v>
      </c>
      <c r="G41" s="230">
        <v>1436.2</v>
      </c>
      <c r="H41" s="230">
        <v>1509.6000000000001</v>
      </c>
      <c r="I41" s="230">
        <v>1526.1499999999999</v>
      </c>
      <c r="J41" s="230">
        <v>1546.3000000000002</v>
      </c>
      <c r="K41" s="229">
        <v>1506</v>
      </c>
      <c r="L41" s="229">
        <v>1469.3</v>
      </c>
      <c r="M41" s="229">
        <v>3.2623700000000002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1079.6500000000001</v>
      </c>
      <c r="D42" s="230">
        <v>1075.5166666666667</v>
      </c>
      <c r="E42" s="230">
        <v>1064.0333333333333</v>
      </c>
      <c r="F42" s="230">
        <v>1048.4166666666667</v>
      </c>
      <c r="G42" s="230">
        <v>1036.9333333333334</v>
      </c>
      <c r="H42" s="230">
        <v>1091.1333333333332</v>
      </c>
      <c r="I42" s="230">
        <v>1102.6166666666663</v>
      </c>
      <c r="J42" s="230">
        <v>1118.2333333333331</v>
      </c>
      <c r="K42" s="229">
        <v>1087</v>
      </c>
      <c r="L42" s="229">
        <v>1059.9000000000001</v>
      </c>
      <c r="M42" s="229">
        <v>0.86323000000000005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4924.75</v>
      </c>
      <c r="D43" s="230">
        <v>4944.9333333333334</v>
      </c>
      <c r="E43" s="230">
        <v>4894.8666666666668</v>
      </c>
      <c r="F43" s="230">
        <v>4864.9833333333336</v>
      </c>
      <c r="G43" s="230">
        <v>4814.916666666667</v>
      </c>
      <c r="H43" s="230">
        <v>4974.8166666666666</v>
      </c>
      <c r="I43" s="230">
        <v>5024.8833333333341</v>
      </c>
      <c r="J43" s="230">
        <v>5054.7666666666664</v>
      </c>
      <c r="K43" s="229">
        <v>4995</v>
      </c>
      <c r="L43" s="229">
        <v>4915.05</v>
      </c>
      <c r="M43" s="229">
        <v>3.4383499999999998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406.8</v>
      </c>
      <c r="D44" s="230">
        <v>406.55</v>
      </c>
      <c r="E44" s="230">
        <v>404.5</v>
      </c>
      <c r="F44" s="230">
        <v>402.2</v>
      </c>
      <c r="G44" s="230">
        <v>400.15</v>
      </c>
      <c r="H44" s="230">
        <v>408.85</v>
      </c>
      <c r="I44" s="230">
        <v>410.90000000000009</v>
      </c>
      <c r="J44" s="230">
        <v>413.20000000000005</v>
      </c>
      <c r="K44" s="229">
        <v>408.6</v>
      </c>
      <c r="L44" s="229">
        <v>404.25</v>
      </c>
      <c r="M44" s="229">
        <v>17.532550000000001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274.7</v>
      </c>
      <c r="D45" s="230">
        <v>275.26666666666671</v>
      </c>
      <c r="E45" s="230">
        <v>272.53333333333342</v>
      </c>
      <c r="F45" s="230">
        <v>270.36666666666673</v>
      </c>
      <c r="G45" s="230">
        <v>267.63333333333344</v>
      </c>
      <c r="H45" s="230">
        <v>277.43333333333339</v>
      </c>
      <c r="I45" s="230">
        <v>280.16666666666663</v>
      </c>
      <c r="J45" s="230">
        <v>282.33333333333337</v>
      </c>
      <c r="K45" s="229">
        <v>278</v>
      </c>
      <c r="L45" s="229">
        <v>273.10000000000002</v>
      </c>
      <c r="M45" s="229">
        <v>1.5647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469.7</v>
      </c>
      <c r="D46" s="230">
        <v>470.10000000000008</v>
      </c>
      <c r="E46" s="230">
        <v>466.20000000000016</v>
      </c>
      <c r="F46" s="230">
        <v>462.7000000000001</v>
      </c>
      <c r="G46" s="230">
        <v>458.80000000000018</v>
      </c>
      <c r="H46" s="230">
        <v>473.60000000000014</v>
      </c>
      <c r="I46" s="230">
        <v>477.50000000000011</v>
      </c>
      <c r="J46" s="230">
        <v>481.00000000000011</v>
      </c>
      <c r="K46" s="229">
        <v>474</v>
      </c>
      <c r="L46" s="229">
        <v>466.6</v>
      </c>
      <c r="M46" s="229">
        <v>0.47509000000000001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152.85</v>
      </c>
      <c r="D47" s="230">
        <v>152.56666666666666</v>
      </c>
      <c r="E47" s="230">
        <v>151.83333333333331</v>
      </c>
      <c r="F47" s="230">
        <v>150.81666666666666</v>
      </c>
      <c r="G47" s="230">
        <v>150.08333333333331</v>
      </c>
      <c r="H47" s="230">
        <v>153.58333333333331</v>
      </c>
      <c r="I47" s="230">
        <v>154.31666666666666</v>
      </c>
      <c r="J47" s="230">
        <v>155.33333333333331</v>
      </c>
      <c r="K47" s="229">
        <v>153.30000000000001</v>
      </c>
      <c r="L47" s="229">
        <v>151.55000000000001</v>
      </c>
      <c r="M47" s="229">
        <v>42.230420000000002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3194.75</v>
      </c>
      <c r="D48" s="230">
        <v>3182.75</v>
      </c>
      <c r="E48" s="230">
        <v>3163.15</v>
      </c>
      <c r="F48" s="230">
        <v>3131.55</v>
      </c>
      <c r="G48" s="230">
        <v>3111.9500000000003</v>
      </c>
      <c r="H48" s="230">
        <v>3214.35</v>
      </c>
      <c r="I48" s="230">
        <v>3233.9500000000003</v>
      </c>
      <c r="J48" s="230">
        <v>3265.5499999999997</v>
      </c>
      <c r="K48" s="229">
        <v>3202.35</v>
      </c>
      <c r="L48" s="229">
        <v>3151.15</v>
      </c>
      <c r="M48" s="229">
        <v>10.29156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279</v>
      </c>
      <c r="D49" s="230">
        <v>279.08333333333331</v>
      </c>
      <c r="E49" s="230">
        <v>274.76666666666665</v>
      </c>
      <c r="F49" s="230">
        <v>270.53333333333336</v>
      </c>
      <c r="G49" s="230">
        <v>266.2166666666667</v>
      </c>
      <c r="H49" s="230">
        <v>283.31666666666661</v>
      </c>
      <c r="I49" s="230">
        <v>287.63333333333333</v>
      </c>
      <c r="J49" s="230">
        <v>291.86666666666656</v>
      </c>
      <c r="K49" s="229">
        <v>283.39999999999998</v>
      </c>
      <c r="L49" s="229">
        <v>274.85000000000002</v>
      </c>
      <c r="M49" s="229">
        <v>1.70007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3550.85</v>
      </c>
      <c r="D50" s="230">
        <v>3523.2833333333328</v>
      </c>
      <c r="E50" s="230">
        <v>3485.6166666666659</v>
      </c>
      <c r="F50" s="230">
        <v>3420.3833333333332</v>
      </c>
      <c r="G50" s="230">
        <v>3382.7166666666662</v>
      </c>
      <c r="H50" s="230">
        <v>3588.5166666666655</v>
      </c>
      <c r="I50" s="230">
        <v>3626.1833333333325</v>
      </c>
      <c r="J50" s="230">
        <v>3691.4166666666652</v>
      </c>
      <c r="K50" s="229">
        <v>3560.95</v>
      </c>
      <c r="L50" s="229">
        <v>3458.05</v>
      </c>
      <c r="M50" s="229">
        <v>0.12392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1967.35</v>
      </c>
      <c r="D51" s="230">
        <v>1982.45</v>
      </c>
      <c r="E51" s="230">
        <v>1945.9</v>
      </c>
      <c r="F51" s="230">
        <v>1924.45</v>
      </c>
      <c r="G51" s="230">
        <v>1887.9</v>
      </c>
      <c r="H51" s="230">
        <v>2003.9</v>
      </c>
      <c r="I51" s="230">
        <v>2040.4499999999998</v>
      </c>
      <c r="J51" s="230">
        <v>2061.9</v>
      </c>
      <c r="K51" s="229">
        <v>2019</v>
      </c>
      <c r="L51" s="229">
        <v>1961</v>
      </c>
      <c r="M51" s="229">
        <v>7.3389499999999996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6679.05</v>
      </c>
      <c r="D52" s="230">
        <v>6699.6833333333334</v>
      </c>
      <c r="E52" s="230">
        <v>6619.3666666666668</v>
      </c>
      <c r="F52" s="230">
        <v>6559.6833333333334</v>
      </c>
      <c r="G52" s="230">
        <v>6479.3666666666668</v>
      </c>
      <c r="H52" s="230">
        <v>6759.3666666666668</v>
      </c>
      <c r="I52" s="230">
        <v>6839.6833333333343</v>
      </c>
      <c r="J52" s="230">
        <v>6899.3666666666668</v>
      </c>
      <c r="K52" s="229">
        <v>6780</v>
      </c>
      <c r="L52" s="229">
        <v>6640</v>
      </c>
      <c r="M52" s="229">
        <v>0.77366000000000001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663.7</v>
      </c>
      <c r="D53" s="230">
        <v>666.69999999999993</v>
      </c>
      <c r="E53" s="230">
        <v>658.89999999999986</v>
      </c>
      <c r="F53" s="230">
        <v>654.09999999999991</v>
      </c>
      <c r="G53" s="230">
        <v>646.29999999999984</v>
      </c>
      <c r="H53" s="230">
        <v>671.49999999999989</v>
      </c>
      <c r="I53" s="230">
        <v>679.29999999999984</v>
      </c>
      <c r="J53" s="230">
        <v>684.09999999999991</v>
      </c>
      <c r="K53" s="229">
        <v>674.5</v>
      </c>
      <c r="L53" s="229">
        <v>661.9</v>
      </c>
      <c r="M53" s="229">
        <v>4.6573200000000003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384.25</v>
      </c>
      <c r="D54" s="230">
        <v>383.56666666666666</v>
      </c>
      <c r="E54" s="230">
        <v>378.13333333333333</v>
      </c>
      <c r="F54" s="230">
        <v>372.01666666666665</v>
      </c>
      <c r="G54" s="230">
        <v>366.58333333333331</v>
      </c>
      <c r="H54" s="230">
        <v>389.68333333333334</v>
      </c>
      <c r="I54" s="230">
        <v>395.11666666666662</v>
      </c>
      <c r="J54" s="230">
        <v>401.23333333333335</v>
      </c>
      <c r="K54" s="229">
        <v>389</v>
      </c>
      <c r="L54" s="229">
        <v>377.45</v>
      </c>
      <c r="M54" s="229">
        <v>1.81497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3629.4</v>
      </c>
      <c r="D55" s="230">
        <v>3620.1333333333337</v>
      </c>
      <c r="E55" s="230">
        <v>3593.3166666666675</v>
      </c>
      <c r="F55" s="230">
        <v>3557.233333333334</v>
      </c>
      <c r="G55" s="230">
        <v>3530.4166666666679</v>
      </c>
      <c r="H55" s="230">
        <v>3656.2166666666672</v>
      </c>
      <c r="I55" s="230">
        <v>3683.0333333333338</v>
      </c>
      <c r="J55" s="230">
        <v>3719.1166666666668</v>
      </c>
      <c r="K55" s="229">
        <v>3646.95</v>
      </c>
      <c r="L55" s="229">
        <v>3584.05</v>
      </c>
      <c r="M55" s="229">
        <v>2.47071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974.2</v>
      </c>
      <c r="D56" s="230">
        <v>973.56666666666661</v>
      </c>
      <c r="E56" s="230">
        <v>969.23333333333323</v>
      </c>
      <c r="F56" s="230">
        <v>964.26666666666665</v>
      </c>
      <c r="G56" s="230">
        <v>959.93333333333328</v>
      </c>
      <c r="H56" s="230">
        <v>978.53333333333319</v>
      </c>
      <c r="I56" s="230">
        <v>982.86666666666667</v>
      </c>
      <c r="J56" s="230">
        <v>987.83333333333314</v>
      </c>
      <c r="K56" s="229">
        <v>977.9</v>
      </c>
      <c r="L56" s="229">
        <v>968.6</v>
      </c>
      <c r="M56" s="229">
        <v>74.653750000000002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2582.85</v>
      </c>
      <c r="D57" s="230">
        <v>2571.9333333333334</v>
      </c>
      <c r="E57" s="230">
        <v>2554.9666666666667</v>
      </c>
      <c r="F57" s="230">
        <v>2527.0833333333335</v>
      </c>
      <c r="G57" s="230">
        <v>2510.1166666666668</v>
      </c>
      <c r="H57" s="230">
        <v>2599.8166666666666</v>
      </c>
      <c r="I57" s="230">
        <v>2616.7833333333338</v>
      </c>
      <c r="J57" s="230">
        <v>2644.6666666666665</v>
      </c>
      <c r="K57" s="229">
        <v>2588.9</v>
      </c>
      <c r="L57" s="229">
        <v>2544.0500000000002</v>
      </c>
      <c r="M57" s="229">
        <v>0.38624999999999998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1515.7</v>
      </c>
      <c r="D58" s="230">
        <v>1513.3999999999999</v>
      </c>
      <c r="E58" s="230">
        <v>1502.7999999999997</v>
      </c>
      <c r="F58" s="230">
        <v>1489.8999999999999</v>
      </c>
      <c r="G58" s="230">
        <v>1479.2999999999997</v>
      </c>
      <c r="H58" s="230">
        <v>1526.2999999999997</v>
      </c>
      <c r="I58" s="230">
        <v>1536.8999999999996</v>
      </c>
      <c r="J58" s="230">
        <v>1549.7999999999997</v>
      </c>
      <c r="K58" s="229">
        <v>1524</v>
      </c>
      <c r="L58" s="229">
        <v>1500.5</v>
      </c>
      <c r="M58" s="229">
        <v>1.12757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570.4</v>
      </c>
      <c r="D59" s="230">
        <v>565.75</v>
      </c>
      <c r="E59" s="230">
        <v>556.1</v>
      </c>
      <c r="F59" s="230">
        <v>541.80000000000007</v>
      </c>
      <c r="G59" s="230">
        <v>532.15000000000009</v>
      </c>
      <c r="H59" s="230">
        <v>580.04999999999995</v>
      </c>
      <c r="I59" s="230">
        <v>589.70000000000005</v>
      </c>
      <c r="J59" s="230">
        <v>603.99999999999989</v>
      </c>
      <c r="K59" s="229">
        <v>575.4</v>
      </c>
      <c r="L59" s="229">
        <v>551.45000000000005</v>
      </c>
      <c r="M59" s="229">
        <v>10.87134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4769.6499999999996</v>
      </c>
      <c r="D60" s="230">
        <v>4764.333333333333</v>
      </c>
      <c r="E60" s="230">
        <v>4738.6666666666661</v>
      </c>
      <c r="F60" s="230">
        <v>4707.6833333333334</v>
      </c>
      <c r="G60" s="230">
        <v>4682.0166666666664</v>
      </c>
      <c r="H60" s="230">
        <v>4795.3166666666657</v>
      </c>
      <c r="I60" s="230">
        <v>4820.9833333333318</v>
      </c>
      <c r="J60" s="230">
        <v>4851.9666666666653</v>
      </c>
      <c r="K60" s="229">
        <v>4790</v>
      </c>
      <c r="L60" s="229">
        <v>4733.3500000000004</v>
      </c>
      <c r="M60" s="229">
        <v>1.37778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1186</v>
      </c>
      <c r="D61" s="230">
        <v>1177.6666666666667</v>
      </c>
      <c r="E61" s="230">
        <v>1166.4333333333334</v>
      </c>
      <c r="F61" s="230">
        <v>1146.8666666666666</v>
      </c>
      <c r="G61" s="230">
        <v>1135.6333333333332</v>
      </c>
      <c r="H61" s="230">
        <v>1197.2333333333336</v>
      </c>
      <c r="I61" s="230">
        <v>1208.4666666666667</v>
      </c>
      <c r="J61" s="230">
        <v>1228.0333333333338</v>
      </c>
      <c r="K61" s="229">
        <v>1188.9000000000001</v>
      </c>
      <c r="L61" s="229">
        <v>1158.0999999999999</v>
      </c>
      <c r="M61" s="229">
        <v>0.84075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7097.7</v>
      </c>
      <c r="D62" s="230">
        <v>7083.1000000000013</v>
      </c>
      <c r="E62" s="230">
        <v>7056.2000000000025</v>
      </c>
      <c r="F62" s="230">
        <v>7014.7000000000016</v>
      </c>
      <c r="G62" s="230">
        <v>6987.8000000000029</v>
      </c>
      <c r="H62" s="230">
        <v>7124.6000000000022</v>
      </c>
      <c r="I62" s="230">
        <v>7151.5000000000018</v>
      </c>
      <c r="J62" s="230">
        <v>7193.0000000000018</v>
      </c>
      <c r="K62" s="229">
        <v>7110</v>
      </c>
      <c r="L62" s="229">
        <v>7041.6</v>
      </c>
      <c r="M62" s="229">
        <v>5.1325500000000002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1466</v>
      </c>
      <c r="D63" s="230">
        <v>1466.9833333333333</v>
      </c>
      <c r="E63" s="230">
        <v>1460.9666666666667</v>
      </c>
      <c r="F63" s="230">
        <v>1455.9333333333334</v>
      </c>
      <c r="G63" s="230">
        <v>1449.9166666666667</v>
      </c>
      <c r="H63" s="230">
        <v>1472.0166666666667</v>
      </c>
      <c r="I63" s="230">
        <v>1478.0333333333335</v>
      </c>
      <c r="J63" s="230">
        <v>1483.0666666666666</v>
      </c>
      <c r="K63" s="229">
        <v>1473</v>
      </c>
      <c r="L63" s="229">
        <v>1461.95</v>
      </c>
      <c r="M63" s="229">
        <v>4.6596399999999996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6771.55</v>
      </c>
      <c r="D64" s="230">
        <v>6785.1833333333334</v>
      </c>
      <c r="E64" s="230">
        <v>6736.3666666666668</v>
      </c>
      <c r="F64" s="230">
        <v>6701.1833333333334</v>
      </c>
      <c r="G64" s="230">
        <v>6652.3666666666668</v>
      </c>
      <c r="H64" s="230">
        <v>6820.3666666666668</v>
      </c>
      <c r="I64" s="230">
        <v>6869.1833333333343</v>
      </c>
      <c r="J64" s="230">
        <v>6904.3666666666668</v>
      </c>
      <c r="K64" s="229">
        <v>6834</v>
      </c>
      <c r="L64" s="229">
        <v>6750</v>
      </c>
      <c r="M64" s="229">
        <v>0.14061999999999999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2166.5500000000002</v>
      </c>
      <c r="D65" s="230">
        <v>2166.5</v>
      </c>
      <c r="E65" s="230">
        <v>2149.0500000000002</v>
      </c>
      <c r="F65" s="230">
        <v>2131.5500000000002</v>
      </c>
      <c r="G65" s="230">
        <v>2114.1000000000004</v>
      </c>
      <c r="H65" s="230">
        <v>2184</v>
      </c>
      <c r="I65" s="230">
        <v>2201.4499999999998</v>
      </c>
      <c r="J65" s="230">
        <v>2218.9499999999998</v>
      </c>
      <c r="K65" s="229">
        <v>2183.9499999999998</v>
      </c>
      <c r="L65" s="229">
        <v>2149</v>
      </c>
      <c r="M65" s="229">
        <v>0.35388999999999998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2299.65</v>
      </c>
      <c r="D66" s="230">
        <v>2285.2166666666667</v>
      </c>
      <c r="E66" s="230">
        <v>2265.4833333333336</v>
      </c>
      <c r="F66" s="230">
        <v>2231.3166666666671</v>
      </c>
      <c r="G66" s="230">
        <v>2211.5833333333339</v>
      </c>
      <c r="H66" s="230">
        <v>2319.3833333333332</v>
      </c>
      <c r="I66" s="230">
        <v>2339.1166666666659</v>
      </c>
      <c r="J66" s="230">
        <v>2373.2833333333328</v>
      </c>
      <c r="K66" s="229">
        <v>2304.9499999999998</v>
      </c>
      <c r="L66" s="229">
        <v>2251.0500000000002</v>
      </c>
      <c r="M66" s="229">
        <v>1.40398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403.55</v>
      </c>
      <c r="D67" s="230">
        <v>404.09999999999997</v>
      </c>
      <c r="E67" s="230">
        <v>398.19999999999993</v>
      </c>
      <c r="F67" s="230">
        <v>392.84999999999997</v>
      </c>
      <c r="G67" s="230">
        <v>386.94999999999993</v>
      </c>
      <c r="H67" s="230">
        <v>409.44999999999993</v>
      </c>
      <c r="I67" s="230">
        <v>415.34999999999991</v>
      </c>
      <c r="J67" s="230">
        <v>420.69999999999993</v>
      </c>
      <c r="K67" s="229">
        <v>410</v>
      </c>
      <c r="L67" s="229">
        <v>398.75</v>
      </c>
      <c r="M67" s="229">
        <v>32.343359999999997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257.10000000000002</v>
      </c>
      <c r="D68" s="230">
        <v>257.23333333333335</v>
      </c>
      <c r="E68" s="230">
        <v>255.06666666666672</v>
      </c>
      <c r="F68" s="230">
        <v>253.03333333333336</v>
      </c>
      <c r="G68" s="230">
        <v>250.86666666666673</v>
      </c>
      <c r="H68" s="230">
        <v>259.26666666666671</v>
      </c>
      <c r="I68" s="230">
        <v>261.43333333333334</v>
      </c>
      <c r="J68" s="230">
        <v>263.4666666666667</v>
      </c>
      <c r="K68" s="229">
        <v>259.39999999999998</v>
      </c>
      <c r="L68" s="229">
        <v>255.2</v>
      </c>
      <c r="M68" s="229">
        <v>24.28952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187</v>
      </c>
      <c r="D69" s="230">
        <v>186.36666666666665</v>
      </c>
      <c r="E69" s="230">
        <v>185.33333333333329</v>
      </c>
      <c r="F69" s="230">
        <v>183.66666666666663</v>
      </c>
      <c r="G69" s="230">
        <v>182.63333333333327</v>
      </c>
      <c r="H69" s="230">
        <v>188.0333333333333</v>
      </c>
      <c r="I69" s="230">
        <v>189.06666666666666</v>
      </c>
      <c r="J69" s="230">
        <v>190.73333333333332</v>
      </c>
      <c r="K69" s="229">
        <v>187.4</v>
      </c>
      <c r="L69" s="229">
        <v>184.7</v>
      </c>
      <c r="M69" s="229">
        <v>76.93347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73.05</v>
      </c>
      <c r="D70" s="230">
        <v>73.11666666666666</v>
      </c>
      <c r="E70" s="230">
        <v>72.683333333333323</v>
      </c>
      <c r="F70" s="230">
        <v>72.316666666666663</v>
      </c>
      <c r="G70" s="230">
        <v>71.883333333333326</v>
      </c>
      <c r="H70" s="230">
        <v>73.48333333333332</v>
      </c>
      <c r="I70" s="230">
        <v>73.916666666666657</v>
      </c>
      <c r="J70" s="230">
        <v>74.283333333333317</v>
      </c>
      <c r="K70" s="229">
        <v>73.55</v>
      </c>
      <c r="L70" s="229">
        <v>72.75</v>
      </c>
      <c r="M70" s="229">
        <v>31.588629999999998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28.55</v>
      </c>
      <c r="D71" s="230">
        <v>28.433333333333337</v>
      </c>
      <c r="E71" s="230">
        <v>28.216666666666676</v>
      </c>
      <c r="F71" s="230">
        <v>27.88333333333334</v>
      </c>
      <c r="G71" s="230">
        <v>27.666666666666679</v>
      </c>
      <c r="H71" s="230">
        <v>28.766666666666673</v>
      </c>
      <c r="I71" s="230">
        <v>28.983333333333334</v>
      </c>
      <c r="J71" s="230">
        <v>29.31666666666667</v>
      </c>
      <c r="K71" s="229">
        <v>28.65</v>
      </c>
      <c r="L71" s="229">
        <v>28.1</v>
      </c>
      <c r="M71" s="229">
        <v>152.54293000000001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1573.4</v>
      </c>
      <c r="D72" s="230">
        <v>1571.0666666666666</v>
      </c>
      <c r="E72" s="230">
        <v>1563.1333333333332</v>
      </c>
      <c r="F72" s="230">
        <v>1552.8666666666666</v>
      </c>
      <c r="G72" s="230">
        <v>1544.9333333333332</v>
      </c>
      <c r="H72" s="230">
        <v>1581.3333333333333</v>
      </c>
      <c r="I72" s="230">
        <v>1589.2666666666667</v>
      </c>
      <c r="J72" s="230">
        <v>1599.5333333333333</v>
      </c>
      <c r="K72" s="229">
        <v>1579</v>
      </c>
      <c r="L72" s="229">
        <v>1560.8</v>
      </c>
      <c r="M72" s="229">
        <v>1.7332700000000001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4240.6000000000004</v>
      </c>
      <c r="D73" s="230">
        <v>4278.8499999999995</v>
      </c>
      <c r="E73" s="230">
        <v>4177.7999999999993</v>
      </c>
      <c r="F73" s="230">
        <v>4115</v>
      </c>
      <c r="G73" s="230">
        <v>4013.95</v>
      </c>
      <c r="H73" s="230">
        <v>4341.6499999999987</v>
      </c>
      <c r="I73" s="230">
        <v>4442.7</v>
      </c>
      <c r="J73" s="230">
        <v>4505.4999999999982</v>
      </c>
      <c r="K73" s="229">
        <v>4379.8999999999996</v>
      </c>
      <c r="L73" s="229">
        <v>4216.05</v>
      </c>
      <c r="M73" s="229">
        <v>0.18448000000000001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648.29999999999995</v>
      </c>
      <c r="D74" s="230">
        <v>646.75</v>
      </c>
      <c r="E74" s="230">
        <v>640.79999999999995</v>
      </c>
      <c r="F74" s="230">
        <v>633.29999999999995</v>
      </c>
      <c r="G74" s="230">
        <v>627.34999999999991</v>
      </c>
      <c r="H74" s="230">
        <v>654.25</v>
      </c>
      <c r="I74" s="230">
        <v>660.2</v>
      </c>
      <c r="J74" s="230">
        <v>667.7</v>
      </c>
      <c r="K74" s="229">
        <v>652.70000000000005</v>
      </c>
      <c r="L74" s="229">
        <v>639.25</v>
      </c>
      <c r="M74" s="229">
        <v>6.8096699999999997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1139.95</v>
      </c>
      <c r="D75" s="230">
        <v>1146.6000000000001</v>
      </c>
      <c r="E75" s="230">
        <v>1131.1000000000004</v>
      </c>
      <c r="F75" s="230">
        <v>1122.2500000000002</v>
      </c>
      <c r="G75" s="230">
        <v>1106.7500000000005</v>
      </c>
      <c r="H75" s="230">
        <v>1155.4500000000003</v>
      </c>
      <c r="I75" s="230">
        <v>1170.9499999999998</v>
      </c>
      <c r="J75" s="230">
        <v>1179.8000000000002</v>
      </c>
      <c r="K75" s="229">
        <v>1162.0999999999999</v>
      </c>
      <c r="L75" s="229">
        <v>1137.75</v>
      </c>
      <c r="M75" s="229">
        <v>2.97681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119.1</v>
      </c>
      <c r="D76" s="230">
        <v>120.58333333333333</v>
      </c>
      <c r="E76" s="230">
        <v>117.26666666666665</v>
      </c>
      <c r="F76" s="230">
        <v>115.43333333333332</v>
      </c>
      <c r="G76" s="230">
        <v>112.11666666666665</v>
      </c>
      <c r="H76" s="230">
        <v>122.41666666666666</v>
      </c>
      <c r="I76" s="230">
        <v>125.73333333333335</v>
      </c>
      <c r="J76" s="230">
        <v>127.56666666666666</v>
      </c>
      <c r="K76" s="229">
        <v>123.9</v>
      </c>
      <c r="L76" s="229">
        <v>118.75</v>
      </c>
      <c r="M76" s="229">
        <v>243.31332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824.95</v>
      </c>
      <c r="D77" s="230">
        <v>821.75</v>
      </c>
      <c r="E77" s="230">
        <v>817.5</v>
      </c>
      <c r="F77" s="230">
        <v>810.05</v>
      </c>
      <c r="G77" s="230">
        <v>805.8</v>
      </c>
      <c r="H77" s="230">
        <v>829.2</v>
      </c>
      <c r="I77" s="230">
        <v>833.45</v>
      </c>
      <c r="J77" s="230">
        <v>840.90000000000009</v>
      </c>
      <c r="K77" s="229">
        <v>826</v>
      </c>
      <c r="L77" s="229">
        <v>814.3</v>
      </c>
      <c r="M77" s="229">
        <v>9.31494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85.8</v>
      </c>
      <c r="D78" s="230">
        <v>85.966666666666654</v>
      </c>
      <c r="E78" s="230">
        <v>85.033333333333303</v>
      </c>
      <c r="F78" s="230">
        <v>84.266666666666652</v>
      </c>
      <c r="G78" s="230">
        <v>83.3333333333333</v>
      </c>
      <c r="H78" s="230">
        <v>86.733333333333306</v>
      </c>
      <c r="I78" s="230">
        <v>87.666666666666671</v>
      </c>
      <c r="J78" s="230">
        <v>88.433333333333309</v>
      </c>
      <c r="K78" s="229">
        <v>86.9</v>
      </c>
      <c r="L78" s="229">
        <v>85.2</v>
      </c>
      <c r="M78" s="229">
        <v>132.7097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371.65</v>
      </c>
      <c r="D79" s="230">
        <v>368.11666666666662</v>
      </c>
      <c r="E79" s="230">
        <v>363.73333333333323</v>
      </c>
      <c r="F79" s="230">
        <v>355.81666666666661</v>
      </c>
      <c r="G79" s="230">
        <v>351.43333333333322</v>
      </c>
      <c r="H79" s="230">
        <v>376.03333333333325</v>
      </c>
      <c r="I79" s="230">
        <v>380.41666666666657</v>
      </c>
      <c r="J79" s="230">
        <v>388.33333333333326</v>
      </c>
      <c r="K79" s="229">
        <v>372.5</v>
      </c>
      <c r="L79" s="229">
        <v>360.2</v>
      </c>
      <c r="M79" s="229">
        <v>47.171489999999999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9847.0499999999993</v>
      </c>
      <c r="D80" s="230">
        <v>9889.3333333333339</v>
      </c>
      <c r="E80" s="230">
        <v>9790.7166666666672</v>
      </c>
      <c r="F80" s="230">
        <v>9734.3833333333332</v>
      </c>
      <c r="G80" s="230">
        <v>9635.7666666666664</v>
      </c>
      <c r="H80" s="230">
        <v>9945.6666666666679</v>
      </c>
      <c r="I80" s="230">
        <v>10044.283333333333</v>
      </c>
      <c r="J80" s="230">
        <v>10100.616666666669</v>
      </c>
      <c r="K80" s="229">
        <v>9987.9500000000007</v>
      </c>
      <c r="L80" s="229">
        <v>9833</v>
      </c>
      <c r="M80" s="229">
        <v>9.3600000000000003E-3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836.35</v>
      </c>
      <c r="D81" s="230">
        <v>837.06666666666661</v>
      </c>
      <c r="E81" s="230">
        <v>831.03333333333319</v>
      </c>
      <c r="F81" s="230">
        <v>825.71666666666658</v>
      </c>
      <c r="G81" s="230">
        <v>819.68333333333317</v>
      </c>
      <c r="H81" s="230">
        <v>842.38333333333321</v>
      </c>
      <c r="I81" s="230">
        <v>848.41666666666652</v>
      </c>
      <c r="J81" s="230">
        <v>853.73333333333323</v>
      </c>
      <c r="K81" s="229">
        <v>843.1</v>
      </c>
      <c r="L81" s="229">
        <v>831.75</v>
      </c>
      <c r="M81" s="229">
        <v>15.697150000000001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239.1</v>
      </c>
      <c r="D82" s="230">
        <v>239.96666666666667</v>
      </c>
      <c r="E82" s="230">
        <v>237.78333333333333</v>
      </c>
      <c r="F82" s="230">
        <v>236.46666666666667</v>
      </c>
      <c r="G82" s="230">
        <v>234.28333333333333</v>
      </c>
      <c r="H82" s="230">
        <v>241.28333333333333</v>
      </c>
      <c r="I82" s="230">
        <v>243.46666666666667</v>
      </c>
      <c r="J82" s="230">
        <v>244.78333333333333</v>
      </c>
      <c r="K82" s="229">
        <v>242.15</v>
      </c>
      <c r="L82" s="229">
        <v>238.65</v>
      </c>
      <c r="M82" s="229">
        <v>30.726310000000002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1184.45</v>
      </c>
      <c r="D83" s="230">
        <v>1182.2833333333335</v>
      </c>
      <c r="E83" s="230">
        <v>1173.2166666666672</v>
      </c>
      <c r="F83" s="230">
        <v>1161.9833333333336</v>
      </c>
      <c r="G83" s="230">
        <v>1152.9166666666672</v>
      </c>
      <c r="H83" s="230">
        <v>1193.5166666666671</v>
      </c>
      <c r="I83" s="230">
        <v>1202.5833333333333</v>
      </c>
      <c r="J83" s="230">
        <v>1213.8166666666671</v>
      </c>
      <c r="K83" s="229">
        <v>1191.3499999999999</v>
      </c>
      <c r="L83" s="229">
        <v>1171.05</v>
      </c>
      <c r="M83" s="229">
        <v>1.82277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337.7</v>
      </c>
      <c r="D84" s="230">
        <v>335.71666666666664</v>
      </c>
      <c r="E84" s="230">
        <v>330.48333333333329</v>
      </c>
      <c r="F84" s="230">
        <v>323.26666666666665</v>
      </c>
      <c r="G84" s="230">
        <v>318.0333333333333</v>
      </c>
      <c r="H84" s="230">
        <v>342.93333333333328</v>
      </c>
      <c r="I84" s="230">
        <v>348.16666666666663</v>
      </c>
      <c r="J84" s="230">
        <v>355.38333333333327</v>
      </c>
      <c r="K84" s="229">
        <v>340.95</v>
      </c>
      <c r="L84" s="229">
        <v>328.5</v>
      </c>
      <c r="M84" s="229">
        <v>31.239730000000002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6640.85</v>
      </c>
      <c r="D85" s="230">
        <v>6622.9833333333336</v>
      </c>
      <c r="E85" s="230">
        <v>6567.9666666666672</v>
      </c>
      <c r="F85" s="230">
        <v>6495.0833333333339</v>
      </c>
      <c r="G85" s="230">
        <v>6440.0666666666675</v>
      </c>
      <c r="H85" s="230">
        <v>6695.8666666666668</v>
      </c>
      <c r="I85" s="230">
        <v>6750.8833333333332</v>
      </c>
      <c r="J85" s="230">
        <v>6823.7666666666664</v>
      </c>
      <c r="K85" s="229">
        <v>6678</v>
      </c>
      <c r="L85" s="229">
        <v>6550.1</v>
      </c>
      <c r="M85" s="229">
        <v>0.27656999999999998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1488.85</v>
      </c>
      <c r="D86" s="230">
        <v>1477.6666666666667</v>
      </c>
      <c r="E86" s="230">
        <v>1462.3333333333335</v>
      </c>
      <c r="F86" s="230">
        <v>1435.8166666666668</v>
      </c>
      <c r="G86" s="230">
        <v>1420.4833333333336</v>
      </c>
      <c r="H86" s="230">
        <v>1504.1833333333334</v>
      </c>
      <c r="I86" s="230">
        <v>1519.5166666666669</v>
      </c>
      <c r="J86" s="230">
        <v>1546.0333333333333</v>
      </c>
      <c r="K86" s="229">
        <v>1493</v>
      </c>
      <c r="L86" s="229">
        <v>1451.15</v>
      </c>
      <c r="M86" s="229">
        <v>1.10608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950.5</v>
      </c>
      <c r="D87" s="230">
        <v>952.83333333333337</v>
      </c>
      <c r="E87" s="230">
        <v>943.66666666666674</v>
      </c>
      <c r="F87" s="230">
        <v>936.83333333333337</v>
      </c>
      <c r="G87" s="230">
        <v>927.66666666666674</v>
      </c>
      <c r="H87" s="230">
        <v>959.66666666666674</v>
      </c>
      <c r="I87" s="230">
        <v>968.83333333333348</v>
      </c>
      <c r="J87" s="230">
        <v>975.66666666666674</v>
      </c>
      <c r="K87" s="229">
        <v>962</v>
      </c>
      <c r="L87" s="229">
        <v>946</v>
      </c>
      <c r="M87" s="229">
        <v>0.19095000000000001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535.95000000000005</v>
      </c>
      <c r="D88" s="230">
        <v>538.38333333333333</v>
      </c>
      <c r="E88" s="230">
        <v>529.06666666666661</v>
      </c>
      <c r="F88" s="230">
        <v>522.18333333333328</v>
      </c>
      <c r="G88" s="230">
        <v>512.86666666666656</v>
      </c>
      <c r="H88" s="230">
        <v>545.26666666666665</v>
      </c>
      <c r="I88" s="230">
        <v>554.58333333333348</v>
      </c>
      <c r="J88" s="230">
        <v>561.4666666666667</v>
      </c>
      <c r="K88" s="229">
        <v>547.70000000000005</v>
      </c>
      <c r="L88" s="229">
        <v>531.5</v>
      </c>
      <c r="M88" s="229">
        <v>2.4669300000000001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18994.8</v>
      </c>
      <c r="D89" s="230">
        <v>18924.233333333334</v>
      </c>
      <c r="E89" s="230">
        <v>18809.516666666666</v>
      </c>
      <c r="F89" s="230">
        <v>18624.233333333334</v>
      </c>
      <c r="G89" s="230">
        <v>18509.516666666666</v>
      </c>
      <c r="H89" s="230">
        <v>19109.516666666666</v>
      </c>
      <c r="I89" s="230">
        <v>19224.233333333334</v>
      </c>
      <c r="J89" s="230">
        <v>19409.516666666666</v>
      </c>
      <c r="K89" s="229">
        <v>19038.95</v>
      </c>
      <c r="L89" s="229">
        <v>18738.95</v>
      </c>
      <c r="M89" s="229">
        <v>0.23105000000000001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565.1</v>
      </c>
      <c r="D90" s="230">
        <v>559.73333333333346</v>
      </c>
      <c r="E90" s="230">
        <v>551.51666666666688</v>
      </c>
      <c r="F90" s="230">
        <v>537.93333333333339</v>
      </c>
      <c r="G90" s="230">
        <v>529.71666666666681</v>
      </c>
      <c r="H90" s="230">
        <v>573.31666666666695</v>
      </c>
      <c r="I90" s="230">
        <v>581.53333333333342</v>
      </c>
      <c r="J90" s="230">
        <v>595.11666666666702</v>
      </c>
      <c r="K90" s="229">
        <v>567.95000000000005</v>
      </c>
      <c r="L90" s="229">
        <v>546.15</v>
      </c>
      <c r="M90" s="229">
        <v>1.0410200000000001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24.8</v>
      </c>
      <c r="D91" s="230">
        <v>24.783333333333331</v>
      </c>
      <c r="E91" s="230">
        <v>24.766666666666662</v>
      </c>
      <c r="F91" s="230">
        <v>24.733333333333331</v>
      </c>
      <c r="G91" s="230">
        <v>24.716666666666661</v>
      </c>
      <c r="H91" s="230">
        <v>24.816666666666663</v>
      </c>
      <c r="I91" s="230">
        <v>24.833333333333329</v>
      </c>
      <c r="J91" s="230">
        <v>24.866666666666664</v>
      </c>
      <c r="K91" s="229">
        <v>24.8</v>
      </c>
      <c r="L91" s="229">
        <v>24.75</v>
      </c>
      <c r="M91" s="229">
        <v>44.39076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4900.25</v>
      </c>
      <c r="D92" s="230">
        <v>4891.75</v>
      </c>
      <c r="E92" s="230">
        <v>4873.5</v>
      </c>
      <c r="F92" s="230">
        <v>4846.75</v>
      </c>
      <c r="G92" s="230">
        <v>4828.5</v>
      </c>
      <c r="H92" s="230">
        <v>4918.5</v>
      </c>
      <c r="I92" s="230">
        <v>4936.75</v>
      </c>
      <c r="J92" s="230">
        <v>4963.5</v>
      </c>
      <c r="K92" s="229">
        <v>4910</v>
      </c>
      <c r="L92" s="229">
        <v>4865</v>
      </c>
      <c r="M92" s="229">
        <v>2.3376299999999999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1176.3499999999999</v>
      </c>
      <c r="D93" s="230">
        <v>1180.0666666666666</v>
      </c>
      <c r="E93" s="230">
        <v>1166.3333333333333</v>
      </c>
      <c r="F93" s="230">
        <v>1156.3166666666666</v>
      </c>
      <c r="G93" s="230">
        <v>1142.5833333333333</v>
      </c>
      <c r="H93" s="230">
        <v>1190.0833333333333</v>
      </c>
      <c r="I93" s="230">
        <v>1203.8166666666668</v>
      </c>
      <c r="J93" s="230">
        <v>1213.8333333333333</v>
      </c>
      <c r="K93" s="229">
        <v>1193.8</v>
      </c>
      <c r="L93" s="229">
        <v>1170.05</v>
      </c>
      <c r="M93" s="229">
        <v>1.0428299999999999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642.45000000000005</v>
      </c>
      <c r="D94" s="230">
        <v>640.36666666666667</v>
      </c>
      <c r="E94" s="230">
        <v>635.7833333333333</v>
      </c>
      <c r="F94" s="230">
        <v>629.11666666666667</v>
      </c>
      <c r="G94" s="230">
        <v>624.5333333333333</v>
      </c>
      <c r="H94" s="230">
        <v>647.0333333333333</v>
      </c>
      <c r="I94" s="230">
        <v>651.61666666666656</v>
      </c>
      <c r="J94" s="230">
        <v>658.2833333333333</v>
      </c>
      <c r="K94" s="229">
        <v>644.95000000000005</v>
      </c>
      <c r="L94" s="229">
        <v>633.70000000000005</v>
      </c>
      <c r="M94" s="229">
        <v>0.93633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71.25</v>
      </c>
      <c r="D95" s="230">
        <v>71.166666666666671</v>
      </c>
      <c r="E95" s="230">
        <v>70.683333333333337</v>
      </c>
      <c r="F95" s="230">
        <v>70.11666666666666</v>
      </c>
      <c r="G95" s="230">
        <v>69.633333333333326</v>
      </c>
      <c r="H95" s="230">
        <v>71.733333333333348</v>
      </c>
      <c r="I95" s="230">
        <v>72.216666666666669</v>
      </c>
      <c r="J95" s="230">
        <v>72.78333333333336</v>
      </c>
      <c r="K95" s="229">
        <v>71.650000000000006</v>
      </c>
      <c r="L95" s="229">
        <v>70.599999999999994</v>
      </c>
      <c r="M95" s="229">
        <v>15.99033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377.85</v>
      </c>
      <c r="D96" s="230">
        <v>379.56666666666666</v>
      </c>
      <c r="E96" s="230">
        <v>374.33333333333331</v>
      </c>
      <c r="F96" s="230">
        <v>370.81666666666666</v>
      </c>
      <c r="G96" s="230">
        <v>365.58333333333331</v>
      </c>
      <c r="H96" s="230">
        <v>383.08333333333331</v>
      </c>
      <c r="I96" s="230">
        <v>388.31666666666666</v>
      </c>
      <c r="J96" s="230">
        <v>391.83333333333331</v>
      </c>
      <c r="K96" s="229">
        <v>384.8</v>
      </c>
      <c r="L96" s="229">
        <v>376.05</v>
      </c>
      <c r="M96" s="229">
        <v>8.3523999999999994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4009.8</v>
      </c>
      <c r="D97" s="230">
        <v>3972.4666666666667</v>
      </c>
      <c r="E97" s="230">
        <v>3917.3333333333335</v>
      </c>
      <c r="F97" s="230">
        <v>3824.8666666666668</v>
      </c>
      <c r="G97" s="230">
        <v>3769.7333333333336</v>
      </c>
      <c r="H97" s="230">
        <v>4064.9333333333334</v>
      </c>
      <c r="I97" s="230">
        <v>4120.0666666666666</v>
      </c>
      <c r="J97" s="230">
        <v>4212.5333333333328</v>
      </c>
      <c r="K97" s="229">
        <v>4027.6</v>
      </c>
      <c r="L97" s="229">
        <v>3880</v>
      </c>
      <c r="M97" s="229">
        <v>0.49080000000000001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273.95</v>
      </c>
      <c r="D98" s="230">
        <v>271.41666666666669</v>
      </c>
      <c r="E98" s="230">
        <v>267.63333333333338</v>
      </c>
      <c r="F98" s="230">
        <v>261.31666666666672</v>
      </c>
      <c r="G98" s="230">
        <v>257.53333333333342</v>
      </c>
      <c r="H98" s="230">
        <v>277.73333333333335</v>
      </c>
      <c r="I98" s="230">
        <v>281.51666666666665</v>
      </c>
      <c r="J98" s="230">
        <v>287.83333333333331</v>
      </c>
      <c r="K98" s="229">
        <v>275.2</v>
      </c>
      <c r="L98" s="229">
        <v>265.10000000000002</v>
      </c>
      <c r="M98" s="229">
        <v>4.7907999999999999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317.55</v>
      </c>
      <c r="D99" s="230">
        <v>318.51666666666665</v>
      </c>
      <c r="E99" s="230">
        <v>316.08333333333331</v>
      </c>
      <c r="F99" s="230">
        <v>314.61666666666667</v>
      </c>
      <c r="G99" s="230">
        <v>312.18333333333334</v>
      </c>
      <c r="H99" s="230">
        <v>319.98333333333329</v>
      </c>
      <c r="I99" s="230">
        <v>322.41666666666669</v>
      </c>
      <c r="J99" s="230">
        <v>323.88333333333327</v>
      </c>
      <c r="K99" s="229">
        <v>320.95</v>
      </c>
      <c r="L99" s="229">
        <v>317.05</v>
      </c>
      <c r="M99" s="229">
        <v>2.4627300000000001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744.3</v>
      </c>
      <c r="D100" s="230">
        <v>746</v>
      </c>
      <c r="E100" s="230">
        <v>733.35</v>
      </c>
      <c r="F100" s="230">
        <v>722.4</v>
      </c>
      <c r="G100" s="230">
        <v>709.75</v>
      </c>
      <c r="H100" s="230">
        <v>756.95</v>
      </c>
      <c r="I100" s="230">
        <v>769.60000000000014</v>
      </c>
      <c r="J100" s="230">
        <v>780.55000000000007</v>
      </c>
      <c r="K100" s="229">
        <v>758.65</v>
      </c>
      <c r="L100" s="229">
        <v>735.05</v>
      </c>
      <c r="M100" s="229">
        <v>7.2320200000000003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314.89999999999998</v>
      </c>
      <c r="D101" s="230">
        <v>313.48333333333329</v>
      </c>
      <c r="E101" s="230">
        <v>311.56666666666661</v>
      </c>
      <c r="F101" s="230">
        <v>308.23333333333329</v>
      </c>
      <c r="G101" s="230">
        <v>306.31666666666661</v>
      </c>
      <c r="H101" s="230">
        <v>316.81666666666661</v>
      </c>
      <c r="I101" s="230">
        <v>318.73333333333323</v>
      </c>
      <c r="J101" s="230">
        <v>322.06666666666661</v>
      </c>
      <c r="K101" s="229">
        <v>315.39999999999998</v>
      </c>
      <c r="L101" s="229">
        <v>310.14999999999998</v>
      </c>
      <c r="M101" s="229">
        <v>37.76249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811.25</v>
      </c>
      <c r="D102" s="230">
        <v>805.94999999999993</v>
      </c>
      <c r="E102" s="230">
        <v>797.19999999999982</v>
      </c>
      <c r="F102" s="230">
        <v>783.14999999999986</v>
      </c>
      <c r="G102" s="230">
        <v>774.39999999999975</v>
      </c>
      <c r="H102" s="230">
        <v>819.99999999999989</v>
      </c>
      <c r="I102" s="230">
        <v>828.75000000000011</v>
      </c>
      <c r="J102" s="230">
        <v>842.8</v>
      </c>
      <c r="K102" s="229">
        <v>814.7</v>
      </c>
      <c r="L102" s="229">
        <v>791.9</v>
      </c>
      <c r="M102" s="229">
        <v>1.5585599999999999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763.05</v>
      </c>
      <c r="D103" s="230">
        <v>760.75</v>
      </c>
      <c r="E103" s="230">
        <v>751.75</v>
      </c>
      <c r="F103" s="230">
        <v>740.45</v>
      </c>
      <c r="G103" s="230">
        <v>731.45</v>
      </c>
      <c r="H103" s="230">
        <v>772.05</v>
      </c>
      <c r="I103" s="230">
        <v>781.05</v>
      </c>
      <c r="J103" s="230">
        <v>792.34999999999991</v>
      </c>
      <c r="K103" s="229">
        <v>769.75</v>
      </c>
      <c r="L103" s="229">
        <v>749.45</v>
      </c>
      <c r="M103" s="229">
        <v>2.0088400000000002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1191.05</v>
      </c>
      <c r="D104" s="230">
        <v>1189.7</v>
      </c>
      <c r="E104" s="230">
        <v>1177.4000000000001</v>
      </c>
      <c r="F104" s="230">
        <v>1163.75</v>
      </c>
      <c r="G104" s="230">
        <v>1151.45</v>
      </c>
      <c r="H104" s="230">
        <v>1203.3500000000001</v>
      </c>
      <c r="I104" s="230">
        <v>1215.6499999999999</v>
      </c>
      <c r="J104" s="230">
        <v>1229.3000000000002</v>
      </c>
      <c r="K104" s="229">
        <v>1202</v>
      </c>
      <c r="L104" s="229">
        <v>1176.05</v>
      </c>
      <c r="M104" s="229">
        <v>0.63373999999999997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116.1</v>
      </c>
      <c r="D105" s="230">
        <v>115.56666666666666</v>
      </c>
      <c r="E105" s="230">
        <v>114.13333333333333</v>
      </c>
      <c r="F105" s="230">
        <v>112.16666666666666</v>
      </c>
      <c r="G105" s="230">
        <v>110.73333333333332</v>
      </c>
      <c r="H105" s="230">
        <v>117.53333333333333</v>
      </c>
      <c r="I105" s="230">
        <v>118.96666666666667</v>
      </c>
      <c r="J105" s="230">
        <v>120.93333333333334</v>
      </c>
      <c r="K105" s="229">
        <v>117</v>
      </c>
      <c r="L105" s="229">
        <v>113.6</v>
      </c>
      <c r="M105" s="229">
        <v>24.695779999999999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1997.9</v>
      </c>
      <c r="D106" s="230">
        <v>1981.8</v>
      </c>
      <c r="E106" s="230">
        <v>1958.1</v>
      </c>
      <c r="F106" s="230">
        <v>1918.3</v>
      </c>
      <c r="G106" s="230">
        <v>1894.6</v>
      </c>
      <c r="H106" s="230">
        <v>2021.6</v>
      </c>
      <c r="I106" s="230">
        <v>2045.3000000000002</v>
      </c>
      <c r="J106" s="230">
        <v>2085.1</v>
      </c>
      <c r="K106" s="229">
        <v>2005.5</v>
      </c>
      <c r="L106" s="229">
        <v>1942</v>
      </c>
      <c r="M106" s="229">
        <v>3.5449299999999999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</v>
      </c>
      <c r="D107" s="230">
        <v>27</v>
      </c>
      <c r="E107" s="230">
        <v>26.8</v>
      </c>
      <c r="F107" s="230">
        <v>26.6</v>
      </c>
      <c r="G107" s="230">
        <v>26.400000000000002</v>
      </c>
      <c r="H107" s="230">
        <v>27.2</v>
      </c>
      <c r="I107" s="230">
        <v>27.400000000000002</v>
      </c>
      <c r="J107" s="230">
        <v>27.599999999999998</v>
      </c>
      <c r="K107" s="229">
        <v>27.2</v>
      </c>
      <c r="L107" s="229">
        <v>26.8</v>
      </c>
      <c r="M107" s="229">
        <v>26.631969999999999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1044.3499999999999</v>
      </c>
      <c r="D108" s="230">
        <v>1041.45</v>
      </c>
      <c r="E108" s="230">
        <v>1033.9000000000001</v>
      </c>
      <c r="F108" s="230">
        <v>1023.45</v>
      </c>
      <c r="G108" s="230">
        <v>1015.9000000000001</v>
      </c>
      <c r="H108" s="230">
        <v>1051.9000000000001</v>
      </c>
      <c r="I108" s="230">
        <v>1059.4499999999998</v>
      </c>
      <c r="J108" s="230">
        <v>1069.9000000000001</v>
      </c>
      <c r="K108" s="229">
        <v>1049</v>
      </c>
      <c r="L108" s="229">
        <v>1031</v>
      </c>
      <c r="M108" s="229">
        <v>3.0085899999999999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608</v>
      </c>
      <c r="D109" s="230">
        <v>599.06666666666672</v>
      </c>
      <c r="E109" s="230">
        <v>588.13333333333344</v>
      </c>
      <c r="F109" s="230">
        <v>568.26666666666677</v>
      </c>
      <c r="G109" s="230">
        <v>557.33333333333348</v>
      </c>
      <c r="H109" s="230">
        <v>618.93333333333339</v>
      </c>
      <c r="I109" s="230">
        <v>629.86666666666656</v>
      </c>
      <c r="J109" s="230">
        <v>649.73333333333335</v>
      </c>
      <c r="K109" s="229">
        <v>610</v>
      </c>
      <c r="L109" s="229">
        <v>579.20000000000005</v>
      </c>
      <c r="M109" s="229">
        <v>7.4384899999999998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805.6</v>
      </c>
      <c r="D110" s="230">
        <v>808.7833333333333</v>
      </c>
      <c r="E110" s="230">
        <v>796.56666666666661</v>
      </c>
      <c r="F110" s="230">
        <v>787.5333333333333</v>
      </c>
      <c r="G110" s="230">
        <v>775.31666666666661</v>
      </c>
      <c r="H110" s="230">
        <v>817.81666666666661</v>
      </c>
      <c r="I110" s="230">
        <v>830.0333333333333</v>
      </c>
      <c r="J110" s="230">
        <v>839.06666666666661</v>
      </c>
      <c r="K110" s="229">
        <v>821</v>
      </c>
      <c r="L110" s="229">
        <v>799.75</v>
      </c>
      <c r="M110" s="229">
        <v>2.1735699999999998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7841.45</v>
      </c>
      <c r="D111" s="230">
        <v>7861.2666666666664</v>
      </c>
      <c r="E111" s="230">
        <v>7738.833333333333</v>
      </c>
      <c r="F111" s="230">
        <v>7636.2166666666662</v>
      </c>
      <c r="G111" s="230">
        <v>7513.7833333333328</v>
      </c>
      <c r="H111" s="230">
        <v>7963.8833333333332</v>
      </c>
      <c r="I111" s="230">
        <v>8086.3166666666675</v>
      </c>
      <c r="J111" s="230">
        <v>8188.9333333333334</v>
      </c>
      <c r="K111" s="229">
        <v>7983.7</v>
      </c>
      <c r="L111" s="229">
        <v>7758.65</v>
      </c>
      <c r="M111" s="229">
        <v>0.13163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427.55</v>
      </c>
      <c r="D112" s="230">
        <v>429.16666666666669</v>
      </c>
      <c r="E112" s="230">
        <v>421.48333333333335</v>
      </c>
      <c r="F112" s="230">
        <v>415.41666666666669</v>
      </c>
      <c r="G112" s="230">
        <v>407.73333333333335</v>
      </c>
      <c r="H112" s="230">
        <v>435.23333333333335</v>
      </c>
      <c r="I112" s="230">
        <v>442.91666666666663</v>
      </c>
      <c r="J112" s="230">
        <v>448.98333333333335</v>
      </c>
      <c r="K112" s="229">
        <v>436.85</v>
      </c>
      <c r="L112" s="229">
        <v>423.1</v>
      </c>
      <c r="M112" s="229">
        <v>1.21743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278.45</v>
      </c>
      <c r="D113" s="230">
        <v>277.21666666666664</v>
      </c>
      <c r="E113" s="230">
        <v>274.7833333333333</v>
      </c>
      <c r="F113" s="230">
        <v>271.11666666666667</v>
      </c>
      <c r="G113" s="230">
        <v>268.68333333333334</v>
      </c>
      <c r="H113" s="230">
        <v>280.88333333333327</v>
      </c>
      <c r="I113" s="230">
        <v>283.31666666666655</v>
      </c>
      <c r="J113" s="230">
        <v>286.98333333333323</v>
      </c>
      <c r="K113" s="229">
        <v>279.64999999999998</v>
      </c>
      <c r="L113" s="229">
        <v>273.55</v>
      </c>
      <c r="M113" s="229">
        <v>6.60358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474.7</v>
      </c>
      <c r="D114" s="230">
        <v>482.75</v>
      </c>
      <c r="E114" s="230">
        <v>464.5</v>
      </c>
      <c r="F114" s="230">
        <v>454.3</v>
      </c>
      <c r="G114" s="230">
        <v>436.05</v>
      </c>
      <c r="H114" s="230">
        <v>492.95</v>
      </c>
      <c r="I114" s="230">
        <v>511.2</v>
      </c>
      <c r="J114" s="230">
        <v>521.4</v>
      </c>
      <c r="K114" s="229">
        <v>501</v>
      </c>
      <c r="L114" s="229">
        <v>472.55</v>
      </c>
      <c r="M114" s="229">
        <v>9.4202100000000009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861.6</v>
      </c>
      <c r="D115" s="230">
        <v>864</v>
      </c>
      <c r="E115" s="230">
        <v>853.7</v>
      </c>
      <c r="F115" s="230">
        <v>845.80000000000007</v>
      </c>
      <c r="G115" s="230">
        <v>835.50000000000011</v>
      </c>
      <c r="H115" s="230">
        <v>871.9</v>
      </c>
      <c r="I115" s="230">
        <v>882.19999999999993</v>
      </c>
      <c r="J115" s="230">
        <v>890.09999999999991</v>
      </c>
      <c r="K115" s="229">
        <v>874.3</v>
      </c>
      <c r="L115" s="229">
        <v>856.1</v>
      </c>
      <c r="M115" s="229">
        <v>2.5809600000000001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1073.0999999999999</v>
      </c>
      <c r="D116" s="230">
        <v>1067.8</v>
      </c>
      <c r="E116" s="230">
        <v>1059.5999999999999</v>
      </c>
      <c r="F116" s="230">
        <v>1046.0999999999999</v>
      </c>
      <c r="G116" s="230">
        <v>1037.8999999999999</v>
      </c>
      <c r="H116" s="230">
        <v>1081.3</v>
      </c>
      <c r="I116" s="230">
        <v>1089.5000000000002</v>
      </c>
      <c r="J116" s="230">
        <v>1103</v>
      </c>
      <c r="K116" s="229">
        <v>1076</v>
      </c>
      <c r="L116" s="229">
        <v>1054.3</v>
      </c>
      <c r="M116" s="229">
        <v>4.92042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959.95</v>
      </c>
      <c r="D117" s="230">
        <v>962.7833333333333</v>
      </c>
      <c r="E117" s="230">
        <v>952.31666666666661</v>
      </c>
      <c r="F117" s="230">
        <v>944.68333333333328</v>
      </c>
      <c r="G117" s="230">
        <v>934.21666666666658</v>
      </c>
      <c r="H117" s="230">
        <v>970.41666666666663</v>
      </c>
      <c r="I117" s="230">
        <v>980.88333333333333</v>
      </c>
      <c r="J117" s="230">
        <v>988.51666666666665</v>
      </c>
      <c r="K117" s="229">
        <v>973.25</v>
      </c>
      <c r="L117" s="229">
        <v>955.15</v>
      </c>
      <c r="M117" s="229">
        <v>12.397209999999999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124.45</v>
      </c>
      <c r="D118" s="230">
        <v>124.60000000000001</v>
      </c>
      <c r="E118" s="230">
        <v>123.85000000000002</v>
      </c>
      <c r="F118" s="230">
        <v>123.25000000000001</v>
      </c>
      <c r="G118" s="230">
        <v>122.50000000000003</v>
      </c>
      <c r="H118" s="230">
        <v>125.20000000000002</v>
      </c>
      <c r="I118" s="230">
        <v>125.94999999999999</v>
      </c>
      <c r="J118" s="230">
        <v>126.55000000000001</v>
      </c>
      <c r="K118" s="229">
        <v>125.35</v>
      </c>
      <c r="L118" s="229">
        <v>124</v>
      </c>
      <c r="M118" s="229">
        <v>14.496980000000001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1348.2</v>
      </c>
      <c r="D119" s="230">
        <v>1353.9666666666667</v>
      </c>
      <c r="E119" s="230">
        <v>1334.2333333333333</v>
      </c>
      <c r="F119" s="230">
        <v>1320.2666666666667</v>
      </c>
      <c r="G119" s="230">
        <v>1300.5333333333333</v>
      </c>
      <c r="H119" s="230">
        <v>1367.9333333333334</v>
      </c>
      <c r="I119" s="230">
        <v>1387.666666666667</v>
      </c>
      <c r="J119" s="230">
        <v>1401.6333333333334</v>
      </c>
      <c r="K119" s="229">
        <v>1373.7</v>
      </c>
      <c r="L119" s="229">
        <v>1340</v>
      </c>
      <c r="M119" s="229">
        <v>4.7968599999999997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229</v>
      </c>
      <c r="D120" s="230">
        <v>228.29999999999998</v>
      </c>
      <c r="E120" s="230">
        <v>227.34999999999997</v>
      </c>
      <c r="F120" s="230">
        <v>225.7</v>
      </c>
      <c r="G120" s="230">
        <v>224.74999999999997</v>
      </c>
      <c r="H120" s="230">
        <v>229.94999999999996</v>
      </c>
      <c r="I120" s="230">
        <v>230.89999999999995</v>
      </c>
      <c r="J120" s="230">
        <v>232.54999999999995</v>
      </c>
      <c r="K120" s="229">
        <v>229.25</v>
      </c>
      <c r="L120" s="229">
        <v>226.65</v>
      </c>
      <c r="M120" s="229">
        <v>42.615760000000002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558</v>
      </c>
      <c r="D121" s="230">
        <v>561.36666666666667</v>
      </c>
      <c r="E121" s="230">
        <v>548.73333333333335</v>
      </c>
      <c r="F121" s="230">
        <v>539.4666666666667</v>
      </c>
      <c r="G121" s="230">
        <v>526.83333333333337</v>
      </c>
      <c r="H121" s="230">
        <v>570.63333333333333</v>
      </c>
      <c r="I121" s="230">
        <v>583.26666666666677</v>
      </c>
      <c r="J121" s="230">
        <v>592.5333333333333</v>
      </c>
      <c r="K121" s="229">
        <v>574</v>
      </c>
      <c r="L121" s="229">
        <v>552.1</v>
      </c>
      <c r="M121" s="229">
        <v>38.081829999999997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4506.3</v>
      </c>
      <c r="D122" s="230">
        <v>4483.7833333333328</v>
      </c>
      <c r="E122" s="230">
        <v>4402.5666666666657</v>
      </c>
      <c r="F122" s="230">
        <v>4298.833333333333</v>
      </c>
      <c r="G122" s="230">
        <v>4217.6166666666659</v>
      </c>
      <c r="H122" s="230">
        <v>4587.5166666666655</v>
      </c>
      <c r="I122" s="230">
        <v>4668.7333333333327</v>
      </c>
      <c r="J122" s="230">
        <v>4772.4666666666653</v>
      </c>
      <c r="K122" s="229">
        <v>4565</v>
      </c>
      <c r="L122" s="229">
        <v>4380.05</v>
      </c>
      <c r="M122" s="229">
        <v>4.8480699999999999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1626.3</v>
      </c>
      <c r="D123" s="230">
        <v>1616.6166666666668</v>
      </c>
      <c r="E123" s="230">
        <v>1603.6833333333336</v>
      </c>
      <c r="F123" s="230">
        <v>1581.0666666666668</v>
      </c>
      <c r="G123" s="230">
        <v>1568.1333333333337</v>
      </c>
      <c r="H123" s="230">
        <v>1639.2333333333336</v>
      </c>
      <c r="I123" s="230">
        <v>1652.166666666667</v>
      </c>
      <c r="J123" s="230">
        <v>1674.7833333333335</v>
      </c>
      <c r="K123" s="229">
        <v>1629.55</v>
      </c>
      <c r="L123" s="229">
        <v>1594</v>
      </c>
      <c r="M123" s="229">
        <v>3.28864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2162.9</v>
      </c>
      <c r="D124" s="230">
        <v>2163.2999999999997</v>
      </c>
      <c r="E124" s="230">
        <v>2149.5999999999995</v>
      </c>
      <c r="F124" s="230">
        <v>2136.2999999999997</v>
      </c>
      <c r="G124" s="230">
        <v>2122.5999999999995</v>
      </c>
      <c r="H124" s="230">
        <v>2176.5999999999995</v>
      </c>
      <c r="I124" s="230">
        <v>2190.2999999999993</v>
      </c>
      <c r="J124" s="230">
        <v>2203.5999999999995</v>
      </c>
      <c r="K124" s="229">
        <v>2177</v>
      </c>
      <c r="L124" s="229">
        <v>2150</v>
      </c>
      <c r="M124" s="229">
        <v>0.39317999999999997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663.4</v>
      </c>
      <c r="D125" s="230">
        <v>662.08333333333337</v>
      </c>
      <c r="E125" s="230">
        <v>653.01666666666677</v>
      </c>
      <c r="F125" s="230">
        <v>642.63333333333344</v>
      </c>
      <c r="G125" s="230">
        <v>633.56666666666683</v>
      </c>
      <c r="H125" s="230">
        <v>672.4666666666667</v>
      </c>
      <c r="I125" s="230">
        <v>681.5333333333333</v>
      </c>
      <c r="J125" s="230">
        <v>691.91666666666663</v>
      </c>
      <c r="K125" s="229">
        <v>671.15</v>
      </c>
      <c r="L125" s="229">
        <v>651.70000000000005</v>
      </c>
      <c r="M125" s="229">
        <v>14.058960000000001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933.8</v>
      </c>
      <c r="D126" s="230">
        <v>930.5</v>
      </c>
      <c r="E126" s="230">
        <v>924.3</v>
      </c>
      <c r="F126" s="230">
        <v>914.8</v>
      </c>
      <c r="G126" s="230">
        <v>908.59999999999991</v>
      </c>
      <c r="H126" s="230">
        <v>940</v>
      </c>
      <c r="I126" s="230">
        <v>946.2</v>
      </c>
      <c r="J126" s="230">
        <v>955.7</v>
      </c>
      <c r="K126" s="229">
        <v>936.7</v>
      </c>
      <c r="L126" s="229">
        <v>921</v>
      </c>
      <c r="M126" s="229">
        <v>8.5601900000000004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1249.3499999999999</v>
      </c>
      <c r="D127" s="230">
        <v>1247.3666666666666</v>
      </c>
      <c r="E127" s="230">
        <v>1225.7333333333331</v>
      </c>
      <c r="F127" s="230">
        <v>1202.1166666666666</v>
      </c>
      <c r="G127" s="230">
        <v>1180.4833333333331</v>
      </c>
      <c r="H127" s="230">
        <v>1270.9833333333331</v>
      </c>
      <c r="I127" s="230">
        <v>1292.6166666666668</v>
      </c>
      <c r="J127" s="230">
        <v>1316.2333333333331</v>
      </c>
      <c r="K127" s="229">
        <v>1269</v>
      </c>
      <c r="L127" s="229">
        <v>1223.75</v>
      </c>
      <c r="M127" s="229">
        <v>0.96477999999999997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277.35000000000002</v>
      </c>
      <c r="D128" s="230">
        <v>276.60000000000002</v>
      </c>
      <c r="E128" s="230">
        <v>274.35000000000002</v>
      </c>
      <c r="F128" s="230">
        <v>271.35000000000002</v>
      </c>
      <c r="G128" s="230">
        <v>269.10000000000002</v>
      </c>
      <c r="H128" s="230">
        <v>279.60000000000002</v>
      </c>
      <c r="I128" s="230">
        <v>281.85000000000002</v>
      </c>
      <c r="J128" s="230">
        <v>284.85000000000002</v>
      </c>
      <c r="K128" s="229">
        <v>278.85000000000002</v>
      </c>
      <c r="L128" s="229">
        <v>273.60000000000002</v>
      </c>
      <c r="M128" s="229">
        <v>25.674240000000001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1789.7</v>
      </c>
      <c r="D129" s="230">
        <v>1785.6333333333332</v>
      </c>
      <c r="E129" s="230">
        <v>1775.2666666666664</v>
      </c>
      <c r="F129" s="230">
        <v>1760.8333333333333</v>
      </c>
      <c r="G129" s="230">
        <v>1750.4666666666665</v>
      </c>
      <c r="H129" s="230">
        <v>1800.0666666666664</v>
      </c>
      <c r="I129" s="230">
        <v>1810.4333333333332</v>
      </c>
      <c r="J129" s="230">
        <v>1824.8666666666663</v>
      </c>
      <c r="K129" s="229">
        <v>1796</v>
      </c>
      <c r="L129" s="229">
        <v>1771.2</v>
      </c>
      <c r="M129" s="229">
        <v>4.3627900000000004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1438.35</v>
      </c>
      <c r="D130" s="230">
        <v>1419.1499999999999</v>
      </c>
      <c r="E130" s="230">
        <v>1386.2999999999997</v>
      </c>
      <c r="F130" s="230">
        <v>1334.2499999999998</v>
      </c>
      <c r="G130" s="230">
        <v>1301.3999999999996</v>
      </c>
      <c r="H130" s="230">
        <v>1471.1999999999998</v>
      </c>
      <c r="I130" s="230">
        <v>1504.0499999999997</v>
      </c>
      <c r="J130" s="230">
        <v>1556.1</v>
      </c>
      <c r="K130" s="229">
        <v>1452</v>
      </c>
      <c r="L130" s="229">
        <v>1367.1</v>
      </c>
      <c r="M130" s="229">
        <v>10.79895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861.45</v>
      </c>
      <c r="D131" s="230">
        <v>866.48333333333323</v>
      </c>
      <c r="E131" s="230">
        <v>852.96666666666647</v>
      </c>
      <c r="F131" s="230">
        <v>844.48333333333323</v>
      </c>
      <c r="G131" s="230">
        <v>830.96666666666647</v>
      </c>
      <c r="H131" s="230">
        <v>874.96666666666647</v>
      </c>
      <c r="I131" s="230">
        <v>888.48333333333312</v>
      </c>
      <c r="J131" s="230">
        <v>896.96666666666647</v>
      </c>
      <c r="K131" s="229">
        <v>880</v>
      </c>
      <c r="L131" s="229">
        <v>858</v>
      </c>
      <c r="M131" s="229">
        <v>0.32096000000000002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490.6</v>
      </c>
      <c r="D132" s="230">
        <v>489.5</v>
      </c>
      <c r="E132" s="230">
        <v>486.75</v>
      </c>
      <c r="F132" s="230">
        <v>482.9</v>
      </c>
      <c r="G132" s="230">
        <v>480.15</v>
      </c>
      <c r="H132" s="230">
        <v>493.35</v>
      </c>
      <c r="I132" s="230">
        <v>496.1</v>
      </c>
      <c r="J132" s="230">
        <v>499.95000000000005</v>
      </c>
      <c r="K132" s="229">
        <v>492.25</v>
      </c>
      <c r="L132" s="229">
        <v>485.65</v>
      </c>
      <c r="M132" s="229">
        <v>16.968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553.6</v>
      </c>
      <c r="D133" s="230">
        <v>551.98333333333346</v>
      </c>
      <c r="E133" s="230">
        <v>548.26666666666688</v>
      </c>
      <c r="F133" s="230">
        <v>542.93333333333339</v>
      </c>
      <c r="G133" s="230">
        <v>539.21666666666681</v>
      </c>
      <c r="H133" s="230">
        <v>557.31666666666695</v>
      </c>
      <c r="I133" s="230">
        <v>561.03333333333342</v>
      </c>
      <c r="J133" s="230">
        <v>566.36666666666702</v>
      </c>
      <c r="K133" s="229">
        <v>555.70000000000005</v>
      </c>
      <c r="L133" s="229">
        <v>546.65</v>
      </c>
      <c r="M133" s="229">
        <v>10.070650000000001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2102.15</v>
      </c>
      <c r="D134" s="230">
        <v>2098.0499999999997</v>
      </c>
      <c r="E134" s="230">
        <v>2081.1999999999994</v>
      </c>
      <c r="F134" s="230">
        <v>2060.2499999999995</v>
      </c>
      <c r="G134" s="230">
        <v>2043.3999999999992</v>
      </c>
      <c r="H134" s="230">
        <v>2118.9999999999995</v>
      </c>
      <c r="I134" s="230">
        <v>2135.85</v>
      </c>
      <c r="J134" s="230">
        <v>2156.7999999999997</v>
      </c>
      <c r="K134" s="229">
        <v>2114.9</v>
      </c>
      <c r="L134" s="229">
        <v>2077.1</v>
      </c>
      <c r="M134" s="229">
        <v>3.7304599999999999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557.65</v>
      </c>
      <c r="D135" s="230">
        <v>562.16666666666663</v>
      </c>
      <c r="E135" s="230">
        <v>551.83333333333326</v>
      </c>
      <c r="F135" s="230">
        <v>546.01666666666665</v>
      </c>
      <c r="G135" s="230">
        <v>535.68333333333328</v>
      </c>
      <c r="H135" s="230">
        <v>567.98333333333323</v>
      </c>
      <c r="I135" s="230">
        <v>578.31666666666649</v>
      </c>
      <c r="J135" s="230">
        <v>584.13333333333321</v>
      </c>
      <c r="K135" s="229">
        <v>572.5</v>
      </c>
      <c r="L135" s="229">
        <v>556.35</v>
      </c>
      <c r="M135" s="229">
        <v>11.235519999999999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2027.95</v>
      </c>
      <c r="D136" s="230">
        <v>2024.9666666666665</v>
      </c>
      <c r="E136" s="230">
        <v>2005.083333333333</v>
      </c>
      <c r="F136" s="230">
        <v>1982.2166666666665</v>
      </c>
      <c r="G136" s="230">
        <v>1962.333333333333</v>
      </c>
      <c r="H136" s="230">
        <v>2047.833333333333</v>
      </c>
      <c r="I136" s="230">
        <v>2067.7166666666667</v>
      </c>
      <c r="J136" s="230">
        <v>2090.583333333333</v>
      </c>
      <c r="K136" s="229">
        <v>2044.85</v>
      </c>
      <c r="L136" s="229">
        <v>2002.1</v>
      </c>
      <c r="M136" s="229">
        <v>2.8021400000000001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382.7</v>
      </c>
      <c r="D137" s="230">
        <v>377.31666666666661</v>
      </c>
      <c r="E137" s="230">
        <v>354.73333333333323</v>
      </c>
      <c r="F137" s="230">
        <v>326.76666666666665</v>
      </c>
      <c r="G137" s="230">
        <v>304.18333333333328</v>
      </c>
      <c r="H137" s="230">
        <v>405.28333333333319</v>
      </c>
      <c r="I137" s="230">
        <v>427.86666666666656</v>
      </c>
      <c r="J137" s="230">
        <v>455.83333333333314</v>
      </c>
      <c r="K137" s="229">
        <v>399.9</v>
      </c>
      <c r="L137" s="229">
        <v>349.35</v>
      </c>
      <c r="M137" s="229">
        <v>152.08976000000001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250.1</v>
      </c>
      <c r="D138" s="230">
        <v>250.28333333333333</v>
      </c>
      <c r="E138" s="230">
        <v>245.81666666666666</v>
      </c>
      <c r="F138" s="230">
        <v>241.53333333333333</v>
      </c>
      <c r="G138" s="230">
        <v>237.06666666666666</v>
      </c>
      <c r="H138" s="230">
        <v>254.56666666666666</v>
      </c>
      <c r="I138" s="230">
        <v>259.0333333333333</v>
      </c>
      <c r="J138" s="230">
        <v>263.31666666666666</v>
      </c>
      <c r="K138" s="229">
        <v>254.75</v>
      </c>
      <c r="L138" s="229">
        <v>246</v>
      </c>
      <c r="M138" s="229">
        <v>99.238410000000002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178.3</v>
      </c>
      <c r="D139" s="230">
        <v>178.58333333333334</v>
      </c>
      <c r="E139" s="230">
        <v>175.61666666666667</v>
      </c>
      <c r="F139" s="230">
        <v>172.93333333333334</v>
      </c>
      <c r="G139" s="230">
        <v>169.96666666666667</v>
      </c>
      <c r="H139" s="230">
        <v>181.26666666666668</v>
      </c>
      <c r="I139" s="230">
        <v>184.23333333333332</v>
      </c>
      <c r="J139" s="230">
        <v>186.91666666666669</v>
      </c>
      <c r="K139" s="229">
        <v>181.55</v>
      </c>
      <c r="L139" s="229">
        <v>175.9</v>
      </c>
      <c r="M139" s="229">
        <v>12.419409999999999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33.799999999999997</v>
      </c>
      <c r="D140" s="230">
        <v>33.9</v>
      </c>
      <c r="E140" s="230">
        <v>33.599999999999994</v>
      </c>
      <c r="F140" s="230">
        <v>33.4</v>
      </c>
      <c r="G140" s="230">
        <v>33.099999999999994</v>
      </c>
      <c r="H140" s="230">
        <v>34.099999999999994</v>
      </c>
      <c r="I140" s="230">
        <v>34.399999999999991</v>
      </c>
      <c r="J140" s="230">
        <v>34.599999999999994</v>
      </c>
      <c r="K140" s="229">
        <v>34.200000000000003</v>
      </c>
      <c r="L140" s="229">
        <v>33.700000000000003</v>
      </c>
      <c r="M140" s="229">
        <v>14.418699999999999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226.05</v>
      </c>
      <c r="D141" s="230">
        <v>224.79999999999998</v>
      </c>
      <c r="E141" s="230">
        <v>220.64999999999998</v>
      </c>
      <c r="F141" s="230">
        <v>215.25</v>
      </c>
      <c r="G141" s="230">
        <v>211.1</v>
      </c>
      <c r="H141" s="230">
        <v>230.19999999999996</v>
      </c>
      <c r="I141" s="230">
        <v>234.35</v>
      </c>
      <c r="J141" s="230">
        <v>239.74999999999994</v>
      </c>
      <c r="K141" s="229">
        <v>228.95</v>
      </c>
      <c r="L141" s="229">
        <v>219.4</v>
      </c>
      <c r="M141" s="229">
        <v>12.189220000000001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3438.45</v>
      </c>
      <c r="D142" s="230">
        <v>3404.9499999999994</v>
      </c>
      <c r="E142" s="230">
        <v>3342.4499999999989</v>
      </c>
      <c r="F142" s="230">
        <v>3246.4499999999994</v>
      </c>
      <c r="G142" s="230">
        <v>3183.9499999999989</v>
      </c>
      <c r="H142" s="230">
        <v>3500.9499999999989</v>
      </c>
      <c r="I142" s="230">
        <v>3563.45</v>
      </c>
      <c r="J142" s="230">
        <v>3659.4499999999989</v>
      </c>
      <c r="K142" s="229">
        <v>3467.45</v>
      </c>
      <c r="L142" s="229">
        <v>3308.95</v>
      </c>
      <c r="M142" s="229">
        <v>7.9964599999999999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4185.05</v>
      </c>
      <c r="D143" s="230">
        <v>4116.6833333333334</v>
      </c>
      <c r="E143" s="230">
        <v>4033.3666666666668</v>
      </c>
      <c r="F143" s="230">
        <v>3881.6833333333334</v>
      </c>
      <c r="G143" s="230">
        <v>3798.3666666666668</v>
      </c>
      <c r="H143" s="230">
        <v>4268.3666666666668</v>
      </c>
      <c r="I143" s="230">
        <v>4351.6833333333343</v>
      </c>
      <c r="J143" s="230">
        <v>4503.3666666666668</v>
      </c>
      <c r="K143" s="229">
        <v>4200</v>
      </c>
      <c r="L143" s="229">
        <v>3965</v>
      </c>
      <c r="M143" s="229">
        <v>9.7976700000000001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1959.6</v>
      </c>
      <c r="D144" s="230">
        <v>1947.9833333333333</v>
      </c>
      <c r="E144" s="230">
        <v>1927.6666666666667</v>
      </c>
      <c r="F144" s="230">
        <v>1895.7333333333333</v>
      </c>
      <c r="G144" s="230">
        <v>1875.4166666666667</v>
      </c>
      <c r="H144" s="230">
        <v>1979.9166666666667</v>
      </c>
      <c r="I144" s="230">
        <v>2000.2333333333333</v>
      </c>
      <c r="J144" s="230">
        <v>2032.1666666666667</v>
      </c>
      <c r="K144" s="229">
        <v>1968.3</v>
      </c>
      <c r="L144" s="229">
        <v>1916.05</v>
      </c>
      <c r="M144" s="229">
        <v>2.4003999999999999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4675.6499999999996</v>
      </c>
      <c r="D145" s="230">
        <v>4675.0333333333328</v>
      </c>
      <c r="E145" s="230">
        <v>4655.0666666666657</v>
      </c>
      <c r="F145" s="230">
        <v>4634.4833333333327</v>
      </c>
      <c r="G145" s="230">
        <v>4614.5166666666655</v>
      </c>
      <c r="H145" s="230">
        <v>4695.6166666666659</v>
      </c>
      <c r="I145" s="230">
        <v>4715.583333333333</v>
      </c>
      <c r="J145" s="230">
        <v>4736.1666666666661</v>
      </c>
      <c r="K145" s="229">
        <v>4695</v>
      </c>
      <c r="L145" s="229">
        <v>4654.45</v>
      </c>
      <c r="M145" s="229">
        <v>1.43574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472.5</v>
      </c>
      <c r="D146" s="230">
        <v>475.83333333333331</v>
      </c>
      <c r="E146" s="230">
        <v>466.66666666666663</v>
      </c>
      <c r="F146" s="230">
        <v>460.83333333333331</v>
      </c>
      <c r="G146" s="230">
        <v>451.66666666666663</v>
      </c>
      <c r="H146" s="230">
        <v>481.66666666666663</v>
      </c>
      <c r="I146" s="230">
        <v>490.83333333333326</v>
      </c>
      <c r="J146" s="230">
        <v>496.66666666666663</v>
      </c>
      <c r="K146" s="229">
        <v>485</v>
      </c>
      <c r="L146" s="229">
        <v>470</v>
      </c>
      <c r="M146" s="229">
        <v>2.56026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210.15</v>
      </c>
      <c r="D147" s="230">
        <v>209.25</v>
      </c>
      <c r="E147" s="230">
        <v>207.15</v>
      </c>
      <c r="F147" s="230">
        <v>204.15</v>
      </c>
      <c r="G147" s="230">
        <v>202.05</v>
      </c>
      <c r="H147" s="230">
        <v>212.25</v>
      </c>
      <c r="I147" s="230">
        <v>214.35000000000002</v>
      </c>
      <c r="J147" s="230">
        <v>217.35</v>
      </c>
      <c r="K147" s="229">
        <v>211.35</v>
      </c>
      <c r="L147" s="229">
        <v>206.25</v>
      </c>
      <c r="M147" s="229">
        <v>5.1221300000000003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204.75</v>
      </c>
      <c r="D148" s="230">
        <v>203.54999999999998</v>
      </c>
      <c r="E148" s="230">
        <v>200.19999999999996</v>
      </c>
      <c r="F148" s="230">
        <v>195.64999999999998</v>
      </c>
      <c r="G148" s="230">
        <v>192.29999999999995</v>
      </c>
      <c r="H148" s="230">
        <v>208.09999999999997</v>
      </c>
      <c r="I148" s="230">
        <v>211.45</v>
      </c>
      <c r="J148" s="230">
        <v>215.99999999999997</v>
      </c>
      <c r="K148" s="229">
        <v>206.9</v>
      </c>
      <c r="L148" s="229">
        <v>199</v>
      </c>
      <c r="M148" s="229">
        <v>17.025099999999998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44.15</v>
      </c>
      <c r="D149" s="230">
        <v>44.716666666666661</v>
      </c>
      <c r="E149" s="230">
        <v>42.633333333333326</v>
      </c>
      <c r="F149" s="230">
        <v>41.116666666666667</v>
      </c>
      <c r="G149" s="230">
        <v>39.033333333333331</v>
      </c>
      <c r="H149" s="230">
        <v>46.23333333333332</v>
      </c>
      <c r="I149" s="230">
        <v>48.316666666666649</v>
      </c>
      <c r="J149" s="230">
        <v>49.833333333333314</v>
      </c>
      <c r="K149" s="229">
        <v>46.8</v>
      </c>
      <c r="L149" s="229">
        <v>43.2</v>
      </c>
      <c r="M149" s="229">
        <v>454.29980999999998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49.05</v>
      </c>
      <c r="D150" s="230">
        <v>48.533333333333331</v>
      </c>
      <c r="E150" s="230">
        <v>48.016666666666666</v>
      </c>
      <c r="F150" s="230">
        <v>46.983333333333334</v>
      </c>
      <c r="G150" s="230">
        <v>46.466666666666669</v>
      </c>
      <c r="H150" s="230">
        <v>49.566666666666663</v>
      </c>
      <c r="I150" s="230">
        <v>50.083333333333329</v>
      </c>
      <c r="J150" s="230">
        <v>51.11666666666666</v>
      </c>
      <c r="K150" s="229">
        <v>49.05</v>
      </c>
      <c r="L150" s="229">
        <v>47.5</v>
      </c>
      <c r="M150" s="229">
        <v>17.24109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3590.6</v>
      </c>
      <c r="D151" s="230">
        <v>3587.7000000000003</v>
      </c>
      <c r="E151" s="230">
        <v>3558.9000000000005</v>
      </c>
      <c r="F151" s="230">
        <v>3527.2000000000003</v>
      </c>
      <c r="G151" s="230">
        <v>3498.4000000000005</v>
      </c>
      <c r="H151" s="230">
        <v>3619.4000000000005</v>
      </c>
      <c r="I151" s="230">
        <v>3648.2000000000007</v>
      </c>
      <c r="J151" s="230">
        <v>3679.9000000000005</v>
      </c>
      <c r="K151" s="229">
        <v>3616.5</v>
      </c>
      <c r="L151" s="229">
        <v>3556</v>
      </c>
      <c r="M151" s="229">
        <v>3.5885600000000002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529.04999999999995</v>
      </c>
      <c r="D152" s="230">
        <v>529.76666666666665</v>
      </c>
      <c r="E152" s="230">
        <v>522.33333333333326</v>
      </c>
      <c r="F152" s="230">
        <v>515.61666666666656</v>
      </c>
      <c r="G152" s="230">
        <v>508.18333333333317</v>
      </c>
      <c r="H152" s="230">
        <v>536.48333333333335</v>
      </c>
      <c r="I152" s="230">
        <v>543.91666666666674</v>
      </c>
      <c r="J152" s="230">
        <v>550.63333333333344</v>
      </c>
      <c r="K152" s="229">
        <v>537.20000000000005</v>
      </c>
      <c r="L152" s="229">
        <v>523.04999999999995</v>
      </c>
      <c r="M152" s="229">
        <v>2.1828400000000001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375.25</v>
      </c>
      <c r="D153" s="230">
        <v>378.05</v>
      </c>
      <c r="E153" s="230">
        <v>371.45000000000005</v>
      </c>
      <c r="F153" s="230">
        <v>367.65000000000003</v>
      </c>
      <c r="G153" s="230">
        <v>361.05000000000007</v>
      </c>
      <c r="H153" s="230">
        <v>381.85</v>
      </c>
      <c r="I153" s="230">
        <v>388.45000000000005</v>
      </c>
      <c r="J153" s="230">
        <v>392.25</v>
      </c>
      <c r="K153" s="229">
        <v>384.65</v>
      </c>
      <c r="L153" s="229">
        <v>374.25</v>
      </c>
      <c r="M153" s="229">
        <v>2.9264800000000002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1524.7</v>
      </c>
      <c r="D154" s="230">
        <v>1519.8166666666666</v>
      </c>
      <c r="E154" s="230">
        <v>1490.8833333333332</v>
      </c>
      <c r="F154" s="230">
        <v>1457.0666666666666</v>
      </c>
      <c r="G154" s="230">
        <v>1428.1333333333332</v>
      </c>
      <c r="H154" s="230">
        <v>1553.6333333333332</v>
      </c>
      <c r="I154" s="230">
        <v>1582.5666666666666</v>
      </c>
      <c r="J154" s="230">
        <v>1616.3833333333332</v>
      </c>
      <c r="K154" s="229">
        <v>1548.75</v>
      </c>
      <c r="L154" s="229">
        <v>1486</v>
      </c>
      <c r="M154" s="229">
        <v>1.0135099999999999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110</v>
      </c>
      <c r="D155" s="230">
        <v>109.95</v>
      </c>
      <c r="E155" s="230">
        <v>109.05000000000001</v>
      </c>
      <c r="F155" s="230">
        <v>108.10000000000001</v>
      </c>
      <c r="G155" s="230">
        <v>107.20000000000002</v>
      </c>
      <c r="H155" s="230">
        <v>110.9</v>
      </c>
      <c r="I155" s="230">
        <v>111.80000000000001</v>
      </c>
      <c r="J155" s="230">
        <v>112.75</v>
      </c>
      <c r="K155" s="229">
        <v>110.85</v>
      </c>
      <c r="L155" s="229">
        <v>109</v>
      </c>
      <c r="M155" s="229">
        <v>16.877590000000001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85.55</v>
      </c>
      <c r="D156" s="230">
        <v>84.583333333333329</v>
      </c>
      <c r="E156" s="230">
        <v>83.316666666666663</v>
      </c>
      <c r="F156" s="230">
        <v>81.083333333333329</v>
      </c>
      <c r="G156" s="230">
        <v>79.816666666666663</v>
      </c>
      <c r="H156" s="230">
        <v>86.816666666666663</v>
      </c>
      <c r="I156" s="230">
        <v>88.083333333333343</v>
      </c>
      <c r="J156" s="230">
        <v>90.316666666666663</v>
      </c>
      <c r="K156" s="229">
        <v>85.85</v>
      </c>
      <c r="L156" s="229">
        <v>82.35</v>
      </c>
      <c r="M156" s="229">
        <v>30.052569999999999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2158.35</v>
      </c>
      <c r="D157" s="230">
        <v>2144.2166666666667</v>
      </c>
      <c r="E157" s="230">
        <v>2125.9833333333336</v>
      </c>
      <c r="F157" s="230">
        <v>2093.6166666666668</v>
      </c>
      <c r="G157" s="230">
        <v>2075.3833333333337</v>
      </c>
      <c r="H157" s="230">
        <v>2176.5833333333335</v>
      </c>
      <c r="I157" s="230">
        <v>2194.8166666666662</v>
      </c>
      <c r="J157" s="230">
        <v>2227.1833333333334</v>
      </c>
      <c r="K157" s="229">
        <v>2162.4499999999998</v>
      </c>
      <c r="L157" s="229">
        <v>2111.85</v>
      </c>
      <c r="M157" s="229">
        <v>1.3160499999999999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205.55</v>
      </c>
      <c r="D158" s="230">
        <v>205.46666666666667</v>
      </c>
      <c r="E158" s="230">
        <v>203.93333333333334</v>
      </c>
      <c r="F158" s="230">
        <v>202.31666666666666</v>
      </c>
      <c r="G158" s="230">
        <v>200.78333333333333</v>
      </c>
      <c r="H158" s="230">
        <v>207.08333333333334</v>
      </c>
      <c r="I158" s="230">
        <v>208.6166666666667</v>
      </c>
      <c r="J158" s="230">
        <v>210.23333333333335</v>
      </c>
      <c r="K158" s="229">
        <v>207</v>
      </c>
      <c r="L158" s="229">
        <v>203.85</v>
      </c>
      <c r="M158" s="229">
        <v>20.784109999999998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300.95</v>
      </c>
      <c r="D159" s="230">
        <v>306.5</v>
      </c>
      <c r="E159" s="230">
        <v>290</v>
      </c>
      <c r="F159" s="230">
        <v>279.05</v>
      </c>
      <c r="G159" s="230">
        <v>262.55</v>
      </c>
      <c r="H159" s="230">
        <v>317.45</v>
      </c>
      <c r="I159" s="230">
        <v>333.95</v>
      </c>
      <c r="J159" s="230">
        <v>344.9</v>
      </c>
      <c r="K159" s="229">
        <v>323</v>
      </c>
      <c r="L159" s="229">
        <v>295.55</v>
      </c>
      <c r="M159" s="229">
        <v>46.378169999999997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140</v>
      </c>
      <c r="D160" s="230">
        <v>140.68333333333331</v>
      </c>
      <c r="E160" s="230">
        <v>137.46666666666661</v>
      </c>
      <c r="F160" s="230">
        <v>134.93333333333331</v>
      </c>
      <c r="G160" s="230">
        <v>131.71666666666661</v>
      </c>
      <c r="H160" s="230">
        <v>143.21666666666661</v>
      </c>
      <c r="I160" s="230">
        <v>146.43333333333331</v>
      </c>
      <c r="J160" s="230">
        <v>148.96666666666661</v>
      </c>
      <c r="K160" s="229">
        <v>143.9</v>
      </c>
      <c r="L160" s="229">
        <v>138.15</v>
      </c>
      <c r="M160" s="229">
        <v>165.62405000000001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125.2</v>
      </c>
      <c r="D161" s="230">
        <v>125.2</v>
      </c>
      <c r="E161" s="230">
        <v>124.60000000000001</v>
      </c>
      <c r="F161" s="230">
        <v>124</v>
      </c>
      <c r="G161" s="230">
        <v>123.4</v>
      </c>
      <c r="H161" s="230">
        <v>125.80000000000001</v>
      </c>
      <c r="I161" s="230">
        <v>126.4</v>
      </c>
      <c r="J161" s="230">
        <v>127.00000000000001</v>
      </c>
      <c r="K161" s="229">
        <v>125.8</v>
      </c>
      <c r="L161" s="229">
        <v>124.6</v>
      </c>
      <c r="M161" s="229">
        <v>35.580359999999999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320.7</v>
      </c>
      <c r="D162" s="230">
        <v>321.18333333333334</v>
      </c>
      <c r="E162" s="230">
        <v>315.41666666666669</v>
      </c>
      <c r="F162" s="230">
        <v>310.13333333333333</v>
      </c>
      <c r="G162" s="230">
        <v>304.36666666666667</v>
      </c>
      <c r="H162" s="230">
        <v>326.4666666666667</v>
      </c>
      <c r="I162" s="230">
        <v>332.23333333333335</v>
      </c>
      <c r="J162" s="230">
        <v>337.51666666666671</v>
      </c>
      <c r="K162" s="229">
        <v>326.95</v>
      </c>
      <c r="L162" s="229">
        <v>315.89999999999998</v>
      </c>
      <c r="M162" s="229">
        <v>4.0452000000000004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4922.75</v>
      </c>
      <c r="D163" s="230">
        <v>4968.5333333333338</v>
      </c>
      <c r="E163" s="230">
        <v>4859.2166666666672</v>
      </c>
      <c r="F163" s="230">
        <v>4795.6833333333334</v>
      </c>
      <c r="G163" s="230">
        <v>4686.3666666666668</v>
      </c>
      <c r="H163" s="230">
        <v>5032.0666666666675</v>
      </c>
      <c r="I163" s="230">
        <v>5141.383333333335</v>
      </c>
      <c r="J163" s="230">
        <v>5204.9166666666679</v>
      </c>
      <c r="K163" s="229">
        <v>5077.8500000000004</v>
      </c>
      <c r="L163" s="229">
        <v>4905</v>
      </c>
      <c r="M163" s="229">
        <v>0.66847999999999996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799.65</v>
      </c>
      <c r="D164" s="230">
        <v>802.46666666666658</v>
      </c>
      <c r="E164" s="230">
        <v>793.48333333333312</v>
      </c>
      <c r="F164" s="230">
        <v>787.31666666666649</v>
      </c>
      <c r="G164" s="230">
        <v>778.33333333333303</v>
      </c>
      <c r="H164" s="230">
        <v>808.63333333333321</v>
      </c>
      <c r="I164" s="230">
        <v>817.61666666666656</v>
      </c>
      <c r="J164" s="230">
        <v>823.7833333333333</v>
      </c>
      <c r="K164" s="229">
        <v>811.45</v>
      </c>
      <c r="L164" s="229">
        <v>796.3</v>
      </c>
      <c r="M164" s="229">
        <v>1.7676099999999999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165.3</v>
      </c>
      <c r="D165" s="230">
        <v>165.36666666666667</v>
      </c>
      <c r="E165" s="230">
        <v>162.98333333333335</v>
      </c>
      <c r="F165" s="230">
        <v>160.66666666666669</v>
      </c>
      <c r="G165" s="230">
        <v>158.28333333333336</v>
      </c>
      <c r="H165" s="230">
        <v>167.68333333333334</v>
      </c>
      <c r="I165" s="230">
        <v>170.06666666666666</v>
      </c>
      <c r="J165" s="230">
        <v>172.38333333333333</v>
      </c>
      <c r="K165" s="229">
        <v>167.75</v>
      </c>
      <c r="L165" s="229">
        <v>163.05000000000001</v>
      </c>
      <c r="M165" s="229">
        <v>30.644400000000001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132.9</v>
      </c>
      <c r="D166" s="230">
        <v>130.93333333333331</v>
      </c>
      <c r="E166" s="230">
        <v>127.86666666666662</v>
      </c>
      <c r="F166" s="230">
        <v>122.83333333333331</v>
      </c>
      <c r="G166" s="230">
        <v>119.76666666666662</v>
      </c>
      <c r="H166" s="230">
        <v>135.96666666666661</v>
      </c>
      <c r="I166" s="230">
        <v>139.03333333333327</v>
      </c>
      <c r="J166" s="230">
        <v>144.06666666666661</v>
      </c>
      <c r="K166" s="229">
        <v>134</v>
      </c>
      <c r="L166" s="229">
        <v>125.9</v>
      </c>
      <c r="M166" s="229">
        <v>36.858919999999998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283.95</v>
      </c>
      <c r="D167" s="230">
        <v>282.99999999999994</v>
      </c>
      <c r="E167" s="230">
        <v>280.59999999999991</v>
      </c>
      <c r="F167" s="230">
        <v>277.24999999999994</v>
      </c>
      <c r="G167" s="230">
        <v>274.84999999999991</v>
      </c>
      <c r="H167" s="230">
        <v>286.34999999999991</v>
      </c>
      <c r="I167" s="230">
        <v>288.74999999999989</v>
      </c>
      <c r="J167" s="230">
        <v>292.09999999999991</v>
      </c>
      <c r="K167" s="229">
        <v>285.39999999999998</v>
      </c>
      <c r="L167" s="229">
        <v>279.64999999999998</v>
      </c>
      <c r="M167" s="229">
        <v>12.070180000000001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1257.75</v>
      </c>
      <c r="D168" s="230">
        <v>1256.7</v>
      </c>
      <c r="E168" s="230">
        <v>1244.3500000000001</v>
      </c>
      <c r="F168" s="230">
        <v>1230.95</v>
      </c>
      <c r="G168" s="230">
        <v>1218.6000000000001</v>
      </c>
      <c r="H168" s="230">
        <v>1270.1000000000001</v>
      </c>
      <c r="I168" s="230">
        <v>1282.45</v>
      </c>
      <c r="J168" s="230">
        <v>1295.8500000000001</v>
      </c>
      <c r="K168" s="229">
        <v>1269.05</v>
      </c>
      <c r="L168" s="229">
        <v>1243.3</v>
      </c>
      <c r="M168" s="229">
        <v>0.11914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105.2</v>
      </c>
      <c r="D169" s="230">
        <v>105.23333333333333</v>
      </c>
      <c r="E169" s="230">
        <v>104.51666666666667</v>
      </c>
      <c r="F169" s="230">
        <v>103.83333333333333</v>
      </c>
      <c r="G169" s="230">
        <v>103.11666666666666</v>
      </c>
      <c r="H169" s="230">
        <v>105.91666666666667</v>
      </c>
      <c r="I169" s="230">
        <v>106.63333333333334</v>
      </c>
      <c r="J169" s="230">
        <v>107.31666666666668</v>
      </c>
      <c r="K169" s="229">
        <v>105.95</v>
      </c>
      <c r="L169" s="229">
        <v>104.55</v>
      </c>
      <c r="M169" s="229">
        <v>70.784980000000004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1454.9</v>
      </c>
      <c r="D170" s="230">
        <v>1456.7166666666665</v>
      </c>
      <c r="E170" s="230">
        <v>1450.1833333333329</v>
      </c>
      <c r="F170" s="230">
        <v>1445.4666666666665</v>
      </c>
      <c r="G170" s="230">
        <v>1438.9333333333329</v>
      </c>
      <c r="H170" s="230">
        <v>1461.4333333333329</v>
      </c>
      <c r="I170" s="230">
        <v>1467.9666666666662</v>
      </c>
      <c r="J170" s="230">
        <v>1472.6833333333329</v>
      </c>
      <c r="K170" s="229">
        <v>1463.25</v>
      </c>
      <c r="L170" s="229">
        <v>1452</v>
      </c>
      <c r="M170" s="229">
        <v>0.40117999999999998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42.35</v>
      </c>
      <c r="D171" s="230">
        <v>42.35</v>
      </c>
      <c r="E171" s="230">
        <v>42.1</v>
      </c>
      <c r="F171" s="230">
        <v>41.85</v>
      </c>
      <c r="G171" s="230">
        <v>41.6</v>
      </c>
      <c r="H171" s="230">
        <v>42.6</v>
      </c>
      <c r="I171" s="230">
        <v>42.85</v>
      </c>
      <c r="J171" s="230">
        <v>43.1</v>
      </c>
      <c r="K171" s="229">
        <v>42.6</v>
      </c>
      <c r="L171" s="229">
        <v>42.1</v>
      </c>
      <c r="M171" s="229">
        <v>53.066240000000001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2664.7</v>
      </c>
      <c r="D172" s="230">
        <v>2627.6833333333329</v>
      </c>
      <c r="E172" s="230">
        <v>2580.3666666666659</v>
      </c>
      <c r="F172" s="230">
        <v>2496.0333333333328</v>
      </c>
      <c r="G172" s="230">
        <v>2448.7166666666658</v>
      </c>
      <c r="H172" s="230">
        <v>2712.016666666666</v>
      </c>
      <c r="I172" s="230">
        <v>2759.3333333333326</v>
      </c>
      <c r="J172" s="230">
        <v>2843.6666666666661</v>
      </c>
      <c r="K172" s="229">
        <v>2675</v>
      </c>
      <c r="L172" s="229">
        <v>2543.35</v>
      </c>
      <c r="M172" s="229">
        <v>0.24188000000000001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3106.4</v>
      </c>
      <c r="D173" s="230">
        <v>3110.7999999999997</v>
      </c>
      <c r="E173" s="230">
        <v>3071.5999999999995</v>
      </c>
      <c r="F173" s="230">
        <v>3036.7999999999997</v>
      </c>
      <c r="G173" s="230">
        <v>2997.5999999999995</v>
      </c>
      <c r="H173" s="230">
        <v>3145.5999999999995</v>
      </c>
      <c r="I173" s="230">
        <v>3184.7999999999993</v>
      </c>
      <c r="J173" s="230">
        <v>3219.5999999999995</v>
      </c>
      <c r="K173" s="229">
        <v>3150</v>
      </c>
      <c r="L173" s="229">
        <v>3076</v>
      </c>
      <c r="M173" s="229">
        <v>0.13239999999999999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181.15</v>
      </c>
      <c r="D174" s="230">
        <v>181.95000000000002</v>
      </c>
      <c r="E174" s="230">
        <v>179.30000000000004</v>
      </c>
      <c r="F174" s="230">
        <v>177.45000000000002</v>
      </c>
      <c r="G174" s="230">
        <v>174.80000000000004</v>
      </c>
      <c r="H174" s="230">
        <v>183.80000000000004</v>
      </c>
      <c r="I174" s="230">
        <v>186.45000000000002</v>
      </c>
      <c r="J174" s="230">
        <v>188.30000000000004</v>
      </c>
      <c r="K174" s="229">
        <v>184.6</v>
      </c>
      <c r="L174" s="229">
        <v>180.1</v>
      </c>
      <c r="M174" s="229">
        <v>5.0197099999999999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955.45</v>
      </c>
      <c r="D175" s="230">
        <v>958.55000000000007</v>
      </c>
      <c r="E175" s="230">
        <v>948.10000000000014</v>
      </c>
      <c r="F175" s="230">
        <v>940.75000000000011</v>
      </c>
      <c r="G175" s="230">
        <v>930.30000000000018</v>
      </c>
      <c r="H175" s="230">
        <v>965.90000000000009</v>
      </c>
      <c r="I175" s="230">
        <v>976.35000000000014</v>
      </c>
      <c r="J175" s="230">
        <v>983.7</v>
      </c>
      <c r="K175" s="229">
        <v>969</v>
      </c>
      <c r="L175" s="229">
        <v>951.2</v>
      </c>
      <c r="M175" s="229">
        <v>6.1687099999999999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1387.45</v>
      </c>
      <c r="D176" s="230">
        <v>1381.0833333333333</v>
      </c>
      <c r="E176" s="230">
        <v>1372.2666666666664</v>
      </c>
      <c r="F176" s="230">
        <v>1357.0833333333333</v>
      </c>
      <c r="G176" s="230">
        <v>1348.2666666666664</v>
      </c>
      <c r="H176" s="230">
        <v>1396.2666666666664</v>
      </c>
      <c r="I176" s="230">
        <v>1405.0833333333335</v>
      </c>
      <c r="J176" s="230">
        <v>1420.2666666666664</v>
      </c>
      <c r="K176" s="229">
        <v>1389.9</v>
      </c>
      <c r="L176" s="229">
        <v>1365.9</v>
      </c>
      <c r="M176" s="229">
        <v>0.25213000000000002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638.54999999999995</v>
      </c>
      <c r="D177" s="230">
        <v>639.63333333333333</v>
      </c>
      <c r="E177" s="230">
        <v>632.26666666666665</v>
      </c>
      <c r="F177" s="230">
        <v>625.98333333333335</v>
      </c>
      <c r="G177" s="230">
        <v>618.61666666666667</v>
      </c>
      <c r="H177" s="230">
        <v>645.91666666666663</v>
      </c>
      <c r="I177" s="230">
        <v>653.28333333333319</v>
      </c>
      <c r="J177" s="230">
        <v>659.56666666666661</v>
      </c>
      <c r="K177" s="229">
        <v>647</v>
      </c>
      <c r="L177" s="229">
        <v>633.35</v>
      </c>
      <c r="M177" s="229">
        <v>6.5601500000000001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1136.7</v>
      </c>
      <c r="D178" s="230">
        <v>1141.8</v>
      </c>
      <c r="E178" s="230">
        <v>1129.8999999999999</v>
      </c>
      <c r="F178" s="230">
        <v>1123.0999999999999</v>
      </c>
      <c r="G178" s="230">
        <v>1111.1999999999998</v>
      </c>
      <c r="H178" s="230">
        <v>1148.5999999999999</v>
      </c>
      <c r="I178" s="230">
        <v>1160.5</v>
      </c>
      <c r="J178" s="230">
        <v>1167.3</v>
      </c>
      <c r="K178" s="229">
        <v>1153.7</v>
      </c>
      <c r="L178" s="229">
        <v>1135</v>
      </c>
      <c r="M178" s="229">
        <v>93.107420000000005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1702.15</v>
      </c>
      <c r="D179" s="230">
        <v>1708.4666666666665</v>
      </c>
      <c r="E179" s="230">
        <v>1688.9333333333329</v>
      </c>
      <c r="F179" s="230">
        <v>1675.7166666666665</v>
      </c>
      <c r="G179" s="230">
        <v>1656.1833333333329</v>
      </c>
      <c r="H179" s="230">
        <v>1721.6833333333329</v>
      </c>
      <c r="I179" s="230">
        <v>1741.2166666666662</v>
      </c>
      <c r="J179" s="230">
        <v>1754.4333333333329</v>
      </c>
      <c r="K179" s="229">
        <v>1728</v>
      </c>
      <c r="L179" s="229">
        <v>1695.25</v>
      </c>
      <c r="M179" s="229">
        <v>0.30408000000000002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438.6</v>
      </c>
      <c r="D180" s="230">
        <v>438.23333333333335</v>
      </c>
      <c r="E180" s="230">
        <v>435.4666666666667</v>
      </c>
      <c r="F180" s="230">
        <v>432.33333333333337</v>
      </c>
      <c r="G180" s="230">
        <v>429.56666666666672</v>
      </c>
      <c r="H180" s="230">
        <v>441.36666666666667</v>
      </c>
      <c r="I180" s="230">
        <v>444.13333333333333</v>
      </c>
      <c r="J180" s="230">
        <v>447.26666666666665</v>
      </c>
      <c r="K180" s="229">
        <v>441</v>
      </c>
      <c r="L180" s="229">
        <v>435.1</v>
      </c>
      <c r="M180" s="229">
        <v>0.51693999999999996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1044.0999999999999</v>
      </c>
      <c r="D181" s="230">
        <v>1040.6333333333332</v>
      </c>
      <c r="E181" s="230">
        <v>1031.4666666666665</v>
      </c>
      <c r="F181" s="230">
        <v>1018.8333333333333</v>
      </c>
      <c r="G181" s="230">
        <v>1009.6666666666665</v>
      </c>
      <c r="H181" s="230">
        <v>1053.2666666666664</v>
      </c>
      <c r="I181" s="230">
        <v>1062.4333333333334</v>
      </c>
      <c r="J181" s="230">
        <v>1075.0666666666664</v>
      </c>
      <c r="K181" s="229">
        <v>1049.8</v>
      </c>
      <c r="L181" s="229">
        <v>1028</v>
      </c>
      <c r="M181" s="229">
        <v>5.4681199999999999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472.3</v>
      </c>
      <c r="D182" s="230">
        <v>471.43333333333334</v>
      </c>
      <c r="E182" s="230">
        <v>465.86666666666667</v>
      </c>
      <c r="F182" s="230">
        <v>459.43333333333334</v>
      </c>
      <c r="G182" s="230">
        <v>453.86666666666667</v>
      </c>
      <c r="H182" s="230">
        <v>477.86666666666667</v>
      </c>
      <c r="I182" s="230">
        <v>483.43333333333339</v>
      </c>
      <c r="J182" s="230">
        <v>489.86666666666667</v>
      </c>
      <c r="K182" s="229">
        <v>477</v>
      </c>
      <c r="L182" s="229">
        <v>465</v>
      </c>
      <c r="M182" s="229">
        <v>0.88607999999999998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1434.9</v>
      </c>
      <c r="D183" s="230">
        <v>1436.5833333333333</v>
      </c>
      <c r="E183" s="230">
        <v>1429.3166666666666</v>
      </c>
      <c r="F183" s="230">
        <v>1423.7333333333333</v>
      </c>
      <c r="G183" s="230">
        <v>1416.4666666666667</v>
      </c>
      <c r="H183" s="230">
        <v>1442.1666666666665</v>
      </c>
      <c r="I183" s="230">
        <v>1449.4333333333334</v>
      </c>
      <c r="J183" s="230">
        <v>1455.0166666666664</v>
      </c>
      <c r="K183" s="229">
        <v>1443.85</v>
      </c>
      <c r="L183" s="229">
        <v>1431</v>
      </c>
      <c r="M183" s="229">
        <v>2.83256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279.45</v>
      </c>
      <c r="D184" s="230">
        <v>278.5333333333333</v>
      </c>
      <c r="E184" s="230">
        <v>276.16666666666663</v>
      </c>
      <c r="F184" s="230">
        <v>272.88333333333333</v>
      </c>
      <c r="G184" s="230">
        <v>270.51666666666665</v>
      </c>
      <c r="H184" s="230">
        <v>281.81666666666661</v>
      </c>
      <c r="I184" s="230">
        <v>284.18333333333328</v>
      </c>
      <c r="J184" s="230">
        <v>287.46666666666658</v>
      </c>
      <c r="K184" s="229">
        <v>280.89999999999998</v>
      </c>
      <c r="L184" s="229">
        <v>275.25</v>
      </c>
      <c r="M184" s="229">
        <v>5.1802700000000002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382.7</v>
      </c>
      <c r="D185" s="230">
        <v>381.73333333333335</v>
      </c>
      <c r="E185" s="230">
        <v>373.4666666666667</v>
      </c>
      <c r="F185" s="230">
        <v>364.23333333333335</v>
      </c>
      <c r="G185" s="230">
        <v>355.9666666666667</v>
      </c>
      <c r="H185" s="230">
        <v>390.9666666666667</v>
      </c>
      <c r="I185" s="230">
        <v>399.23333333333335</v>
      </c>
      <c r="J185" s="230">
        <v>408.4666666666667</v>
      </c>
      <c r="K185" s="229">
        <v>390</v>
      </c>
      <c r="L185" s="229">
        <v>372.5</v>
      </c>
      <c r="M185" s="229">
        <v>17.2562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1731.4</v>
      </c>
      <c r="D186" s="230">
        <v>1725.8833333333334</v>
      </c>
      <c r="E186" s="230">
        <v>1716.5666666666668</v>
      </c>
      <c r="F186" s="230">
        <v>1701.7333333333333</v>
      </c>
      <c r="G186" s="230">
        <v>1692.4166666666667</v>
      </c>
      <c r="H186" s="230">
        <v>1740.7166666666669</v>
      </c>
      <c r="I186" s="230">
        <v>1750.0333333333335</v>
      </c>
      <c r="J186" s="230">
        <v>1764.866666666667</v>
      </c>
      <c r="K186" s="229">
        <v>1735.2</v>
      </c>
      <c r="L186" s="229">
        <v>1711.05</v>
      </c>
      <c r="M186" s="229">
        <v>2.4757899999999999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724.55</v>
      </c>
      <c r="D187" s="230">
        <v>725.25</v>
      </c>
      <c r="E187" s="230">
        <v>715.8</v>
      </c>
      <c r="F187" s="230">
        <v>707.05</v>
      </c>
      <c r="G187" s="230">
        <v>697.59999999999991</v>
      </c>
      <c r="H187" s="230">
        <v>734</v>
      </c>
      <c r="I187" s="230">
        <v>743.45</v>
      </c>
      <c r="J187" s="230">
        <v>752.2</v>
      </c>
      <c r="K187" s="229">
        <v>734.7</v>
      </c>
      <c r="L187" s="229">
        <v>716.5</v>
      </c>
      <c r="M187" s="229">
        <v>2.97444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333.3</v>
      </c>
      <c r="D188" s="230">
        <v>333.95</v>
      </c>
      <c r="E188" s="230">
        <v>326.45</v>
      </c>
      <c r="F188" s="230">
        <v>319.60000000000002</v>
      </c>
      <c r="G188" s="230">
        <v>312.10000000000002</v>
      </c>
      <c r="H188" s="230">
        <v>340.79999999999995</v>
      </c>
      <c r="I188" s="230">
        <v>348.29999999999995</v>
      </c>
      <c r="J188" s="230">
        <v>355.14999999999992</v>
      </c>
      <c r="K188" s="229">
        <v>341.45</v>
      </c>
      <c r="L188" s="229">
        <v>327.10000000000002</v>
      </c>
      <c r="M188" s="229">
        <v>5.2174800000000001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2094</v>
      </c>
      <c r="D189" s="230">
        <v>2105.6333333333332</v>
      </c>
      <c r="E189" s="230">
        <v>2073.3666666666663</v>
      </c>
      <c r="F189" s="230">
        <v>2052.7333333333331</v>
      </c>
      <c r="G189" s="230">
        <v>2020.4666666666662</v>
      </c>
      <c r="H189" s="230">
        <v>2126.2666666666664</v>
      </c>
      <c r="I189" s="230">
        <v>2158.5333333333328</v>
      </c>
      <c r="J189" s="230">
        <v>2179.1666666666665</v>
      </c>
      <c r="K189" s="229">
        <v>2137.9</v>
      </c>
      <c r="L189" s="229">
        <v>2085</v>
      </c>
      <c r="M189" s="229">
        <v>0.17477000000000001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668.35</v>
      </c>
      <c r="D190" s="230">
        <v>670.5333333333333</v>
      </c>
      <c r="E190" s="230">
        <v>663.71666666666658</v>
      </c>
      <c r="F190" s="230">
        <v>659.08333333333326</v>
      </c>
      <c r="G190" s="230">
        <v>652.26666666666654</v>
      </c>
      <c r="H190" s="230">
        <v>675.16666666666663</v>
      </c>
      <c r="I190" s="230">
        <v>681.98333333333323</v>
      </c>
      <c r="J190" s="230">
        <v>686.61666666666667</v>
      </c>
      <c r="K190" s="229">
        <v>677.35</v>
      </c>
      <c r="L190" s="229">
        <v>665.9</v>
      </c>
      <c r="M190" s="229">
        <v>0.56286999999999998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242.75</v>
      </c>
      <c r="D191" s="230">
        <v>243.36666666666667</v>
      </c>
      <c r="E191" s="230">
        <v>240.98333333333335</v>
      </c>
      <c r="F191" s="230">
        <v>239.21666666666667</v>
      </c>
      <c r="G191" s="230">
        <v>236.83333333333334</v>
      </c>
      <c r="H191" s="230">
        <v>245.13333333333335</v>
      </c>
      <c r="I191" s="230">
        <v>247.51666666666668</v>
      </c>
      <c r="J191" s="230">
        <v>249.28333333333336</v>
      </c>
      <c r="K191" s="229">
        <v>245.75</v>
      </c>
      <c r="L191" s="229">
        <v>241.6</v>
      </c>
      <c r="M191" s="229">
        <v>2.19577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3140.3</v>
      </c>
      <c r="D192" s="230">
        <v>3136.85</v>
      </c>
      <c r="E192" s="230">
        <v>3100.45</v>
      </c>
      <c r="F192" s="230">
        <v>3060.6</v>
      </c>
      <c r="G192" s="230">
        <v>3024.2</v>
      </c>
      <c r="H192" s="230">
        <v>3176.7</v>
      </c>
      <c r="I192" s="230">
        <v>3213.1000000000004</v>
      </c>
      <c r="J192" s="230">
        <v>3252.95</v>
      </c>
      <c r="K192" s="229">
        <v>3173.25</v>
      </c>
      <c r="L192" s="229">
        <v>3097</v>
      </c>
      <c r="M192" s="229">
        <v>1.37164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484.3</v>
      </c>
      <c r="D193" s="230">
        <v>483.0333333333333</v>
      </c>
      <c r="E193" s="230">
        <v>479.36666666666662</v>
      </c>
      <c r="F193" s="230">
        <v>474.43333333333334</v>
      </c>
      <c r="G193" s="230">
        <v>470.76666666666665</v>
      </c>
      <c r="H193" s="230">
        <v>487.96666666666658</v>
      </c>
      <c r="I193" s="230">
        <v>491.63333333333333</v>
      </c>
      <c r="J193" s="230">
        <v>496.56666666666655</v>
      </c>
      <c r="K193" s="229">
        <v>486.7</v>
      </c>
      <c r="L193" s="229">
        <v>478.1</v>
      </c>
      <c r="M193" s="229">
        <v>10.3988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579</v>
      </c>
      <c r="D194" s="230">
        <v>575.13333333333333</v>
      </c>
      <c r="E194" s="230">
        <v>566.56666666666661</v>
      </c>
      <c r="F194" s="230">
        <v>554.13333333333333</v>
      </c>
      <c r="G194" s="230">
        <v>545.56666666666661</v>
      </c>
      <c r="H194" s="230">
        <v>587.56666666666661</v>
      </c>
      <c r="I194" s="230">
        <v>596.13333333333344</v>
      </c>
      <c r="J194" s="230">
        <v>608.56666666666661</v>
      </c>
      <c r="K194" s="229">
        <v>583.70000000000005</v>
      </c>
      <c r="L194" s="229">
        <v>562.70000000000005</v>
      </c>
      <c r="M194" s="229">
        <v>9.8535199999999996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114.1</v>
      </c>
      <c r="D195" s="230">
        <v>113.33333333333333</v>
      </c>
      <c r="E195" s="230">
        <v>112.26666666666665</v>
      </c>
      <c r="F195" s="230">
        <v>110.43333333333332</v>
      </c>
      <c r="G195" s="230">
        <v>109.36666666666665</v>
      </c>
      <c r="H195" s="230">
        <v>115.16666666666666</v>
      </c>
      <c r="I195" s="230">
        <v>116.23333333333335</v>
      </c>
      <c r="J195" s="230">
        <v>118.06666666666666</v>
      </c>
      <c r="K195" s="229">
        <v>114.4</v>
      </c>
      <c r="L195" s="229">
        <v>111.5</v>
      </c>
      <c r="M195" s="229">
        <v>16.082000000000001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158.80000000000001</v>
      </c>
      <c r="D196" s="230">
        <v>158</v>
      </c>
      <c r="E196" s="230">
        <v>156.25</v>
      </c>
      <c r="F196" s="230">
        <v>153.69999999999999</v>
      </c>
      <c r="G196" s="230">
        <v>151.94999999999999</v>
      </c>
      <c r="H196" s="230">
        <v>160.55000000000001</v>
      </c>
      <c r="I196" s="230">
        <v>162.30000000000001</v>
      </c>
      <c r="J196" s="230">
        <v>164.85000000000002</v>
      </c>
      <c r="K196" s="229">
        <v>159.75</v>
      </c>
      <c r="L196" s="229">
        <v>155.44999999999999</v>
      </c>
      <c r="M196" s="229">
        <v>23.450009999999999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298.55</v>
      </c>
      <c r="D197" s="230">
        <v>297.45000000000005</v>
      </c>
      <c r="E197" s="230">
        <v>294.30000000000007</v>
      </c>
      <c r="F197" s="230">
        <v>290.05</v>
      </c>
      <c r="G197" s="230">
        <v>286.90000000000003</v>
      </c>
      <c r="H197" s="230">
        <v>301.7000000000001</v>
      </c>
      <c r="I197" s="230">
        <v>304.85000000000008</v>
      </c>
      <c r="J197" s="230">
        <v>309.10000000000014</v>
      </c>
      <c r="K197" s="229">
        <v>300.60000000000002</v>
      </c>
      <c r="L197" s="229">
        <v>293.2</v>
      </c>
      <c r="M197" s="229">
        <v>10.42109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1386.3</v>
      </c>
      <c r="D198" s="230">
        <v>1375.6333333333332</v>
      </c>
      <c r="E198" s="230">
        <v>1346.2666666666664</v>
      </c>
      <c r="F198" s="230">
        <v>1306.2333333333331</v>
      </c>
      <c r="G198" s="230">
        <v>1276.8666666666663</v>
      </c>
      <c r="H198" s="230">
        <v>1415.6666666666665</v>
      </c>
      <c r="I198" s="230">
        <v>1445.0333333333333</v>
      </c>
      <c r="J198" s="230">
        <v>1485.0666666666666</v>
      </c>
      <c r="K198" s="229">
        <v>1405</v>
      </c>
      <c r="L198" s="229">
        <v>1335.6</v>
      </c>
      <c r="M198" s="229">
        <v>5.9114500000000003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1139.6500000000001</v>
      </c>
      <c r="D199" s="230">
        <v>1130.7</v>
      </c>
      <c r="E199" s="230">
        <v>1120.45</v>
      </c>
      <c r="F199" s="230">
        <v>1101.25</v>
      </c>
      <c r="G199" s="230">
        <v>1091</v>
      </c>
      <c r="H199" s="230">
        <v>1149.9000000000001</v>
      </c>
      <c r="I199" s="230">
        <v>1160.1500000000001</v>
      </c>
      <c r="J199" s="230">
        <v>1179.3500000000001</v>
      </c>
      <c r="K199" s="229">
        <v>1140.95</v>
      </c>
      <c r="L199" s="229">
        <v>1111.5</v>
      </c>
      <c r="M199" s="229">
        <v>16.709700000000002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1944.9</v>
      </c>
      <c r="D200" s="230">
        <v>1937.5833333333333</v>
      </c>
      <c r="E200" s="230">
        <v>1924.8666666666666</v>
      </c>
      <c r="F200" s="230">
        <v>1904.8333333333333</v>
      </c>
      <c r="G200" s="230">
        <v>1892.1166666666666</v>
      </c>
      <c r="H200" s="230">
        <v>1957.6166666666666</v>
      </c>
      <c r="I200" s="230">
        <v>1970.3333333333333</v>
      </c>
      <c r="J200" s="230">
        <v>1990.3666666666666</v>
      </c>
      <c r="K200" s="229">
        <v>1950.3</v>
      </c>
      <c r="L200" s="229">
        <v>1917.55</v>
      </c>
      <c r="M200" s="229">
        <v>2.4233899999999999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1600.8</v>
      </c>
      <c r="D201" s="230">
        <v>1605.3500000000001</v>
      </c>
      <c r="E201" s="230">
        <v>1594.9000000000003</v>
      </c>
      <c r="F201" s="230">
        <v>1589.0000000000002</v>
      </c>
      <c r="G201" s="230">
        <v>1578.5500000000004</v>
      </c>
      <c r="H201" s="230">
        <v>1611.2500000000002</v>
      </c>
      <c r="I201" s="230">
        <v>1621.7</v>
      </c>
      <c r="J201" s="230">
        <v>1627.6000000000001</v>
      </c>
      <c r="K201" s="229">
        <v>1615.8</v>
      </c>
      <c r="L201" s="229">
        <v>1599.45</v>
      </c>
      <c r="M201" s="229">
        <v>67.041460000000001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584.4</v>
      </c>
      <c r="D202" s="230">
        <v>585.61666666666667</v>
      </c>
      <c r="E202" s="230">
        <v>580.23333333333335</v>
      </c>
      <c r="F202" s="230">
        <v>576.06666666666672</v>
      </c>
      <c r="G202" s="230">
        <v>570.68333333333339</v>
      </c>
      <c r="H202" s="230">
        <v>589.7833333333333</v>
      </c>
      <c r="I202" s="230">
        <v>595.16666666666674</v>
      </c>
      <c r="J202" s="230">
        <v>599.33333333333326</v>
      </c>
      <c r="K202" s="229">
        <v>591</v>
      </c>
      <c r="L202" s="229">
        <v>581.45000000000005</v>
      </c>
      <c r="M202" s="229">
        <v>33.2744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70.400000000000006</v>
      </c>
      <c r="D203" s="230">
        <v>70.600000000000009</v>
      </c>
      <c r="E203" s="230">
        <v>69.600000000000023</v>
      </c>
      <c r="F203" s="230">
        <v>68.800000000000011</v>
      </c>
      <c r="G203" s="230">
        <v>67.800000000000026</v>
      </c>
      <c r="H203" s="230">
        <v>71.40000000000002</v>
      </c>
      <c r="I203" s="230">
        <v>72.399999999999991</v>
      </c>
      <c r="J203" s="230">
        <v>73.200000000000017</v>
      </c>
      <c r="K203" s="229">
        <v>71.599999999999994</v>
      </c>
      <c r="L203" s="229">
        <v>69.8</v>
      </c>
      <c r="M203" s="229">
        <v>82.189269999999993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680.6</v>
      </c>
      <c r="D204" s="230">
        <v>684.81666666666661</v>
      </c>
      <c r="E204" s="230">
        <v>671.23333333333323</v>
      </c>
      <c r="F204" s="230">
        <v>661.86666666666667</v>
      </c>
      <c r="G204" s="230">
        <v>648.2833333333333</v>
      </c>
      <c r="H204" s="230">
        <v>694.18333333333317</v>
      </c>
      <c r="I204" s="230">
        <v>707.76666666666665</v>
      </c>
      <c r="J204" s="230">
        <v>717.1333333333331</v>
      </c>
      <c r="K204" s="229">
        <v>698.4</v>
      </c>
      <c r="L204" s="229">
        <v>675.45</v>
      </c>
      <c r="M204" s="229">
        <v>1.1373200000000001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917.9</v>
      </c>
      <c r="D205" s="230">
        <v>917.19999999999993</v>
      </c>
      <c r="E205" s="230">
        <v>907.44999999999982</v>
      </c>
      <c r="F205" s="230">
        <v>896.99999999999989</v>
      </c>
      <c r="G205" s="230">
        <v>887.24999999999977</v>
      </c>
      <c r="H205" s="230">
        <v>927.64999999999986</v>
      </c>
      <c r="I205" s="230">
        <v>937.40000000000009</v>
      </c>
      <c r="J205" s="230">
        <v>947.84999999999991</v>
      </c>
      <c r="K205" s="229">
        <v>926.95</v>
      </c>
      <c r="L205" s="229">
        <v>906.75</v>
      </c>
      <c r="M205" s="229">
        <v>1.5052099999999999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914.95</v>
      </c>
      <c r="D206" s="230">
        <v>922.31666666666661</v>
      </c>
      <c r="E206" s="230">
        <v>904.63333333333321</v>
      </c>
      <c r="F206" s="230">
        <v>894.31666666666661</v>
      </c>
      <c r="G206" s="230">
        <v>876.63333333333321</v>
      </c>
      <c r="H206" s="230">
        <v>932.63333333333321</v>
      </c>
      <c r="I206" s="230">
        <v>950.31666666666661</v>
      </c>
      <c r="J206" s="230">
        <v>960.63333333333321</v>
      </c>
      <c r="K206" s="229">
        <v>940</v>
      </c>
      <c r="L206" s="229">
        <v>912</v>
      </c>
      <c r="M206" s="229">
        <v>0.22111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1346.55</v>
      </c>
      <c r="D207" s="230">
        <v>1347.75</v>
      </c>
      <c r="E207" s="230">
        <v>1334.95</v>
      </c>
      <c r="F207" s="230">
        <v>1323.3500000000001</v>
      </c>
      <c r="G207" s="230">
        <v>1310.5500000000002</v>
      </c>
      <c r="H207" s="230">
        <v>1359.35</v>
      </c>
      <c r="I207" s="230">
        <v>1372.15</v>
      </c>
      <c r="J207" s="230">
        <v>1383.7499999999998</v>
      </c>
      <c r="K207" s="229">
        <v>1360.55</v>
      </c>
      <c r="L207" s="229">
        <v>1336.15</v>
      </c>
      <c r="M207" s="229">
        <v>5.9660099999999998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2930.4</v>
      </c>
      <c r="D208" s="230">
        <v>2915.5833333333335</v>
      </c>
      <c r="E208" s="230">
        <v>2892.916666666667</v>
      </c>
      <c r="F208" s="230">
        <v>2855.4333333333334</v>
      </c>
      <c r="G208" s="230">
        <v>2832.7666666666669</v>
      </c>
      <c r="H208" s="230">
        <v>2953.0666666666671</v>
      </c>
      <c r="I208" s="230">
        <v>2975.733333333334</v>
      </c>
      <c r="J208" s="230">
        <v>3013.2166666666672</v>
      </c>
      <c r="K208" s="229">
        <v>2938.25</v>
      </c>
      <c r="L208" s="229">
        <v>2878.1</v>
      </c>
      <c r="M208" s="229">
        <v>6.1732699999999996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315.2</v>
      </c>
      <c r="D209" s="230">
        <v>316.76666666666665</v>
      </c>
      <c r="E209" s="230">
        <v>311.58333333333331</v>
      </c>
      <c r="F209" s="230">
        <v>307.96666666666664</v>
      </c>
      <c r="G209" s="230">
        <v>302.7833333333333</v>
      </c>
      <c r="H209" s="230">
        <v>320.38333333333333</v>
      </c>
      <c r="I209" s="230">
        <v>325.56666666666672</v>
      </c>
      <c r="J209" s="230">
        <v>329.18333333333334</v>
      </c>
      <c r="K209" s="229">
        <v>321.95</v>
      </c>
      <c r="L209" s="229">
        <v>313.14999999999998</v>
      </c>
      <c r="M209" s="229">
        <v>2.2353200000000002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416.8</v>
      </c>
      <c r="D210" s="230">
        <v>417.26666666666665</v>
      </c>
      <c r="E210" s="230">
        <v>413.5333333333333</v>
      </c>
      <c r="F210" s="230">
        <v>410.26666666666665</v>
      </c>
      <c r="G210" s="230">
        <v>406.5333333333333</v>
      </c>
      <c r="H210" s="230">
        <v>420.5333333333333</v>
      </c>
      <c r="I210" s="230">
        <v>424.26666666666665</v>
      </c>
      <c r="J210" s="230">
        <v>427.5333333333333</v>
      </c>
      <c r="K210" s="229">
        <v>421</v>
      </c>
      <c r="L210" s="229">
        <v>414</v>
      </c>
      <c r="M210" s="229">
        <v>28.139109999999999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1077.95</v>
      </c>
      <c r="D211" s="230">
        <v>1079.1666666666667</v>
      </c>
      <c r="E211" s="230">
        <v>1073.8833333333334</v>
      </c>
      <c r="F211" s="230">
        <v>1069.8166666666666</v>
      </c>
      <c r="G211" s="230">
        <v>1064.5333333333333</v>
      </c>
      <c r="H211" s="230">
        <v>1083.2333333333336</v>
      </c>
      <c r="I211" s="230">
        <v>1088.5166666666669</v>
      </c>
      <c r="J211" s="230">
        <v>1092.5833333333337</v>
      </c>
      <c r="K211" s="229">
        <v>1084.45</v>
      </c>
      <c r="L211" s="229">
        <v>1075.0999999999999</v>
      </c>
      <c r="M211" s="229">
        <v>1.37018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3686.05</v>
      </c>
      <c r="D212" s="230">
        <v>3711.0499999999997</v>
      </c>
      <c r="E212" s="230">
        <v>3622.0999999999995</v>
      </c>
      <c r="F212" s="230">
        <v>3558.1499999999996</v>
      </c>
      <c r="G212" s="230">
        <v>3469.1999999999994</v>
      </c>
      <c r="H212" s="230">
        <v>3774.9999999999995</v>
      </c>
      <c r="I212" s="230">
        <v>3863.9499999999994</v>
      </c>
      <c r="J212" s="230">
        <v>3927.8999999999996</v>
      </c>
      <c r="K212" s="229">
        <v>3800</v>
      </c>
      <c r="L212" s="229">
        <v>3647.1</v>
      </c>
      <c r="M212" s="229">
        <v>39.444490000000002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113.4</v>
      </c>
      <c r="D213" s="230">
        <v>113.26666666666667</v>
      </c>
      <c r="E213" s="230">
        <v>112.38333333333333</v>
      </c>
      <c r="F213" s="230">
        <v>111.36666666666666</v>
      </c>
      <c r="G213" s="230">
        <v>110.48333333333332</v>
      </c>
      <c r="H213" s="230">
        <v>114.28333333333333</v>
      </c>
      <c r="I213" s="230">
        <v>115.16666666666669</v>
      </c>
      <c r="J213" s="230">
        <v>116.18333333333334</v>
      </c>
      <c r="K213" s="229">
        <v>114.15</v>
      </c>
      <c r="L213" s="229">
        <v>112.25</v>
      </c>
      <c r="M213" s="229">
        <v>16.47861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273.45</v>
      </c>
      <c r="D214" s="230">
        <v>270.45</v>
      </c>
      <c r="E214" s="230">
        <v>265.95</v>
      </c>
      <c r="F214" s="230">
        <v>258.45</v>
      </c>
      <c r="G214" s="230">
        <v>253.95</v>
      </c>
      <c r="H214" s="230">
        <v>277.95</v>
      </c>
      <c r="I214" s="230">
        <v>282.45</v>
      </c>
      <c r="J214" s="230">
        <v>289.95</v>
      </c>
      <c r="K214" s="229">
        <v>274.95</v>
      </c>
      <c r="L214" s="229">
        <v>262.95</v>
      </c>
      <c r="M214" s="229">
        <v>49.123510000000003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2643.45</v>
      </c>
      <c r="D215" s="230">
        <v>2644.4833333333331</v>
      </c>
      <c r="E215" s="230">
        <v>2631.9666666666662</v>
      </c>
      <c r="F215" s="230">
        <v>2620.4833333333331</v>
      </c>
      <c r="G215" s="230">
        <v>2607.9666666666662</v>
      </c>
      <c r="H215" s="230">
        <v>2655.9666666666662</v>
      </c>
      <c r="I215" s="230">
        <v>2668.4833333333336</v>
      </c>
      <c r="J215" s="230">
        <v>2679.9666666666662</v>
      </c>
      <c r="K215" s="229">
        <v>2657</v>
      </c>
      <c r="L215" s="229">
        <v>2633</v>
      </c>
      <c r="M215" s="229">
        <v>7.7548399999999997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298.95</v>
      </c>
      <c r="D216" s="230">
        <v>299.73333333333335</v>
      </c>
      <c r="E216" s="230">
        <v>297.91666666666669</v>
      </c>
      <c r="F216" s="230">
        <v>296.88333333333333</v>
      </c>
      <c r="G216" s="230">
        <v>295.06666666666666</v>
      </c>
      <c r="H216" s="230">
        <v>300.76666666666671</v>
      </c>
      <c r="I216" s="230">
        <v>302.58333333333331</v>
      </c>
      <c r="J216" s="230">
        <v>303.61666666666673</v>
      </c>
      <c r="K216" s="229">
        <v>301.55</v>
      </c>
      <c r="L216" s="229">
        <v>298.7</v>
      </c>
      <c r="M216" s="229">
        <v>6.9700300000000004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3928.7</v>
      </c>
      <c r="D217" s="230">
        <v>3895.8833333333332</v>
      </c>
      <c r="E217" s="230">
        <v>3847.8166666666666</v>
      </c>
      <c r="F217" s="230">
        <v>3766.9333333333334</v>
      </c>
      <c r="G217" s="230">
        <v>3718.8666666666668</v>
      </c>
      <c r="H217" s="230">
        <v>3976.7666666666664</v>
      </c>
      <c r="I217" s="230">
        <v>4024.833333333333</v>
      </c>
      <c r="J217" s="230">
        <v>4105.7166666666662</v>
      </c>
      <c r="K217" s="229">
        <v>3943.95</v>
      </c>
      <c r="L217" s="229">
        <v>3815</v>
      </c>
      <c r="M217" s="229">
        <v>0.15231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801.95</v>
      </c>
      <c r="D218" s="230">
        <v>807.43333333333339</v>
      </c>
      <c r="E218" s="230">
        <v>790.16666666666674</v>
      </c>
      <c r="F218" s="230">
        <v>778.38333333333333</v>
      </c>
      <c r="G218" s="230">
        <v>761.11666666666667</v>
      </c>
      <c r="H218" s="230">
        <v>819.21666666666681</v>
      </c>
      <c r="I218" s="230">
        <v>836.48333333333346</v>
      </c>
      <c r="J218" s="230">
        <v>848.26666666666688</v>
      </c>
      <c r="K218" s="229">
        <v>824.7</v>
      </c>
      <c r="L218" s="229">
        <v>795.65</v>
      </c>
      <c r="M218" s="229">
        <v>0.99792999999999998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41019.949999999997</v>
      </c>
      <c r="D219" s="230">
        <v>40869.049999999996</v>
      </c>
      <c r="E219" s="230">
        <v>40588.049999999988</v>
      </c>
      <c r="F219" s="230">
        <v>40156.149999999994</v>
      </c>
      <c r="G219" s="230">
        <v>39875.149999999987</v>
      </c>
      <c r="H219" s="230">
        <v>41300.94999999999</v>
      </c>
      <c r="I219" s="230">
        <v>41581.950000000004</v>
      </c>
      <c r="J219" s="230">
        <v>42013.849999999991</v>
      </c>
      <c r="K219" s="229">
        <v>41150.050000000003</v>
      </c>
      <c r="L219" s="229">
        <v>40437.15</v>
      </c>
      <c r="M219" s="229">
        <v>3.2120000000000003E-2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59.2</v>
      </c>
      <c r="D220" s="230">
        <v>59.233333333333327</v>
      </c>
      <c r="E220" s="230">
        <v>58.566666666666656</v>
      </c>
      <c r="F220" s="230">
        <v>57.93333333333333</v>
      </c>
      <c r="G220" s="230">
        <v>57.266666666666659</v>
      </c>
      <c r="H220" s="230">
        <v>59.866666666666653</v>
      </c>
      <c r="I220" s="230">
        <v>60.533333333333324</v>
      </c>
      <c r="J220" s="230">
        <v>61.16666666666665</v>
      </c>
      <c r="K220" s="229">
        <v>59.9</v>
      </c>
      <c r="L220" s="229">
        <v>58.6</v>
      </c>
      <c r="M220" s="229">
        <v>56.986229999999999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2640.8</v>
      </c>
      <c r="D221" s="230">
        <v>2647.8666666666668</v>
      </c>
      <c r="E221" s="230">
        <v>2631.7333333333336</v>
      </c>
      <c r="F221" s="230">
        <v>2622.666666666667</v>
      </c>
      <c r="G221" s="230">
        <v>2606.5333333333338</v>
      </c>
      <c r="H221" s="230">
        <v>2656.9333333333334</v>
      </c>
      <c r="I221" s="230">
        <v>2673.0666666666666</v>
      </c>
      <c r="J221" s="230">
        <v>2682.1333333333332</v>
      </c>
      <c r="K221" s="229">
        <v>2664</v>
      </c>
      <c r="L221" s="229">
        <v>2638.8</v>
      </c>
      <c r="M221" s="229">
        <v>32.75459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935.95</v>
      </c>
      <c r="D222" s="230">
        <v>937.58333333333337</v>
      </c>
      <c r="E222" s="230">
        <v>931.66666666666674</v>
      </c>
      <c r="F222" s="230">
        <v>927.38333333333333</v>
      </c>
      <c r="G222" s="230">
        <v>921.4666666666667</v>
      </c>
      <c r="H222" s="230">
        <v>941.86666666666679</v>
      </c>
      <c r="I222" s="230">
        <v>947.78333333333353</v>
      </c>
      <c r="J222" s="230">
        <v>952.06666666666683</v>
      </c>
      <c r="K222" s="229">
        <v>943.5</v>
      </c>
      <c r="L222" s="229">
        <v>933.3</v>
      </c>
      <c r="M222" s="229">
        <v>105.20125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1212.55</v>
      </c>
      <c r="D223" s="230">
        <v>1210.3500000000001</v>
      </c>
      <c r="E223" s="230">
        <v>1197.4500000000003</v>
      </c>
      <c r="F223" s="230">
        <v>1182.3500000000001</v>
      </c>
      <c r="G223" s="230">
        <v>1169.4500000000003</v>
      </c>
      <c r="H223" s="230">
        <v>1225.4500000000003</v>
      </c>
      <c r="I223" s="230">
        <v>1238.3500000000004</v>
      </c>
      <c r="J223" s="230">
        <v>1253.4500000000003</v>
      </c>
      <c r="K223" s="229">
        <v>1223.25</v>
      </c>
      <c r="L223" s="229">
        <v>1195.25</v>
      </c>
      <c r="M223" s="229">
        <v>3.0160999999999998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503.4</v>
      </c>
      <c r="D224" s="230">
        <v>501.56666666666666</v>
      </c>
      <c r="E224" s="230">
        <v>493.13333333333333</v>
      </c>
      <c r="F224" s="230">
        <v>482.86666666666667</v>
      </c>
      <c r="G224" s="230">
        <v>474.43333333333334</v>
      </c>
      <c r="H224" s="230">
        <v>511.83333333333331</v>
      </c>
      <c r="I224" s="230">
        <v>520.26666666666665</v>
      </c>
      <c r="J224" s="230">
        <v>530.5333333333333</v>
      </c>
      <c r="K224" s="229">
        <v>510</v>
      </c>
      <c r="L224" s="229">
        <v>491.3</v>
      </c>
      <c r="M224" s="229">
        <v>24.673690000000001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517.45000000000005</v>
      </c>
      <c r="D225" s="230">
        <v>518.75</v>
      </c>
      <c r="E225" s="230">
        <v>514.25</v>
      </c>
      <c r="F225" s="230">
        <v>511.04999999999995</v>
      </c>
      <c r="G225" s="230">
        <v>506.54999999999995</v>
      </c>
      <c r="H225" s="230">
        <v>521.95000000000005</v>
      </c>
      <c r="I225" s="230">
        <v>526.45000000000005</v>
      </c>
      <c r="J225" s="230">
        <v>529.65000000000009</v>
      </c>
      <c r="K225" s="229">
        <v>523.25</v>
      </c>
      <c r="L225" s="229">
        <v>515.54999999999995</v>
      </c>
      <c r="M225" s="229">
        <v>1.1748499999999999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54.05</v>
      </c>
      <c r="D226" s="230">
        <v>53.849999999999994</v>
      </c>
      <c r="E226" s="230">
        <v>53.29999999999999</v>
      </c>
      <c r="F226" s="230">
        <v>52.55</v>
      </c>
      <c r="G226" s="230">
        <v>51.999999999999993</v>
      </c>
      <c r="H226" s="230">
        <v>54.599999999999987</v>
      </c>
      <c r="I226" s="230">
        <v>55.15</v>
      </c>
      <c r="J226" s="230">
        <v>55.899999999999984</v>
      </c>
      <c r="K226" s="229">
        <v>54.4</v>
      </c>
      <c r="L226" s="229">
        <v>53.1</v>
      </c>
      <c r="M226" s="229">
        <v>41.169029999999999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72.8</v>
      </c>
      <c r="D227" s="230">
        <v>72.233333333333334</v>
      </c>
      <c r="E227" s="230">
        <v>71.416666666666671</v>
      </c>
      <c r="F227" s="230">
        <v>70.033333333333331</v>
      </c>
      <c r="G227" s="230">
        <v>69.216666666666669</v>
      </c>
      <c r="H227" s="230">
        <v>73.616666666666674</v>
      </c>
      <c r="I227" s="230">
        <v>74.433333333333337</v>
      </c>
      <c r="J227" s="230">
        <v>75.816666666666677</v>
      </c>
      <c r="K227" s="229">
        <v>73.05</v>
      </c>
      <c r="L227" s="229">
        <v>70.849999999999994</v>
      </c>
      <c r="M227" s="229">
        <v>210.06739999999999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102.55</v>
      </c>
      <c r="D228" s="230">
        <v>101.96666666666665</v>
      </c>
      <c r="E228" s="230">
        <v>101.0333333333333</v>
      </c>
      <c r="F228" s="230">
        <v>99.516666666666652</v>
      </c>
      <c r="G228" s="230">
        <v>98.5833333333333</v>
      </c>
      <c r="H228" s="230">
        <v>103.48333333333331</v>
      </c>
      <c r="I228" s="230">
        <v>104.41666666666667</v>
      </c>
      <c r="J228" s="230">
        <v>105.93333333333331</v>
      </c>
      <c r="K228" s="229">
        <v>102.9</v>
      </c>
      <c r="L228" s="229">
        <v>100.45</v>
      </c>
      <c r="M228" s="229">
        <v>59.754330000000003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815.9</v>
      </c>
      <c r="D229" s="230">
        <v>818.23333333333323</v>
      </c>
      <c r="E229" s="230">
        <v>808.66666666666652</v>
      </c>
      <c r="F229" s="230">
        <v>801.43333333333328</v>
      </c>
      <c r="G229" s="230">
        <v>791.86666666666656</v>
      </c>
      <c r="H229" s="230">
        <v>825.46666666666647</v>
      </c>
      <c r="I229" s="230">
        <v>835.0333333333333</v>
      </c>
      <c r="J229" s="230">
        <v>842.26666666666642</v>
      </c>
      <c r="K229" s="229">
        <v>827.8</v>
      </c>
      <c r="L229" s="229">
        <v>811</v>
      </c>
      <c r="M229" s="229">
        <v>0.30704999999999999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486.1</v>
      </c>
      <c r="D230" s="230">
        <v>489.7</v>
      </c>
      <c r="E230" s="230">
        <v>480.4</v>
      </c>
      <c r="F230" s="230">
        <v>474.7</v>
      </c>
      <c r="G230" s="230">
        <v>465.4</v>
      </c>
      <c r="H230" s="230">
        <v>495.4</v>
      </c>
      <c r="I230" s="230">
        <v>504.70000000000005</v>
      </c>
      <c r="J230" s="230">
        <v>510.4</v>
      </c>
      <c r="K230" s="229">
        <v>499</v>
      </c>
      <c r="L230" s="229">
        <v>484</v>
      </c>
      <c r="M230" s="229">
        <v>3.9762200000000001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27.75</v>
      </c>
      <c r="D231" s="230">
        <v>27.883333333333336</v>
      </c>
      <c r="E231" s="230">
        <v>27.566666666666674</v>
      </c>
      <c r="F231" s="230">
        <v>27.383333333333336</v>
      </c>
      <c r="G231" s="230">
        <v>27.066666666666674</v>
      </c>
      <c r="H231" s="230">
        <v>28.066666666666674</v>
      </c>
      <c r="I231" s="230">
        <v>28.383333333333336</v>
      </c>
      <c r="J231" s="230">
        <v>28.566666666666674</v>
      </c>
      <c r="K231" s="229">
        <v>28.2</v>
      </c>
      <c r="L231" s="229">
        <v>27.7</v>
      </c>
      <c r="M231" s="229">
        <v>46.041969999999999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436.95</v>
      </c>
      <c r="D232" s="230">
        <v>437.25</v>
      </c>
      <c r="E232" s="230">
        <v>433.55</v>
      </c>
      <c r="F232" s="230">
        <v>430.15000000000003</v>
      </c>
      <c r="G232" s="230">
        <v>426.45000000000005</v>
      </c>
      <c r="H232" s="230">
        <v>440.65</v>
      </c>
      <c r="I232" s="230">
        <v>444.35</v>
      </c>
      <c r="J232" s="230">
        <v>447.74999999999994</v>
      </c>
      <c r="K232" s="229">
        <v>440.95</v>
      </c>
      <c r="L232" s="229">
        <v>433.85</v>
      </c>
      <c r="M232" s="229">
        <v>87.191760000000002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108.35</v>
      </c>
      <c r="D233" s="230">
        <v>108.25</v>
      </c>
      <c r="E233" s="230">
        <v>107.5</v>
      </c>
      <c r="F233" s="230">
        <v>106.65</v>
      </c>
      <c r="G233" s="230">
        <v>105.9</v>
      </c>
      <c r="H233" s="230">
        <v>109.1</v>
      </c>
      <c r="I233" s="230">
        <v>109.85</v>
      </c>
      <c r="J233" s="230">
        <v>110.69999999999999</v>
      </c>
      <c r="K233" s="229">
        <v>109</v>
      </c>
      <c r="L233" s="229">
        <v>107.4</v>
      </c>
      <c r="M233" s="229">
        <v>4.7840999999999996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230.1</v>
      </c>
      <c r="D234" s="230">
        <v>229.13333333333335</v>
      </c>
      <c r="E234" s="230">
        <v>226.26666666666671</v>
      </c>
      <c r="F234" s="230">
        <v>222.43333333333337</v>
      </c>
      <c r="G234" s="230">
        <v>219.56666666666672</v>
      </c>
      <c r="H234" s="230">
        <v>232.9666666666667</v>
      </c>
      <c r="I234" s="230">
        <v>235.83333333333331</v>
      </c>
      <c r="J234" s="230">
        <v>239.66666666666669</v>
      </c>
      <c r="K234" s="229">
        <v>232</v>
      </c>
      <c r="L234" s="229">
        <v>225.3</v>
      </c>
      <c r="M234" s="229">
        <v>43.745440000000002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109.35</v>
      </c>
      <c r="D235" s="230">
        <v>109.66666666666667</v>
      </c>
      <c r="E235" s="230">
        <v>108.68333333333334</v>
      </c>
      <c r="F235" s="230">
        <v>108.01666666666667</v>
      </c>
      <c r="G235" s="230">
        <v>107.03333333333333</v>
      </c>
      <c r="H235" s="230">
        <v>110.33333333333334</v>
      </c>
      <c r="I235" s="230">
        <v>111.31666666666666</v>
      </c>
      <c r="J235" s="230">
        <v>111.98333333333335</v>
      </c>
      <c r="K235" s="229">
        <v>110.65</v>
      </c>
      <c r="L235" s="229">
        <v>109</v>
      </c>
      <c r="M235" s="229">
        <v>38.761519999999997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64.400000000000006</v>
      </c>
      <c r="D236" s="230">
        <v>64.933333333333337</v>
      </c>
      <c r="E236" s="230">
        <v>63.416666666666671</v>
      </c>
      <c r="F236" s="230">
        <v>62.433333333333337</v>
      </c>
      <c r="G236" s="230">
        <v>60.916666666666671</v>
      </c>
      <c r="H236" s="230">
        <v>65.916666666666671</v>
      </c>
      <c r="I236" s="230">
        <v>67.433333333333323</v>
      </c>
      <c r="J236" s="230">
        <v>68.416666666666671</v>
      </c>
      <c r="K236" s="229">
        <v>66.45</v>
      </c>
      <c r="L236" s="229">
        <v>63.95</v>
      </c>
      <c r="M236" s="229">
        <v>36.10774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5677.1</v>
      </c>
      <c r="D237" s="230">
        <v>5640.8833333333341</v>
      </c>
      <c r="E237" s="230">
        <v>5583.7666666666682</v>
      </c>
      <c r="F237" s="230">
        <v>5490.4333333333343</v>
      </c>
      <c r="G237" s="230">
        <v>5433.3166666666684</v>
      </c>
      <c r="H237" s="230">
        <v>5734.2166666666681</v>
      </c>
      <c r="I237" s="230">
        <v>5791.3333333333348</v>
      </c>
      <c r="J237" s="230">
        <v>5884.6666666666679</v>
      </c>
      <c r="K237" s="229">
        <v>5698</v>
      </c>
      <c r="L237" s="229">
        <v>5547.55</v>
      </c>
      <c r="M237" s="229">
        <v>1.0238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277.89999999999998</v>
      </c>
      <c r="D238" s="230">
        <v>277.81666666666666</v>
      </c>
      <c r="E238" s="230">
        <v>276.48333333333335</v>
      </c>
      <c r="F238" s="230">
        <v>275.06666666666666</v>
      </c>
      <c r="G238" s="230">
        <v>273.73333333333335</v>
      </c>
      <c r="H238" s="230">
        <v>279.23333333333335</v>
      </c>
      <c r="I238" s="230">
        <v>280.56666666666672</v>
      </c>
      <c r="J238" s="230">
        <v>281.98333333333335</v>
      </c>
      <c r="K238" s="229">
        <v>279.14999999999998</v>
      </c>
      <c r="L238" s="229">
        <v>276.39999999999998</v>
      </c>
      <c r="M238" s="229">
        <v>9.7880400000000005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123.6</v>
      </c>
      <c r="D239" s="230">
        <v>124.55</v>
      </c>
      <c r="E239" s="230">
        <v>122.1</v>
      </c>
      <c r="F239" s="230">
        <v>120.6</v>
      </c>
      <c r="G239" s="230">
        <v>118.14999999999999</v>
      </c>
      <c r="H239" s="230">
        <v>126.05</v>
      </c>
      <c r="I239" s="230">
        <v>128.5</v>
      </c>
      <c r="J239" s="230">
        <v>130</v>
      </c>
      <c r="K239" s="229">
        <v>127</v>
      </c>
      <c r="L239" s="229">
        <v>123.05</v>
      </c>
      <c r="M239" s="229">
        <v>363.92534000000001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387.7</v>
      </c>
      <c r="D240" s="230">
        <v>385.76666666666671</v>
      </c>
      <c r="E240" s="230">
        <v>382.53333333333342</v>
      </c>
      <c r="F240" s="230">
        <v>377.36666666666673</v>
      </c>
      <c r="G240" s="230">
        <v>374.13333333333344</v>
      </c>
      <c r="H240" s="230">
        <v>390.93333333333339</v>
      </c>
      <c r="I240" s="230">
        <v>394.16666666666663</v>
      </c>
      <c r="J240" s="230">
        <v>399.33333333333337</v>
      </c>
      <c r="K240" s="229">
        <v>389</v>
      </c>
      <c r="L240" s="229">
        <v>380.6</v>
      </c>
      <c r="M240" s="229">
        <v>37.499389999999998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91.85</v>
      </c>
      <c r="D241" s="230">
        <v>91.350000000000009</v>
      </c>
      <c r="E241" s="230">
        <v>90.700000000000017</v>
      </c>
      <c r="F241" s="230">
        <v>89.550000000000011</v>
      </c>
      <c r="G241" s="230">
        <v>88.90000000000002</v>
      </c>
      <c r="H241" s="230">
        <v>92.500000000000014</v>
      </c>
      <c r="I241" s="230">
        <v>93.15000000000002</v>
      </c>
      <c r="J241" s="230">
        <v>94.300000000000011</v>
      </c>
      <c r="K241" s="229">
        <v>92</v>
      </c>
      <c r="L241" s="229">
        <v>90.2</v>
      </c>
      <c r="M241" s="229">
        <v>108.13997000000001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24.6</v>
      </c>
      <c r="D242" s="230">
        <v>24.633333333333336</v>
      </c>
      <c r="E242" s="230">
        <v>24.416666666666671</v>
      </c>
      <c r="F242" s="230">
        <v>24.233333333333334</v>
      </c>
      <c r="G242" s="230">
        <v>24.016666666666669</v>
      </c>
      <c r="H242" s="230">
        <v>24.816666666666674</v>
      </c>
      <c r="I242" s="230">
        <v>25.033333333333335</v>
      </c>
      <c r="J242" s="230">
        <v>25.216666666666676</v>
      </c>
      <c r="K242" s="229">
        <v>24.85</v>
      </c>
      <c r="L242" s="229">
        <v>24.45</v>
      </c>
      <c r="M242" s="229">
        <v>31.96791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645.9</v>
      </c>
      <c r="D243" s="230">
        <v>643.83333333333337</v>
      </c>
      <c r="E243" s="230">
        <v>640.66666666666674</v>
      </c>
      <c r="F243" s="230">
        <v>635.43333333333339</v>
      </c>
      <c r="G243" s="230">
        <v>632.26666666666677</v>
      </c>
      <c r="H243" s="230">
        <v>649.06666666666672</v>
      </c>
      <c r="I243" s="230">
        <v>652.23333333333346</v>
      </c>
      <c r="J243" s="230">
        <v>657.4666666666667</v>
      </c>
      <c r="K243" s="229">
        <v>647</v>
      </c>
      <c r="L243" s="229">
        <v>638.6</v>
      </c>
      <c r="M243" s="229">
        <v>8.6430600000000002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33.049999999999997</v>
      </c>
      <c r="D244" s="230">
        <v>33.083333333333336</v>
      </c>
      <c r="E244" s="230">
        <v>32.866666666666674</v>
      </c>
      <c r="F244" s="230">
        <v>32.683333333333337</v>
      </c>
      <c r="G244" s="230">
        <v>32.466666666666676</v>
      </c>
      <c r="H244" s="230">
        <v>33.266666666666673</v>
      </c>
      <c r="I244" s="230">
        <v>33.483333333333327</v>
      </c>
      <c r="J244" s="230">
        <v>33.666666666666671</v>
      </c>
      <c r="K244" s="229">
        <v>33.299999999999997</v>
      </c>
      <c r="L244" s="229">
        <v>32.9</v>
      </c>
      <c r="M244" s="229">
        <v>184.81171000000001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1420.85</v>
      </c>
      <c r="D245" s="230">
        <v>1417.8666666666668</v>
      </c>
      <c r="E245" s="230">
        <v>1404.2833333333335</v>
      </c>
      <c r="F245" s="230">
        <v>1387.7166666666667</v>
      </c>
      <c r="G245" s="230">
        <v>1374.1333333333334</v>
      </c>
      <c r="H245" s="230">
        <v>1434.4333333333336</v>
      </c>
      <c r="I245" s="230">
        <v>1448.0166666666667</v>
      </c>
      <c r="J245" s="230">
        <v>1464.5833333333337</v>
      </c>
      <c r="K245" s="229">
        <v>1431.45</v>
      </c>
      <c r="L245" s="229">
        <v>1401.3</v>
      </c>
      <c r="M245" s="229">
        <v>0.55913000000000002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330.95</v>
      </c>
      <c r="D246" s="230">
        <v>331.2833333333333</v>
      </c>
      <c r="E246" s="230">
        <v>328.71666666666658</v>
      </c>
      <c r="F246" s="230">
        <v>326.48333333333329</v>
      </c>
      <c r="G246" s="230">
        <v>323.91666666666657</v>
      </c>
      <c r="H246" s="230">
        <v>333.51666666666659</v>
      </c>
      <c r="I246" s="230">
        <v>336.08333333333331</v>
      </c>
      <c r="J246" s="230">
        <v>338.31666666666661</v>
      </c>
      <c r="K246" s="229">
        <v>333.85</v>
      </c>
      <c r="L246" s="229">
        <v>329.05</v>
      </c>
      <c r="M246" s="229">
        <v>0.99234999999999995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462.9</v>
      </c>
      <c r="D247" s="230">
        <v>462.93333333333334</v>
      </c>
      <c r="E247" s="230">
        <v>459.36666666666667</v>
      </c>
      <c r="F247" s="230">
        <v>455.83333333333331</v>
      </c>
      <c r="G247" s="230">
        <v>452.26666666666665</v>
      </c>
      <c r="H247" s="230">
        <v>466.4666666666667</v>
      </c>
      <c r="I247" s="230">
        <v>470.03333333333342</v>
      </c>
      <c r="J247" s="230">
        <v>473.56666666666672</v>
      </c>
      <c r="K247" s="229">
        <v>466.5</v>
      </c>
      <c r="L247" s="229">
        <v>459.4</v>
      </c>
      <c r="M247" s="229">
        <v>7.33819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163.35</v>
      </c>
      <c r="D248" s="230">
        <v>161.75</v>
      </c>
      <c r="E248" s="230">
        <v>159.6</v>
      </c>
      <c r="F248" s="230">
        <v>155.85</v>
      </c>
      <c r="G248" s="230">
        <v>153.69999999999999</v>
      </c>
      <c r="H248" s="230">
        <v>165.5</v>
      </c>
      <c r="I248" s="230">
        <v>167.64999999999998</v>
      </c>
      <c r="J248" s="230">
        <v>171.4</v>
      </c>
      <c r="K248" s="229">
        <v>163.9</v>
      </c>
      <c r="L248" s="229">
        <v>158</v>
      </c>
      <c r="M248" s="229">
        <v>99.016639999999995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1332.45</v>
      </c>
      <c r="D249" s="230">
        <v>1329.3333333333333</v>
      </c>
      <c r="E249" s="230">
        <v>1321.7166666666665</v>
      </c>
      <c r="F249" s="230">
        <v>1310.9833333333331</v>
      </c>
      <c r="G249" s="230">
        <v>1303.3666666666663</v>
      </c>
      <c r="H249" s="230">
        <v>1340.0666666666666</v>
      </c>
      <c r="I249" s="230">
        <v>1347.6833333333334</v>
      </c>
      <c r="J249" s="230">
        <v>1358.4166666666667</v>
      </c>
      <c r="K249" s="229">
        <v>1336.95</v>
      </c>
      <c r="L249" s="229">
        <v>1318.6</v>
      </c>
      <c r="M249" s="229">
        <v>19.046220000000002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15.15</v>
      </c>
      <c r="D250" s="230">
        <v>15.216666666666667</v>
      </c>
      <c r="E250" s="230">
        <v>15.033333333333333</v>
      </c>
      <c r="F250" s="230">
        <v>14.916666666666666</v>
      </c>
      <c r="G250" s="230">
        <v>14.733333333333333</v>
      </c>
      <c r="H250" s="230">
        <v>15.333333333333334</v>
      </c>
      <c r="I250" s="230">
        <v>15.516666666666667</v>
      </c>
      <c r="J250" s="230">
        <v>15.633333333333335</v>
      </c>
      <c r="K250" s="229">
        <v>15.4</v>
      </c>
      <c r="L250" s="229">
        <v>15.1</v>
      </c>
      <c r="M250" s="229">
        <v>39.485419999999998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4268.6000000000004</v>
      </c>
      <c r="D251" s="230">
        <v>4236.6333333333341</v>
      </c>
      <c r="E251" s="230">
        <v>4188.7166666666681</v>
      </c>
      <c r="F251" s="230">
        <v>4108.8333333333339</v>
      </c>
      <c r="G251" s="230">
        <v>4060.9166666666679</v>
      </c>
      <c r="H251" s="230">
        <v>4316.5166666666682</v>
      </c>
      <c r="I251" s="230">
        <v>4364.4333333333343</v>
      </c>
      <c r="J251" s="230">
        <v>4444.3166666666684</v>
      </c>
      <c r="K251" s="229">
        <v>4284.55</v>
      </c>
      <c r="L251" s="229">
        <v>4156.75</v>
      </c>
      <c r="M251" s="229">
        <v>5.8632499999999999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1291.95</v>
      </c>
      <c r="D252" s="230">
        <v>1286.8833333333334</v>
      </c>
      <c r="E252" s="230">
        <v>1278.0666666666668</v>
      </c>
      <c r="F252" s="230">
        <v>1264.1833333333334</v>
      </c>
      <c r="G252" s="230">
        <v>1255.3666666666668</v>
      </c>
      <c r="H252" s="230">
        <v>1300.7666666666669</v>
      </c>
      <c r="I252" s="230">
        <v>1309.5833333333335</v>
      </c>
      <c r="J252" s="230">
        <v>1323.4666666666669</v>
      </c>
      <c r="K252" s="229">
        <v>1295.7</v>
      </c>
      <c r="L252" s="229">
        <v>1273</v>
      </c>
      <c r="M252" s="229">
        <v>47.855879999999999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597.70000000000005</v>
      </c>
      <c r="D253" s="230">
        <v>593.86666666666667</v>
      </c>
      <c r="E253" s="230">
        <v>582.83333333333337</v>
      </c>
      <c r="F253" s="230">
        <v>567.9666666666667</v>
      </c>
      <c r="G253" s="230">
        <v>556.93333333333339</v>
      </c>
      <c r="H253" s="230">
        <v>608.73333333333335</v>
      </c>
      <c r="I253" s="230">
        <v>619.76666666666665</v>
      </c>
      <c r="J253" s="230">
        <v>634.63333333333333</v>
      </c>
      <c r="K253" s="229">
        <v>604.9</v>
      </c>
      <c r="L253" s="229">
        <v>579</v>
      </c>
      <c r="M253" s="229">
        <v>13.194839999999999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2410.9499999999998</v>
      </c>
      <c r="D254" s="230">
        <v>2424.3166666666666</v>
      </c>
      <c r="E254" s="230">
        <v>2363.6333333333332</v>
      </c>
      <c r="F254" s="230">
        <v>2316.3166666666666</v>
      </c>
      <c r="G254" s="230">
        <v>2255.6333333333332</v>
      </c>
      <c r="H254" s="230">
        <v>2471.6333333333332</v>
      </c>
      <c r="I254" s="230">
        <v>2532.3166666666666</v>
      </c>
      <c r="J254" s="230">
        <v>2579.6333333333332</v>
      </c>
      <c r="K254" s="229">
        <v>2485</v>
      </c>
      <c r="L254" s="229">
        <v>2377</v>
      </c>
      <c r="M254" s="229">
        <v>10.703099999999999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730.55</v>
      </c>
      <c r="D255" s="230">
        <v>731</v>
      </c>
      <c r="E255" s="230">
        <v>719.55</v>
      </c>
      <c r="F255" s="230">
        <v>708.55</v>
      </c>
      <c r="G255" s="230">
        <v>697.09999999999991</v>
      </c>
      <c r="H255" s="230">
        <v>742</v>
      </c>
      <c r="I255" s="230">
        <v>753.45</v>
      </c>
      <c r="J255" s="230">
        <v>764.45</v>
      </c>
      <c r="K255" s="229">
        <v>742.45</v>
      </c>
      <c r="L255" s="229">
        <v>720</v>
      </c>
      <c r="M255" s="229">
        <v>15.43263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2140.0500000000002</v>
      </c>
      <c r="D256" s="230">
        <v>2153.0499999999997</v>
      </c>
      <c r="E256" s="230">
        <v>2117.0999999999995</v>
      </c>
      <c r="F256" s="230">
        <v>2094.1499999999996</v>
      </c>
      <c r="G256" s="230">
        <v>2058.1999999999994</v>
      </c>
      <c r="H256" s="230">
        <v>2175.9999999999995</v>
      </c>
      <c r="I256" s="230">
        <v>2211.9499999999994</v>
      </c>
      <c r="J256" s="230">
        <v>2234.8999999999996</v>
      </c>
      <c r="K256" s="229">
        <v>2189</v>
      </c>
      <c r="L256" s="229">
        <v>2130.1</v>
      </c>
      <c r="M256" s="229">
        <v>0.75185999999999997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3261.95</v>
      </c>
      <c r="D257" s="230">
        <v>3238.1</v>
      </c>
      <c r="E257" s="230">
        <v>3206.25</v>
      </c>
      <c r="F257" s="230">
        <v>3150.55</v>
      </c>
      <c r="G257" s="230">
        <v>3118.7000000000003</v>
      </c>
      <c r="H257" s="230">
        <v>3293.7999999999997</v>
      </c>
      <c r="I257" s="230">
        <v>3325.6499999999992</v>
      </c>
      <c r="J257" s="230">
        <v>3381.3499999999995</v>
      </c>
      <c r="K257" s="229">
        <v>3269.95</v>
      </c>
      <c r="L257" s="229">
        <v>3182.4</v>
      </c>
      <c r="M257" s="229">
        <v>0.66225999999999996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921.9</v>
      </c>
      <c r="D258" s="230">
        <v>925.73333333333323</v>
      </c>
      <c r="E258" s="230">
        <v>911.46666666666647</v>
      </c>
      <c r="F258" s="230">
        <v>901.03333333333319</v>
      </c>
      <c r="G258" s="230">
        <v>886.76666666666642</v>
      </c>
      <c r="H258" s="230">
        <v>936.16666666666652</v>
      </c>
      <c r="I258" s="230">
        <v>950.43333333333317</v>
      </c>
      <c r="J258" s="230">
        <v>960.86666666666656</v>
      </c>
      <c r="K258" s="229">
        <v>940</v>
      </c>
      <c r="L258" s="229">
        <v>915.3</v>
      </c>
      <c r="M258" s="229">
        <v>3.79061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729.25</v>
      </c>
      <c r="D259" s="230">
        <v>726.94999999999993</v>
      </c>
      <c r="E259" s="230">
        <v>717.89999999999986</v>
      </c>
      <c r="F259" s="230">
        <v>706.55</v>
      </c>
      <c r="G259" s="230">
        <v>697.49999999999989</v>
      </c>
      <c r="H259" s="230">
        <v>738.29999999999984</v>
      </c>
      <c r="I259" s="230">
        <v>747.3499999999998</v>
      </c>
      <c r="J259" s="230">
        <v>758.69999999999982</v>
      </c>
      <c r="K259" s="229">
        <v>736</v>
      </c>
      <c r="L259" s="229">
        <v>715.6</v>
      </c>
      <c r="M259" s="229">
        <v>5.1078200000000002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321.7</v>
      </c>
      <c r="D260" s="230">
        <v>322.2</v>
      </c>
      <c r="E260" s="230">
        <v>318.09999999999997</v>
      </c>
      <c r="F260" s="230">
        <v>314.5</v>
      </c>
      <c r="G260" s="230">
        <v>310.39999999999998</v>
      </c>
      <c r="H260" s="230">
        <v>325.79999999999995</v>
      </c>
      <c r="I260" s="230">
        <v>329.9</v>
      </c>
      <c r="J260" s="230">
        <v>333.49999999999994</v>
      </c>
      <c r="K260" s="229">
        <v>326.3</v>
      </c>
      <c r="L260" s="229">
        <v>318.60000000000002</v>
      </c>
      <c r="M260" s="229">
        <v>5.3368099999999998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72.849999999999994</v>
      </c>
      <c r="D261" s="230">
        <v>72.95</v>
      </c>
      <c r="E261" s="230">
        <v>72.2</v>
      </c>
      <c r="F261" s="230">
        <v>71.55</v>
      </c>
      <c r="G261" s="230">
        <v>70.8</v>
      </c>
      <c r="H261" s="230">
        <v>73.600000000000009</v>
      </c>
      <c r="I261" s="230">
        <v>74.350000000000009</v>
      </c>
      <c r="J261" s="230">
        <v>75.000000000000014</v>
      </c>
      <c r="K261" s="229">
        <v>73.7</v>
      </c>
      <c r="L261" s="229">
        <v>72.3</v>
      </c>
      <c r="M261" s="229">
        <v>16.50882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257.2</v>
      </c>
      <c r="D262" s="230">
        <v>258.56666666666666</v>
      </c>
      <c r="E262" s="230">
        <v>254.83333333333331</v>
      </c>
      <c r="F262" s="230">
        <v>252.46666666666664</v>
      </c>
      <c r="G262" s="230">
        <v>248.73333333333329</v>
      </c>
      <c r="H262" s="230">
        <v>260.93333333333334</v>
      </c>
      <c r="I262" s="230">
        <v>264.66666666666669</v>
      </c>
      <c r="J262" s="230">
        <v>267.03333333333336</v>
      </c>
      <c r="K262" s="229">
        <v>262.3</v>
      </c>
      <c r="L262" s="229">
        <v>256.2</v>
      </c>
      <c r="M262" s="229">
        <v>11.030570000000001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747.3</v>
      </c>
      <c r="D263" s="230">
        <v>749.9666666666667</v>
      </c>
      <c r="E263" s="230">
        <v>741.98333333333335</v>
      </c>
      <c r="F263" s="230">
        <v>736.66666666666663</v>
      </c>
      <c r="G263" s="230">
        <v>728.68333333333328</v>
      </c>
      <c r="H263" s="230">
        <v>755.28333333333342</v>
      </c>
      <c r="I263" s="230">
        <v>763.26666666666677</v>
      </c>
      <c r="J263" s="230">
        <v>768.58333333333348</v>
      </c>
      <c r="K263" s="229">
        <v>757.95</v>
      </c>
      <c r="L263" s="229">
        <v>744.65</v>
      </c>
      <c r="M263" s="229">
        <v>17.036190000000001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98.35</v>
      </c>
      <c r="D264" s="230">
        <v>98.699999999999989</v>
      </c>
      <c r="E264" s="230">
        <v>97.59999999999998</v>
      </c>
      <c r="F264" s="230">
        <v>96.85</v>
      </c>
      <c r="G264" s="230">
        <v>95.749999999999986</v>
      </c>
      <c r="H264" s="230">
        <v>99.449999999999974</v>
      </c>
      <c r="I264" s="230">
        <v>100.55</v>
      </c>
      <c r="J264" s="230">
        <v>101.29999999999997</v>
      </c>
      <c r="K264" s="229">
        <v>99.8</v>
      </c>
      <c r="L264" s="229">
        <v>97.95</v>
      </c>
      <c r="M264" s="229">
        <v>9.4383199999999992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318.35000000000002</v>
      </c>
      <c r="D265" s="230">
        <v>316.55</v>
      </c>
      <c r="E265" s="230">
        <v>313.40000000000003</v>
      </c>
      <c r="F265" s="230">
        <v>308.45000000000005</v>
      </c>
      <c r="G265" s="230">
        <v>305.30000000000007</v>
      </c>
      <c r="H265" s="230">
        <v>321.5</v>
      </c>
      <c r="I265" s="230">
        <v>324.64999999999998</v>
      </c>
      <c r="J265" s="230">
        <v>329.59999999999997</v>
      </c>
      <c r="K265" s="229">
        <v>319.7</v>
      </c>
      <c r="L265" s="229">
        <v>311.60000000000002</v>
      </c>
      <c r="M265" s="229">
        <v>3.8311700000000002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525.79999999999995</v>
      </c>
      <c r="D266" s="230">
        <v>525.63333333333333</v>
      </c>
      <c r="E266" s="230">
        <v>521.76666666666665</v>
      </c>
      <c r="F266" s="230">
        <v>517.73333333333335</v>
      </c>
      <c r="G266" s="230">
        <v>513.86666666666667</v>
      </c>
      <c r="H266" s="230">
        <v>529.66666666666663</v>
      </c>
      <c r="I266" s="230">
        <v>533.53333333333319</v>
      </c>
      <c r="J266" s="230">
        <v>537.56666666666661</v>
      </c>
      <c r="K266" s="229">
        <v>529.5</v>
      </c>
      <c r="L266" s="229">
        <v>521.6</v>
      </c>
      <c r="M266" s="229">
        <v>19.35905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483.15</v>
      </c>
      <c r="D267" s="230">
        <v>481.55</v>
      </c>
      <c r="E267" s="230">
        <v>476.25</v>
      </c>
      <c r="F267" s="230">
        <v>469.34999999999997</v>
      </c>
      <c r="G267" s="230">
        <v>464.04999999999995</v>
      </c>
      <c r="H267" s="230">
        <v>488.45000000000005</v>
      </c>
      <c r="I267" s="230">
        <v>493.75000000000011</v>
      </c>
      <c r="J267" s="230">
        <v>500.65000000000009</v>
      </c>
      <c r="K267" s="229">
        <v>486.85</v>
      </c>
      <c r="L267" s="229">
        <v>474.65</v>
      </c>
      <c r="M267" s="229">
        <v>9.4473500000000001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426.05</v>
      </c>
      <c r="D268" s="230">
        <v>427.9666666666667</v>
      </c>
      <c r="E268" s="230">
        <v>420.28333333333342</v>
      </c>
      <c r="F268" s="230">
        <v>414.51666666666671</v>
      </c>
      <c r="G268" s="230">
        <v>406.83333333333343</v>
      </c>
      <c r="H268" s="230">
        <v>433.73333333333341</v>
      </c>
      <c r="I268" s="230">
        <v>441.41666666666669</v>
      </c>
      <c r="J268" s="230">
        <v>447.18333333333339</v>
      </c>
      <c r="K268" s="229">
        <v>435.65</v>
      </c>
      <c r="L268" s="229">
        <v>422.2</v>
      </c>
      <c r="M268" s="229">
        <v>4.8543000000000003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361.65</v>
      </c>
      <c r="D269" s="230">
        <v>364.5333333333333</v>
      </c>
      <c r="E269" s="230">
        <v>355.06666666666661</v>
      </c>
      <c r="F269" s="230">
        <v>348.48333333333329</v>
      </c>
      <c r="G269" s="230">
        <v>339.01666666666659</v>
      </c>
      <c r="H269" s="230">
        <v>371.11666666666662</v>
      </c>
      <c r="I269" s="230">
        <v>380.58333333333331</v>
      </c>
      <c r="J269" s="230">
        <v>387.16666666666663</v>
      </c>
      <c r="K269" s="229">
        <v>374</v>
      </c>
      <c r="L269" s="229">
        <v>357.95</v>
      </c>
      <c r="M269" s="229">
        <v>1.8905700000000001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768.55</v>
      </c>
      <c r="D270" s="230">
        <v>764.1</v>
      </c>
      <c r="E270" s="230">
        <v>753.2</v>
      </c>
      <c r="F270" s="230">
        <v>737.85</v>
      </c>
      <c r="G270" s="230">
        <v>726.95</v>
      </c>
      <c r="H270" s="230">
        <v>779.45</v>
      </c>
      <c r="I270" s="230">
        <v>790.34999999999991</v>
      </c>
      <c r="J270" s="230">
        <v>805.7</v>
      </c>
      <c r="K270" s="229">
        <v>775</v>
      </c>
      <c r="L270" s="229">
        <v>748.75</v>
      </c>
      <c r="M270" s="229">
        <v>7.3574999999999999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208.5</v>
      </c>
      <c r="D271" s="230">
        <v>207.26666666666665</v>
      </c>
      <c r="E271" s="230">
        <v>201.58333333333331</v>
      </c>
      <c r="F271" s="230">
        <v>194.66666666666666</v>
      </c>
      <c r="G271" s="230">
        <v>188.98333333333332</v>
      </c>
      <c r="H271" s="230">
        <v>214.18333333333331</v>
      </c>
      <c r="I271" s="230">
        <v>219.86666666666665</v>
      </c>
      <c r="J271" s="230">
        <v>226.7833333333333</v>
      </c>
      <c r="K271" s="229">
        <v>212.95</v>
      </c>
      <c r="L271" s="229">
        <v>200.35</v>
      </c>
      <c r="M271" s="229">
        <v>7.8993599999999997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637.35</v>
      </c>
      <c r="D272" s="230">
        <v>637.81666666666672</v>
      </c>
      <c r="E272" s="230">
        <v>626.68333333333339</v>
      </c>
      <c r="F272" s="230">
        <v>616.01666666666665</v>
      </c>
      <c r="G272" s="230">
        <v>604.88333333333333</v>
      </c>
      <c r="H272" s="230">
        <v>648.48333333333346</v>
      </c>
      <c r="I272" s="230">
        <v>659.6166666666669</v>
      </c>
      <c r="J272" s="230">
        <v>670.28333333333353</v>
      </c>
      <c r="K272" s="229">
        <v>648.95000000000005</v>
      </c>
      <c r="L272" s="229">
        <v>627.15</v>
      </c>
      <c r="M272" s="229">
        <v>11.45063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2069.9499999999998</v>
      </c>
      <c r="D273" s="230">
        <v>2082.1</v>
      </c>
      <c r="E273" s="230">
        <v>2039.0499999999997</v>
      </c>
      <c r="F273" s="230">
        <v>2008.1499999999996</v>
      </c>
      <c r="G273" s="230">
        <v>1965.0999999999995</v>
      </c>
      <c r="H273" s="230">
        <v>2113</v>
      </c>
      <c r="I273" s="230">
        <v>2156.0500000000002</v>
      </c>
      <c r="J273" s="230">
        <v>2186.9500000000003</v>
      </c>
      <c r="K273" s="229">
        <v>2125.15</v>
      </c>
      <c r="L273" s="229">
        <v>2051.1999999999998</v>
      </c>
      <c r="M273" s="229">
        <v>1.7432700000000001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238.45</v>
      </c>
      <c r="D274" s="230">
        <v>239.61666666666665</v>
      </c>
      <c r="E274" s="230">
        <v>234.2833333333333</v>
      </c>
      <c r="F274" s="230">
        <v>230.11666666666665</v>
      </c>
      <c r="G274" s="230">
        <v>224.7833333333333</v>
      </c>
      <c r="H274" s="230">
        <v>243.7833333333333</v>
      </c>
      <c r="I274" s="230">
        <v>249.11666666666662</v>
      </c>
      <c r="J274" s="230">
        <v>253.2833333333333</v>
      </c>
      <c r="K274" s="229">
        <v>244.95</v>
      </c>
      <c r="L274" s="229">
        <v>235.45</v>
      </c>
      <c r="M274" s="229">
        <v>5.4396800000000001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1142.25</v>
      </c>
      <c r="D275" s="230">
        <v>1139.7666666666667</v>
      </c>
      <c r="E275" s="230">
        <v>1129.7833333333333</v>
      </c>
      <c r="F275" s="230">
        <v>1117.3166666666666</v>
      </c>
      <c r="G275" s="230">
        <v>1107.3333333333333</v>
      </c>
      <c r="H275" s="230">
        <v>1152.2333333333333</v>
      </c>
      <c r="I275" s="230">
        <v>1162.2166666666665</v>
      </c>
      <c r="J275" s="230">
        <v>1174.6833333333334</v>
      </c>
      <c r="K275" s="229">
        <v>1149.75</v>
      </c>
      <c r="L275" s="229">
        <v>1127.3</v>
      </c>
      <c r="M275" s="229">
        <v>10.39973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344.15</v>
      </c>
      <c r="D276" s="230">
        <v>348.88333333333338</v>
      </c>
      <c r="E276" s="230">
        <v>338.11666666666679</v>
      </c>
      <c r="F276" s="230">
        <v>332.08333333333343</v>
      </c>
      <c r="G276" s="230">
        <v>321.31666666666683</v>
      </c>
      <c r="H276" s="230">
        <v>354.91666666666674</v>
      </c>
      <c r="I276" s="230">
        <v>365.68333333333328</v>
      </c>
      <c r="J276" s="230">
        <v>371.7166666666667</v>
      </c>
      <c r="K276" s="229">
        <v>359.65</v>
      </c>
      <c r="L276" s="229">
        <v>342.85</v>
      </c>
      <c r="M276" s="229">
        <v>10.510490000000001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1261.4000000000001</v>
      </c>
      <c r="D277" s="230">
        <v>1264.7</v>
      </c>
      <c r="E277" s="230">
        <v>1248.7</v>
      </c>
      <c r="F277" s="230">
        <v>1236</v>
      </c>
      <c r="G277" s="230">
        <v>1220</v>
      </c>
      <c r="H277" s="230">
        <v>1277.4000000000001</v>
      </c>
      <c r="I277" s="230">
        <v>1293.4000000000001</v>
      </c>
      <c r="J277" s="230">
        <v>1306.1000000000001</v>
      </c>
      <c r="K277" s="229">
        <v>1280.7</v>
      </c>
      <c r="L277" s="229">
        <v>1252</v>
      </c>
      <c r="M277" s="229">
        <v>0.44206000000000001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 t="e">
        <v>#N/A</v>
      </c>
      <c r="D278" s="230" t="e">
        <v>#N/A</v>
      </c>
      <c r="E278" s="230" t="e">
        <v>#N/A</v>
      </c>
      <c r="F278" s="230" t="e">
        <v>#N/A</v>
      </c>
      <c r="G278" s="230" t="e">
        <v>#N/A</v>
      </c>
      <c r="H278" s="230" t="e">
        <v>#N/A</v>
      </c>
      <c r="I278" s="230" t="e">
        <v>#N/A</v>
      </c>
      <c r="J278" s="230" t="e">
        <v>#N/A</v>
      </c>
      <c r="K278" s="229" t="e">
        <v>#N/A</v>
      </c>
      <c r="L278" s="229" t="e">
        <v>#N/A</v>
      </c>
      <c r="M278" s="229" t="e">
        <v>#N/A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109.35</v>
      </c>
      <c r="D279" s="230">
        <v>110</v>
      </c>
      <c r="E279" s="230">
        <v>108.35</v>
      </c>
      <c r="F279" s="230">
        <v>107.35</v>
      </c>
      <c r="G279" s="230">
        <v>105.69999999999999</v>
      </c>
      <c r="H279" s="230">
        <v>111</v>
      </c>
      <c r="I279" s="230">
        <v>112.65</v>
      </c>
      <c r="J279" s="230">
        <v>113.65</v>
      </c>
      <c r="K279" s="229">
        <v>111.65</v>
      </c>
      <c r="L279" s="229">
        <v>109</v>
      </c>
      <c r="M279" s="229">
        <v>13.516540000000001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431.2</v>
      </c>
      <c r="D280" s="230">
        <v>432.35000000000008</v>
      </c>
      <c r="E280" s="230">
        <v>428.95000000000016</v>
      </c>
      <c r="F280" s="230">
        <v>426.7000000000001</v>
      </c>
      <c r="G280" s="230">
        <v>423.30000000000018</v>
      </c>
      <c r="H280" s="230">
        <v>434.60000000000014</v>
      </c>
      <c r="I280" s="230">
        <v>438.00000000000011</v>
      </c>
      <c r="J280" s="230">
        <v>440.25000000000011</v>
      </c>
      <c r="K280" s="229">
        <v>435.75</v>
      </c>
      <c r="L280" s="229">
        <v>430.1</v>
      </c>
      <c r="M280" s="229">
        <v>0.71121999999999996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112.5</v>
      </c>
      <c r="D281" s="230">
        <v>111.93333333333334</v>
      </c>
      <c r="E281" s="230">
        <v>110.61666666666667</v>
      </c>
      <c r="F281" s="230">
        <v>108.73333333333333</v>
      </c>
      <c r="G281" s="230">
        <v>107.41666666666667</v>
      </c>
      <c r="H281" s="230">
        <v>113.81666666666668</v>
      </c>
      <c r="I281" s="230">
        <v>115.13333333333334</v>
      </c>
      <c r="J281" s="230">
        <v>117.01666666666668</v>
      </c>
      <c r="K281" s="229">
        <v>113.25</v>
      </c>
      <c r="L281" s="229">
        <v>110.05</v>
      </c>
      <c r="M281" s="229">
        <v>56.833069999999999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563.29999999999995</v>
      </c>
      <c r="D282" s="230">
        <v>556.16666666666663</v>
      </c>
      <c r="E282" s="230">
        <v>544.33333333333326</v>
      </c>
      <c r="F282" s="230">
        <v>525.36666666666667</v>
      </c>
      <c r="G282" s="230">
        <v>513.5333333333333</v>
      </c>
      <c r="H282" s="230">
        <v>575.13333333333321</v>
      </c>
      <c r="I282" s="230">
        <v>586.96666666666647</v>
      </c>
      <c r="J282" s="230">
        <v>605.93333333333317</v>
      </c>
      <c r="K282" s="229">
        <v>568</v>
      </c>
      <c r="L282" s="229">
        <v>537.20000000000005</v>
      </c>
      <c r="M282" s="229">
        <v>15.24508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1879.45</v>
      </c>
      <c r="D283" s="230">
        <v>1875.9666666666665</v>
      </c>
      <c r="E283" s="230">
        <v>1867.9333333333329</v>
      </c>
      <c r="F283" s="230">
        <v>1856.4166666666665</v>
      </c>
      <c r="G283" s="230">
        <v>1848.383333333333</v>
      </c>
      <c r="H283" s="230">
        <v>1887.4833333333329</v>
      </c>
      <c r="I283" s="230">
        <v>1895.5166666666662</v>
      </c>
      <c r="J283" s="230">
        <v>1907.0333333333328</v>
      </c>
      <c r="K283" s="229">
        <v>1884</v>
      </c>
      <c r="L283" s="229">
        <v>1864.45</v>
      </c>
      <c r="M283" s="229">
        <v>28.151730000000001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1610.1</v>
      </c>
      <c r="D284" s="230">
        <v>1602.0333333333335</v>
      </c>
      <c r="E284" s="230">
        <v>1589.116666666667</v>
      </c>
      <c r="F284" s="230">
        <v>1568.1333333333334</v>
      </c>
      <c r="G284" s="230">
        <v>1555.2166666666669</v>
      </c>
      <c r="H284" s="230">
        <v>1623.0166666666671</v>
      </c>
      <c r="I284" s="230">
        <v>1635.9333333333336</v>
      </c>
      <c r="J284" s="230">
        <v>1656.9166666666672</v>
      </c>
      <c r="K284" s="229">
        <v>1614.95</v>
      </c>
      <c r="L284" s="229">
        <v>1581.05</v>
      </c>
      <c r="M284" s="229">
        <v>0.38656000000000001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107.45</v>
      </c>
      <c r="D285" s="230">
        <v>106.64999999999999</v>
      </c>
      <c r="E285" s="230">
        <v>105.54999999999998</v>
      </c>
      <c r="F285" s="230">
        <v>103.64999999999999</v>
      </c>
      <c r="G285" s="230">
        <v>102.54999999999998</v>
      </c>
      <c r="H285" s="230">
        <v>108.54999999999998</v>
      </c>
      <c r="I285" s="230">
        <v>109.64999999999998</v>
      </c>
      <c r="J285" s="230">
        <v>111.54999999999998</v>
      </c>
      <c r="K285" s="229">
        <v>107.75</v>
      </c>
      <c r="L285" s="229">
        <v>104.75</v>
      </c>
      <c r="M285" s="229">
        <v>42.616500000000002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3890.3</v>
      </c>
      <c r="D286" s="230">
        <v>3864.9333333333329</v>
      </c>
      <c r="E286" s="230">
        <v>3829.8666666666659</v>
      </c>
      <c r="F286" s="230">
        <v>3769.4333333333329</v>
      </c>
      <c r="G286" s="230">
        <v>3734.3666666666659</v>
      </c>
      <c r="H286" s="230">
        <v>3925.3666666666659</v>
      </c>
      <c r="I286" s="230">
        <v>3960.4333333333325</v>
      </c>
      <c r="J286" s="230">
        <v>4020.8666666666659</v>
      </c>
      <c r="K286" s="229">
        <v>3900</v>
      </c>
      <c r="L286" s="229">
        <v>3804.5</v>
      </c>
      <c r="M286" s="229">
        <v>2.02461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370.3</v>
      </c>
      <c r="D287" s="230">
        <v>368.31666666666661</v>
      </c>
      <c r="E287" s="230">
        <v>365.13333333333321</v>
      </c>
      <c r="F287" s="230">
        <v>359.96666666666658</v>
      </c>
      <c r="G287" s="230">
        <v>356.78333333333319</v>
      </c>
      <c r="H287" s="230">
        <v>373.48333333333323</v>
      </c>
      <c r="I287" s="230">
        <v>376.66666666666663</v>
      </c>
      <c r="J287" s="230">
        <v>381.83333333333326</v>
      </c>
      <c r="K287" s="229">
        <v>371.5</v>
      </c>
      <c r="L287" s="229">
        <v>363.15</v>
      </c>
      <c r="M287" s="229">
        <v>28.25348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4899.3500000000004</v>
      </c>
      <c r="D288" s="230">
        <v>4876.0666666666666</v>
      </c>
      <c r="E288" s="230">
        <v>4814.1333333333332</v>
      </c>
      <c r="F288" s="230">
        <v>4728.916666666667</v>
      </c>
      <c r="G288" s="230">
        <v>4666.9833333333336</v>
      </c>
      <c r="H288" s="230">
        <v>4961.2833333333328</v>
      </c>
      <c r="I288" s="230">
        <v>5023.2166666666653</v>
      </c>
      <c r="J288" s="230">
        <v>5108.4333333333325</v>
      </c>
      <c r="K288" s="229">
        <v>4938</v>
      </c>
      <c r="L288" s="229">
        <v>4790.8500000000004</v>
      </c>
      <c r="M288" s="229">
        <v>3.3713600000000001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12313.1</v>
      </c>
      <c r="D289" s="230">
        <v>12286.699999999999</v>
      </c>
      <c r="E289" s="230">
        <v>12196.399999999998</v>
      </c>
      <c r="F289" s="230">
        <v>12079.699999999999</v>
      </c>
      <c r="G289" s="230">
        <v>11989.399999999998</v>
      </c>
      <c r="H289" s="230">
        <v>12403.399999999998</v>
      </c>
      <c r="I289" s="230">
        <v>12493.699999999997</v>
      </c>
      <c r="J289" s="230">
        <v>12610.399999999998</v>
      </c>
      <c r="K289" s="229">
        <v>12377</v>
      </c>
      <c r="L289" s="229">
        <v>12170</v>
      </c>
      <c r="M289" s="229">
        <v>5.5669999999999997E-2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2339.9499999999998</v>
      </c>
      <c r="D290" s="230">
        <v>2347.6833333333329</v>
      </c>
      <c r="E290" s="230">
        <v>2325.3666666666659</v>
      </c>
      <c r="F290" s="230">
        <v>2310.7833333333328</v>
      </c>
      <c r="G290" s="230">
        <v>2288.4666666666658</v>
      </c>
      <c r="H290" s="230">
        <v>2362.266666666666</v>
      </c>
      <c r="I290" s="230">
        <v>2384.5833333333326</v>
      </c>
      <c r="J290" s="230">
        <v>2399.1666666666661</v>
      </c>
      <c r="K290" s="229">
        <v>2370</v>
      </c>
      <c r="L290" s="229">
        <v>2333.1</v>
      </c>
      <c r="M290" s="229">
        <v>11.72382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335.15</v>
      </c>
      <c r="D291" s="230">
        <v>336.38333333333333</v>
      </c>
      <c r="E291" s="230">
        <v>332.76666666666665</v>
      </c>
      <c r="F291" s="230">
        <v>330.38333333333333</v>
      </c>
      <c r="G291" s="230">
        <v>326.76666666666665</v>
      </c>
      <c r="H291" s="230">
        <v>338.76666666666665</v>
      </c>
      <c r="I291" s="230">
        <v>342.38333333333333</v>
      </c>
      <c r="J291" s="230">
        <v>344.76666666666665</v>
      </c>
      <c r="K291" s="229">
        <v>340</v>
      </c>
      <c r="L291" s="229">
        <v>334</v>
      </c>
      <c r="M291" s="229">
        <v>2.2885900000000001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343.4</v>
      </c>
      <c r="D292" s="230">
        <v>338.54999999999995</v>
      </c>
      <c r="E292" s="230">
        <v>330.14999999999992</v>
      </c>
      <c r="F292" s="230">
        <v>316.89999999999998</v>
      </c>
      <c r="G292" s="230">
        <v>308.49999999999994</v>
      </c>
      <c r="H292" s="230">
        <v>351.7999999999999</v>
      </c>
      <c r="I292" s="230">
        <v>360.2</v>
      </c>
      <c r="J292" s="230">
        <v>373.44999999999987</v>
      </c>
      <c r="K292" s="229">
        <v>346.95</v>
      </c>
      <c r="L292" s="229">
        <v>325.3</v>
      </c>
      <c r="M292" s="229">
        <v>27.299060000000001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266.55</v>
      </c>
      <c r="D293" s="230">
        <v>268.45</v>
      </c>
      <c r="E293" s="230">
        <v>264.14999999999998</v>
      </c>
      <c r="F293" s="230">
        <v>261.75</v>
      </c>
      <c r="G293" s="230">
        <v>257.45</v>
      </c>
      <c r="H293" s="230">
        <v>270.84999999999997</v>
      </c>
      <c r="I293" s="230">
        <v>275.15000000000003</v>
      </c>
      <c r="J293" s="230">
        <v>277.54999999999995</v>
      </c>
      <c r="K293" s="229">
        <v>272.75</v>
      </c>
      <c r="L293" s="229">
        <v>266.05</v>
      </c>
      <c r="M293" s="229">
        <v>3.8204899999999999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92.7</v>
      </c>
      <c r="D294" s="230">
        <v>92.583333333333329</v>
      </c>
      <c r="E294" s="230">
        <v>92.016666666666652</v>
      </c>
      <c r="F294" s="230">
        <v>91.333333333333329</v>
      </c>
      <c r="G294" s="230">
        <v>90.766666666666652</v>
      </c>
      <c r="H294" s="230">
        <v>93.266666666666652</v>
      </c>
      <c r="I294" s="230">
        <v>93.833333333333343</v>
      </c>
      <c r="J294" s="230">
        <v>94.516666666666652</v>
      </c>
      <c r="K294" s="229">
        <v>93.15</v>
      </c>
      <c r="L294" s="229">
        <v>91.9</v>
      </c>
      <c r="M294" s="229">
        <v>21.085380000000001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597.04999999999995</v>
      </c>
      <c r="D295" s="230">
        <v>597.86666666666667</v>
      </c>
      <c r="E295" s="230">
        <v>594.23333333333335</v>
      </c>
      <c r="F295" s="230">
        <v>591.41666666666663</v>
      </c>
      <c r="G295" s="230">
        <v>587.7833333333333</v>
      </c>
      <c r="H295" s="230">
        <v>600.68333333333339</v>
      </c>
      <c r="I295" s="230">
        <v>604.31666666666683</v>
      </c>
      <c r="J295" s="230">
        <v>607.13333333333344</v>
      </c>
      <c r="K295" s="229">
        <v>601.5</v>
      </c>
      <c r="L295" s="229">
        <v>595.04999999999995</v>
      </c>
      <c r="M295" s="229">
        <v>8.0387900000000005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4196.25</v>
      </c>
      <c r="D296" s="230">
        <v>4151.2333333333336</v>
      </c>
      <c r="E296" s="230">
        <v>4060.0166666666673</v>
      </c>
      <c r="F296" s="230">
        <v>3923.7833333333338</v>
      </c>
      <c r="G296" s="230">
        <v>3832.5666666666675</v>
      </c>
      <c r="H296" s="230">
        <v>4287.4666666666672</v>
      </c>
      <c r="I296" s="230">
        <v>4378.6833333333343</v>
      </c>
      <c r="J296" s="230">
        <v>4514.916666666667</v>
      </c>
      <c r="K296" s="229">
        <v>4242.45</v>
      </c>
      <c r="L296" s="229">
        <v>4015</v>
      </c>
      <c r="M296" s="229">
        <v>2.1890900000000002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818.9</v>
      </c>
      <c r="D297" s="230">
        <v>818.63333333333321</v>
      </c>
      <c r="E297" s="230">
        <v>813.81666666666638</v>
      </c>
      <c r="F297" s="230">
        <v>808.73333333333312</v>
      </c>
      <c r="G297" s="230">
        <v>803.91666666666629</v>
      </c>
      <c r="H297" s="230">
        <v>823.71666666666647</v>
      </c>
      <c r="I297" s="230">
        <v>828.5333333333333</v>
      </c>
      <c r="J297" s="230">
        <v>833.61666666666656</v>
      </c>
      <c r="K297" s="229">
        <v>823.45</v>
      </c>
      <c r="L297" s="229">
        <v>813.55</v>
      </c>
      <c r="M297" s="229">
        <v>6.1766699999999997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1480.45</v>
      </c>
      <c r="D298" s="230">
        <v>1485.2666666666667</v>
      </c>
      <c r="E298" s="230">
        <v>1468.6333333333332</v>
      </c>
      <c r="F298" s="230">
        <v>1456.8166666666666</v>
      </c>
      <c r="G298" s="230">
        <v>1440.1833333333332</v>
      </c>
      <c r="H298" s="230">
        <v>1497.0833333333333</v>
      </c>
      <c r="I298" s="230">
        <v>1513.7166666666669</v>
      </c>
      <c r="J298" s="230">
        <v>1525.5333333333333</v>
      </c>
      <c r="K298" s="229">
        <v>1501.9</v>
      </c>
      <c r="L298" s="229">
        <v>1473.45</v>
      </c>
      <c r="M298" s="229">
        <v>0.23168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31.9</v>
      </c>
      <c r="D299" s="230">
        <v>31.966666666666669</v>
      </c>
      <c r="E299" s="230">
        <v>31.683333333333337</v>
      </c>
      <c r="F299" s="230">
        <v>31.466666666666669</v>
      </c>
      <c r="G299" s="230">
        <v>31.183333333333337</v>
      </c>
      <c r="H299" s="230">
        <v>32.183333333333337</v>
      </c>
      <c r="I299" s="230">
        <v>32.466666666666669</v>
      </c>
      <c r="J299" s="230">
        <v>32.683333333333337</v>
      </c>
      <c r="K299" s="229">
        <v>32.25</v>
      </c>
      <c r="L299" s="229">
        <v>31.75</v>
      </c>
      <c r="M299" s="229">
        <v>9.1862899999999996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159.25</v>
      </c>
      <c r="D300" s="230">
        <v>159</v>
      </c>
      <c r="E300" s="230">
        <v>158</v>
      </c>
      <c r="F300" s="230">
        <v>156.75</v>
      </c>
      <c r="G300" s="230">
        <v>155.75</v>
      </c>
      <c r="H300" s="230">
        <v>160.25</v>
      </c>
      <c r="I300" s="230">
        <v>161.25</v>
      </c>
      <c r="J300" s="230">
        <v>162.5</v>
      </c>
      <c r="K300" s="229">
        <v>160</v>
      </c>
      <c r="L300" s="229">
        <v>157.75</v>
      </c>
      <c r="M300" s="229">
        <v>0.96433999999999997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98968.55</v>
      </c>
      <c r="D301" s="230">
        <v>98840.433333333334</v>
      </c>
      <c r="E301" s="230">
        <v>98280.866666666669</v>
      </c>
      <c r="F301" s="230">
        <v>97593.183333333334</v>
      </c>
      <c r="G301" s="230">
        <v>97033.616666666669</v>
      </c>
      <c r="H301" s="230">
        <v>99528.116666666669</v>
      </c>
      <c r="I301" s="230">
        <v>100087.68333333335</v>
      </c>
      <c r="J301" s="230">
        <v>100775.36666666667</v>
      </c>
      <c r="K301" s="229">
        <v>99400</v>
      </c>
      <c r="L301" s="229">
        <v>98152.75</v>
      </c>
      <c r="M301" s="229">
        <v>7.6270000000000004E-2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1932.15</v>
      </c>
      <c r="D302" s="230">
        <v>1937.4833333333333</v>
      </c>
      <c r="E302" s="230">
        <v>1917.7166666666667</v>
      </c>
      <c r="F302" s="230">
        <v>1903.2833333333333</v>
      </c>
      <c r="G302" s="230">
        <v>1883.5166666666667</v>
      </c>
      <c r="H302" s="230">
        <v>1951.9166666666667</v>
      </c>
      <c r="I302" s="230">
        <v>1971.6833333333336</v>
      </c>
      <c r="J302" s="230">
        <v>1986.1166666666668</v>
      </c>
      <c r="K302" s="229">
        <v>1957.25</v>
      </c>
      <c r="L302" s="229">
        <v>1923.05</v>
      </c>
      <c r="M302" s="229">
        <v>1.2260899999999999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613.75</v>
      </c>
      <c r="D303" s="230">
        <v>612.58333333333337</v>
      </c>
      <c r="E303" s="230">
        <v>602.16666666666674</v>
      </c>
      <c r="F303" s="230">
        <v>590.58333333333337</v>
      </c>
      <c r="G303" s="230">
        <v>580.16666666666674</v>
      </c>
      <c r="H303" s="230">
        <v>624.16666666666674</v>
      </c>
      <c r="I303" s="230">
        <v>634.58333333333348</v>
      </c>
      <c r="J303" s="230">
        <v>646.16666666666674</v>
      </c>
      <c r="K303" s="229">
        <v>623</v>
      </c>
      <c r="L303" s="229">
        <v>601</v>
      </c>
      <c r="M303" s="229">
        <v>13.13871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1020.8</v>
      </c>
      <c r="D304" s="230">
        <v>1022.6333333333333</v>
      </c>
      <c r="E304" s="230">
        <v>1013.2666666666667</v>
      </c>
      <c r="F304" s="230">
        <v>1005.7333333333333</v>
      </c>
      <c r="G304" s="230">
        <v>996.36666666666667</v>
      </c>
      <c r="H304" s="230">
        <v>1030.1666666666665</v>
      </c>
      <c r="I304" s="230">
        <v>1039.5333333333333</v>
      </c>
      <c r="J304" s="230">
        <v>1047.0666666666666</v>
      </c>
      <c r="K304" s="229">
        <v>1032</v>
      </c>
      <c r="L304" s="229">
        <v>1015.1</v>
      </c>
      <c r="M304" s="229">
        <v>1.64612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290.10000000000002</v>
      </c>
      <c r="D305" s="230">
        <v>287.59999999999997</v>
      </c>
      <c r="E305" s="230">
        <v>283.69999999999993</v>
      </c>
      <c r="F305" s="230">
        <v>277.29999999999995</v>
      </c>
      <c r="G305" s="230">
        <v>273.39999999999992</v>
      </c>
      <c r="H305" s="230">
        <v>293.99999999999994</v>
      </c>
      <c r="I305" s="230">
        <v>297.89999999999992</v>
      </c>
      <c r="J305" s="230">
        <v>304.29999999999995</v>
      </c>
      <c r="K305" s="229">
        <v>291.5</v>
      </c>
      <c r="L305" s="229">
        <v>281.2</v>
      </c>
      <c r="M305" s="229">
        <v>42.037439999999997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1381.4</v>
      </c>
      <c r="D306" s="230">
        <v>1378.5</v>
      </c>
      <c r="E306" s="230">
        <v>1372.2</v>
      </c>
      <c r="F306" s="230">
        <v>1363</v>
      </c>
      <c r="G306" s="230">
        <v>1356.7</v>
      </c>
      <c r="H306" s="230">
        <v>1387.7</v>
      </c>
      <c r="I306" s="230">
        <v>1394.0000000000002</v>
      </c>
      <c r="J306" s="230">
        <v>1403.2</v>
      </c>
      <c r="K306" s="229">
        <v>1384.8</v>
      </c>
      <c r="L306" s="229">
        <v>1369.3</v>
      </c>
      <c r="M306" s="229">
        <v>13.893000000000001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501.2</v>
      </c>
      <c r="D307" s="230">
        <v>503.98333333333329</v>
      </c>
      <c r="E307" s="230">
        <v>493.31666666666661</v>
      </c>
      <c r="F307" s="230">
        <v>485.43333333333334</v>
      </c>
      <c r="G307" s="230">
        <v>474.76666666666665</v>
      </c>
      <c r="H307" s="230">
        <v>511.86666666666656</v>
      </c>
      <c r="I307" s="230">
        <v>522.53333333333319</v>
      </c>
      <c r="J307" s="230">
        <v>530.41666666666652</v>
      </c>
      <c r="K307" s="229">
        <v>514.65</v>
      </c>
      <c r="L307" s="229">
        <v>496.1</v>
      </c>
      <c r="M307" s="229">
        <v>6.7516400000000001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295</v>
      </c>
      <c r="D308" s="230">
        <v>293.06666666666666</v>
      </c>
      <c r="E308" s="230">
        <v>289.5333333333333</v>
      </c>
      <c r="F308" s="230">
        <v>284.06666666666666</v>
      </c>
      <c r="G308" s="230">
        <v>280.5333333333333</v>
      </c>
      <c r="H308" s="230">
        <v>298.5333333333333</v>
      </c>
      <c r="I308" s="230">
        <v>302.06666666666672</v>
      </c>
      <c r="J308" s="230">
        <v>307.5333333333333</v>
      </c>
      <c r="K308" s="229">
        <v>296.60000000000002</v>
      </c>
      <c r="L308" s="229">
        <v>287.60000000000002</v>
      </c>
      <c r="M308" s="229">
        <v>2.1988099999999999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469.2</v>
      </c>
      <c r="D309" s="230">
        <v>466.66666666666669</v>
      </c>
      <c r="E309" s="230">
        <v>462.33333333333337</v>
      </c>
      <c r="F309" s="230">
        <v>455.4666666666667</v>
      </c>
      <c r="G309" s="230">
        <v>451.13333333333338</v>
      </c>
      <c r="H309" s="230">
        <v>473.53333333333336</v>
      </c>
      <c r="I309" s="230">
        <v>477.86666666666673</v>
      </c>
      <c r="J309" s="230">
        <v>484.73333333333335</v>
      </c>
      <c r="K309" s="229">
        <v>471</v>
      </c>
      <c r="L309" s="229">
        <v>459.8</v>
      </c>
      <c r="M309" s="229">
        <v>1.8442499999999999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360.05</v>
      </c>
      <c r="D310" s="230">
        <v>361.58333333333331</v>
      </c>
      <c r="E310" s="230">
        <v>357.56666666666661</v>
      </c>
      <c r="F310" s="230">
        <v>355.08333333333331</v>
      </c>
      <c r="G310" s="230">
        <v>351.06666666666661</v>
      </c>
      <c r="H310" s="230">
        <v>364.06666666666661</v>
      </c>
      <c r="I310" s="230">
        <v>368.08333333333337</v>
      </c>
      <c r="J310" s="230">
        <v>370.56666666666661</v>
      </c>
      <c r="K310" s="229">
        <v>365.6</v>
      </c>
      <c r="L310" s="229">
        <v>359.1</v>
      </c>
      <c r="M310" s="229">
        <v>0.60880000000000001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118.75</v>
      </c>
      <c r="D311" s="230">
        <v>118.88333333333333</v>
      </c>
      <c r="E311" s="230">
        <v>117.56666666666665</v>
      </c>
      <c r="F311" s="230">
        <v>116.38333333333333</v>
      </c>
      <c r="G311" s="230">
        <v>115.06666666666665</v>
      </c>
      <c r="H311" s="230">
        <v>120.06666666666665</v>
      </c>
      <c r="I311" s="230">
        <v>121.38333333333331</v>
      </c>
      <c r="J311" s="230">
        <v>122.56666666666665</v>
      </c>
      <c r="K311" s="229">
        <v>120.2</v>
      </c>
      <c r="L311" s="229">
        <v>117.7</v>
      </c>
      <c r="M311" s="229">
        <v>245.79189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64.849999999999994</v>
      </c>
      <c r="D312" s="230">
        <v>64.849999999999994</v>
      </c>
      <c r="E312" s="230">
        <v>64.099999999999994</v>
      </c>
      <c r="F312" s="230">
        <v>63.349999999999994</v>
      </c>
      <c r="G312" s="230">
        <v>62.599999999999994</v>
      </c>
      <c r="H312" s="230">
        <v>65.599999999999994</v>
      </c>
      <c r="I312" s="230">
        <v>66.349999999999994</v>
      </c>
      <c r="J312" s="230">
        <v>67.099999999999994</v>
      </c>
      <c r="K312" s="229">
        <v>65.599999999999994</v>
      </c>
      <c r="L312" s="229">
        <v>64.099999999999994</v>
      </c>
      <c r="M312" s="229">
        <v>26.974350000000001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538</v>
      </c>
      <c r="D313" s="230">
        <v>535.18333333333328</v>
      </c>
      <c r="E313" s="230">
        <v>531.26666666666654</v>
      </c>
      <c r="F313" s="230">
        <v>524.5333333333333</v>
      </c>
      <c r="G313" s="230">
        <v>520.61666666666656</v>
      </c>
      <c r="H313" s="230">
        <v>541.91666666666652</v>
      </c>
      <c r="I313" s="230">
        <v>545.83333333333326</v>
      </c>
      <c r="J313" s="230">
        <v>552.56666666666649</v>
      </c>
      <c r="K313" s="229">
        <v>539.1</v>
      </c>
      <c r="L313" s="229">
        <v>528.45000000000005</v>
      </c>
      <c r="M313" s="229">
        <v>7.8782199999999998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9550.4500000000007</v>
      </c>
      <c r="D314" s="230">
        <v>9596.0333333333328</v>
      </c>
      <c r="E314" s="230">
        <v>9492.0666666666657</v>
      </c>
      <c r="F314" s="230">
        <v>9433.6833333333325</v>
      </c>
      <c r="G314" s="230">
        <v>9329.7166666666653</v>
      </c>
      <c r="H314" s="230">
        <v>9654.4166666666661</v>
      </c>
      <c r="I314" s="230">
        <v>9758.3833333333332</v>
      </c>
      <c r="J314" s="230">
        <v>9816.7666666666664</v>
      </c>
      <c r="K314" s="229">
        <v>9700</v>
      </c>
      <c r="L314" s="229">
        <v>9537.65</v>
      </c>
      <c r="M314" s="229">
        <v>3.16879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1973</v>
      </c>
      <c r="D315" s="230">
        <v>1974.6666666666667</v>
      </c>
      <c r="E315" s="230">
        <v>1949.3333333333335</v>
      </c>
      <c r="F315" s="230">
        <v>1925.6666666666667</v>
      </c>
      <c r="G315" s="230">
        <v>1900.3333333333335</v>
      </c>
      <c r="H315" s="230">
        <v>1998.3333333333335</v>
      </c>
      <c r="I315" s="230">
        <v>2023.666666666667</v>
      </c>
      <c r="J315" s="230">
        <v>2047.3333333333335</v>
      </c>
      <c r="K315" s="229">
        <v>2000</v>
      </c>
      <c r="L315" s="229">
        <v>1951</v>
      </c>
      <c r="M315" s="229">
        <v>0.47542000000000001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684</v>
      </c>
      <c r="D316" s="230">
        <v>687.08333333333337</v>
      </c>
      <c r="E316" s="230">
        <v>678.2166666666667</v>
      </c>
      <c r="F316" s="230">
        <v>672.43333333333328</v>
      </c>
      <c r="G316" s="230">
        <v>663.56666666666661</v>
      </c>
      <c r="H316" s="230">
        <v>692.86666666666679</v>
      </c>
      <c r="I316" s="230">
        <v>701.73333333333335</v>
      </c>
      <c r="J316" s="230">
        <v>707.51666666666688</v>
      </c>
      <c r="K316" s="229">
        <v>695.95</v>
      </c>
      <c r="L316" s="229">
        <v>681.3</v>
      </c>
      <c r="M316" s="229">
        <v>2.5022600000000002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566.85</v>
      </c>
      <c r="D317" s="230">
        <v>567.83333333333337</v>
      </c>
      <c r="E317" s="230">
        <v>561.9666666666667</v>
      </c>
      <c r="F317" s="230">
        <v>557.08333333333337</v>
      </c>
      <c r="G317" s="230">
        <v>551.2166666666667</v>
      </c>
      <c r="H317" s="230">
        <v>572.7166666666667</v>
      </c>
      <c r="I317" s="230">
        <v>578.58333333333326</v>
      </c>
      <c r="J317" s="230">
        <v>583.4666666666667</v>
      </c>
      <c r="K317" s="229">
        <v>573.70000000000005</v>
      </c>
      <c r="L317" s="229">
        <v>562.95000000000005</v>
      </c>
      <c r="M317" s="229">
        <v>9.8666400000000003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1045.5</v>
      </c>
      <c r="D318" s="230">
        <v>1042.1499999999999</v>
      </c>
      <c r="E318" s="230">
        <v>1024.6499999999996</v>
      </c>
      <c r="F318" s="230">
        <v>1003.7999999999997</v>
      </c>
      <c r="G318" s="230">
        <v>986.2999999999995</v>
      </c>
      <c r="H318" s="230">
        <v>1062.9999999999998</v>
      </c>
      <c r="I318" s="230">
        <v>1080.5000000000002</v>
      </c>
      <c r="J318" s="230">
        <v>1101.3499999999999</v>
      </c>
      <c r="K318" s="229">
        <v>1059.6500000000001</v>
      </c>
      <c r="L318" s="229">
        <v>1021.3</v>
      </c>
      <c r="M318" s="229">
        <v>41.870289999999997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781.05</v>
      </c>
      <c r="D319" s="230">
        <v>781.51666666666677</v>
      </c>
      <c r="E319" s="230">
        <v>774.23333333333358</v>
      </c>
      <c r="F319" s="230">
        <v>767.41666666666686</v>
      </c>
      <c r="G319" s="230">
        <v>760.13333333333367</v>
      </c>
      <c r="H319" s="230">
        <v>788.33333333333348</v>
      </c>
      <c r="I319" s="230">
        <v>795.61666666666656</v>
      </c>
      <c r="J319" s="230">
        <v>802.43333333333339</v>
      </c>
      <c r="K319" s="229">
        <v>788.8</v>
      </c>
      <c r="L319" s="229">
        <v>774.7</v>
      </c>
      <c r="M319" s="229">
        <v>1.4088700000000001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958.8</v>
      </c>
      <c r="D320" s="230">
        <v>953.5</v>
      </c>
      <c r="E320" s="230">
        <v>945.2</v>
      </c>
      <c r="F320" s="230">
        <v>931.6</v>
      </c>
      <c r="G320" s="230">
        <v>923.30000000000007</v>
      </c>
      <c r="H320" s="230">
        <v>967.1</v>
      </c>
      <c r="I320" s="230">
        <v>975.4</v>
      </c>
      <c r="J320" s="230">
        <v>989</v>
      </c>
      <c r="K320" s="229">
        <v>961.8</v>
      </c>
      <c r="L320" s="229">
        <v>939.9</v>
      </c>
      <c r="M320" s="229">
        <v>0.90617000000000003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1276.75</v>
      </c>
      <c r="D321" s="230">
        <v>1276.45</v>
      </c>
      <c r="E321" s="230">
        <v>1260.9000000000001</v>
      </c>
      <c r="F321" s="230">
        <v>1245.05</v>
      </c>
      <c r="G321" s="230">
        <v>1229.5</v>
      </c>
      <c r="H321" s="230">
        <v>1292.3000000000002</v>
      </c>
      <c r="I321" s="230">
        <v>1307.8499999999999</v>
      </c>
      <c r="J321" s="230">
        <v>1323.7000000000003</v>
      </c>
      <c r="K321" s="229">
        <v>1292</v>
      </c>
      <c r="L321" s="229">
        <v>1260.5999999999999</v>
      </c>
      <c r="M321" s="229">
        <v>1.1309800000000001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57.75</v>
      </c>
      <c r="D322" s="230">
        <v>57.883333333333333</v>
      </c>
      <c r="E322" s="230">
        <v>57.466666666666669</v>
      </c>
      <c r="F322" s="230">
        <v>57.183333333333337</v>
      </c>
      <c r="G322" s="230">
        <v>56.766666666666673</v>
      </c>
      <c r="H322" s="230">
        <v>58.166666666666664</v>
      </c>
      <c r="I322" s="230">
        <v>58.583333333333336</v>
      </c>
      <c r="J322" s="230">
        <v>58.86666666666666</v>
      </c>
      <c r="K322" s="229">
        <v>58.3</v>
      </c>
      <c r="L322" s="229">
        <v>57.6</v>
      </c>
      <c r="M322" s="229">
        <v>15.134119999999999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662.6</v>
      </c>
      <c r="D323" s="230">
        <v>665.58333333333337</v>
      </c>
      <c r="E323" s="230">
        <v>658.01666666666677</v>
      </c>
      <c r="F323" s="230">
        <v>653.43333333333339</v>
      </c>
      <c r="G323" s="230">
        <v>645.86666666666679</v>
      </c>
      <c r="H323" s="230">
        <v>670.16666666666674</v>
      </c>
      <c r="I323" s="230">
        <v>677.73333333333335</v>
      </c>
      <c r="J323" s="230">
        <v>682.31666666666672</v>
      </c>
      <c r="K323" s="229">
        <v>673.15</v>
      </c>
      <c r="L323" s="229">
        <v>661</v>
      </c>
      <c r="M323" s="229">
        <v>0.48054999999999998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1889.95</v>
      </c>
      <c r="D324" s="230">
        <v>1877.6499999999999</v>
      </c>
      <c r="E324" s="230">
        <v>1862.2999999999997</v>
      </c>
      <c r="F324" s="230">
        <v>1834.6499999999999</v>
      </c>
      <c r="G324" s="230">
        <v>1819.2999999999997</v>
      </c>
      <c r="H324" s="230">
        <v>1905.2999999999997</v>
      </c>
      <c r="I324" s="230">
        <v>1920.6499999999996</v>
      </c>
      <c r="J324" s="230">
        <v>1948.2999999999997</v>
      </c>
      <c r="K324" s="229">
        <v>1893</v>
      </c>
      <c r="L324" s="229">
        <v>1850</v>
      </c>
      <c r="M324" s="229">
        <v>3.2523599999999999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1568.2</v>
      </c>
      <c r="D325" s="230">
        <v>1560.6333333333334</v>
      </c>
      <c r="E325" s="230">
        <v>1549.6166666666668</v>
      </c>
      <c r="F325" s="230">
        <v>1531.0333333333333</v>
      </c>
      <c r="G325" s="230">
        <v>1520.0166666666667</v>
      </c>
      <c r="H325" s="230">
        <v>1579.2166666666669</v>
      </c>
      <c r="I325" s="230">
        <v>1590.2333333333338</v>
      </c>
      <c r="J325" s="230">
        <v>1608.8166666666671</v>
      </c>
      <c r="K325" s="229">
        <v>1571.65</v>
      </c>
      <c r="L325" s="229">
        <v>1542.05</v>
      </c>
      <c r="M325" s="229">
        <v>1.94841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1133.0999999999999</v>
      </c>
      <c r="D326" s="230">
        <v>1129</v>
      </c>
      <c r="E326" s="230">
        <v>1116.0999999999999</v>
      </c>
      <c r="F326" s="230">
        <v>1099.0999999999999</v>
      </c>
      <c r="G326" s="230">
        <v>1086.1999999999998</v>
      </c>
      <c r="H326" s="230">
        <v>1146</v>
      </c>
      <c r="I326" s="230">
        <v>1158.9000000000001</v>
      </c>
      <c r="J326" s="230">
        <v>1175.9000000000001</v>
      </c>
      <c r="K326" s="229">
        <v>1141.9000000000001</v>
      </c>
      <c r="L326" s="229">
        <v>1112</v>
      </c>
      <c r="M326" s="229">
        <v>3.9467599999999998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622.04999999999995</v>
      </c>
      <c r="D327" s="230">
        <v>621.5333333333333</v>
      </c>
      <c r="E327" s="230">
        <v>617.11666666666656</v>
      </c>
      <c r="F327" s="230">
        <v>612.18333333333328</v>
      </c>
      <c r="G327" s="230">
        <v>607.76666666666654</v>
      </c>
      <c r="H327" s="230">
        <v>626.46666666666658</v>
      </c>
      <c r="I327" s="230">
        <v>630.88333333333333</v>
      </c>
      <c r="J327" s="230">
        <v>635.81666666666661</v>
      </c>
      <c r="K327" s="229">
        <v>625.95000000000005</v>
      </c>
      <c r="L327" s="229">
        <v>616.6</v>
      </c>
      <c r="M327" s="229">
        <v>3.9187799999999999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41.85</v>
      </c>
      <c r="D328" s="230">
        <v>41.883333333333333</v>
      </c>
      <c r="E328" s="230">
        <v>41.316666666666663</v>
      </c>
      <c r="F328" s="230">
        <v>40.783333333333331</v>
      </c>
      <c r="G328" s="230">
        <v>40.216666666666661</v>
      </c>
      <c r="H328" s="230">
        <v>42.416666666666664</v>
      </c>
      <c r="I328" s="230">
        <v>42.983333333333341</v>
      </c>
      <c r="J328" s="230">
        <v>43.516666666666666</v>
      </c>
      <c r="K328" s="229">
        <v>42.45</v>
      </c>
      <c r="L328" s="229">
        <v>41.35</v>
      </c>
      <c r="M328" s="229">
        <v>71.200119999999998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122.9</v>
      </c>
      <c r="D329" s="230">
        <v>122.31666666666666</v>
      </c>
      <c r="E329" s="230">
        <v>121.13333333333333</v>
      </c>
      <c r="F329" s="230">
        <v>119.36666666666666</v>
      </c>
      <c r="G329" s="230">
        <v>118.18333333333332</v>
      </c>
      <c r="H329" s="230">
        <v>124.08333333333333</v>
      </c>
      <c r="I329" s="230">
        <v>125.26666666666667</v>
      </c>
      <c r="J329" s="230">
        <v>127.03333333333333</v>
      </c>
      <c r="K329" s="229">
        <v>123.5</v>
      </c>
      <c r="L329" s="229">
        <v>120.55</v>
      </c>
      <c r="M329" s="229">
        <v>29.03895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45</v>
      </c>
      <c r="D330" s="230">
        <v>44.70000000000001</v>
      </c>
      <c r="E330" s="230">
        <v>44.250000000000021</v>
      </c>
      <c r="F330" s="230">
        <v>43.500000000000014</v>
      </c>
      <c r="G330" s="230">
        <v>43.050000000000026</v>
      </c>
      <c r="H330" s="230">
        <v>45.450000000000017</v>
      </c>
      <c r="I330" s="230">
        <v>45.900000000000006</v>
      </c>
      <c r="J330" s="230">
        <v>46.650000000000013</v>
      </c>
      <c r="K330" s="229">
        <v>45.15</v>
      </c>
      <c r="L330" s="229">
        <v>43.95</v>
      </c>
      <c r="M330" s="229">
        <v>139.2047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101.05</v>
      </c>
      <c r="D331" s="230">
        <v>100.89999999999999</v>
      </c>
      <c r="E331" s="230">
        <v>98.84999999999998</v>
      </c>
      <c r="F331" s="230">
        <v>96.649999999999991</v>
      </c>
      <c r="G331" s="230">
        <v>94.59999999999998</v>
      </c>
      <c r="H331" s="230">
        <v>103.09999999999998</v>
      </c>
      <c r="I331" s="230">
        <v>105.14999999999999</v>
      </c>
      <c r="J331" s="230">
        <v>107.34999999999998</v>
      </c>
      <c r="K331" s="229">
        <v>102.95</v>
      </c>
      <c r="L331" s="229">
        <v>98.7</v>
      </c>
      <c r="M331" s="229">
        <v>30.063300000000002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218.75</v>
      </c>
      <c r="D332" s="230">
        <v>219.29999999999998</v>
      </c>
      <c r="E332" s="230">
        <v>217.94999999999996</v>
      </c>
      <c r="F332" s="230">
        <v>217.14999999999998</v>
      </c>
      <c r="G332" s="230">
        <v>215.79999999999995</v>
      </c>
      <c r="H332" s="230">
        <v>220.09999999999997</v>
      </c>
      <c r="I332" s="230">
        <v>221.45</v>
      </c>
      <c r="J332" s="230">
        <v>222.24999999999997</v>
      </c>
      <c r="K332" s="229">
        <v>220.65</v>
      </c>
      <c r="L332" s="229">
        <v>218.5</v>
      </c>
      <c r="M332" s="229">
        <v>1.79271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185.7</v>
      </c>
      <c r="D333" s="230">
        <v>184.93333333333331</v>
      </c>
      <c r="E333" s="230">
        <v>183.41666666666663</v>
      </c>
      <c r="F333" s="230">
        <v>181.13333333333333</v>
      </c>
      <c r="G333" s="230">
        <v>179.61666666666665</v>
      </c>
      <c r="H333" s="230">
        <v>187.21666666666661</v>
      </c>
      <c r="I333" s="230">
        <v>188.73333333333332</v>
      </c>
      <c r="J333" s="230">
        <v>191.01666666666659</v>
      </c>
      <c r="K333" s="229">
        <v>186.45</v>
      </c>
      <c r="L333" s="229">
        <v>182.65</v>
      </c>
      <c r="M333" s="229">
        <v>174.50399999999999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934.7</v>
      </c>
      <c r="D334" s="230">
        <v>940.88333333333333</v>
      </c>
      <c r="E334" s="230">
        <v>921.76666666666665</v>
      </c>
      <c r="F334" s="230">
        <v>908.83333333333337</v>
      </c>
      <c r="G334" s="230">
        <v>889.7166666666667</v>
      </c>
      <c r="H334" s="230">
        <v>953.81666666666661</v>
      </c>
      <c r="I334" s="230">
        <v>972.93333333333317</v>
      </c>
      <c r="J334" s="230">
        <v>985.86666666666656</v>
      </c>
      <c r="K334" s="229">
        <v>960</v>
      </c>
      <c r="L334" s="229">
        <v>927.95</v>
      </c>
      <c r="M334" s="229">
        <v>3.51918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85.05</v>
      </c>
      <c r="D335" s="230">
        <v>85.25</v>
      </c>
      <c r="E335" s="230">
        <v>84.1</v>
      </c>
      <c r="F335" s="230">
        <v>83.149999999999991</v>
      </c>
      <c r="G335" s="230">
        <v>81.999999999999986</v>
      </c>
      <c r="H335" s="230">
        <v>86.2</v>
      </c>
      <c r="I335" s="230">
        <v>87.350000000000009</v>
      </c>
      <c r="J335" s="230">
        <v>88.300000000000011</v>
      </c>
      <c r="K335" s="229">
        <v>86.4</v>
      </c>
      <c r="L335" s="229">
        <v>84.3</v>
      </c>
      <c r="M335" s="229">
        <v>97.069280000000006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4409.1499999999996</v>
      </c>
      <c r="D336" s="230">
        <v>4421.2333333333336</v>
      </c>
      <c r="E336" s="230">
        <v>4353.916666666667</v>
      </c>
      <c r="F336" s="230">
        <v>4298.6833333333334</v>
      </c>
      <c r="G336" s="230">
        <v>4231.3666666666668</v>
      </c>
      <c r="H336" s="230">
        <v>4476.4666666666672</v>
      </c>
      <c r="I336" s="230">
        <v>4543.7833333333328</v>
      </c>
      <c r="J336" s="230">
        <v>4599.0166666666673</v>
      </c>
      <c r="K336" s="229">
        <v>4488.55</v>
      </c>
      <c r="L336" s="229">
        <v>4366</v>
      </c>
      <c r="M336" s="229">
        <v>5.0738500000000002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661.05</v>
      </c>
      <c r="D337" s="230">
        <v>654.16666666666663</v>
      </c>
      <c r="E337" s="230">
        <v>635.43333333333328</v>
      </c>
      <c r="F337" s="230">
        <v>609.81666666666661</v>
      </c>
      <c r="G337" s="230">
        <v>591.08333333333326</v>
      </c>
      <c r="H337" s="230">
        <v>679.7833333333333</v>
      </c>
      <c r="I337" s="230">
        <v>698.51666666666665</v>
      </c>
      <c r="J337" s="230">
        <v>724.13333333333333</v>
      </c>
      <c r="K337" s="229">
        <v>672.9</v>
      </c>
      <c r="L337" s="229">
        <v>628.54999999999995</v>
      </c>
      <c r="M337" s="229">
        <v>20.780349999999999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22289.35</v>
      </c>
      <c r="D338" s="230">
        <v>22222.5</v>
      </c>
      <c r="E338" s="230">
        <v>22096</v>
      </c>
      <c r="F338" s="230">
        <v>21902.65</v>
      </c>
      <c r="G338" s="230">
        <v>21776.15</v>
      </c>
      <c r="H338" s="230">
        <v>22415.85</v>
      </c>
      <c r="I338" s="230">
        <v>22542.35</v>
      </c>
      <c r="J338" s="230">
        <v>22735.699999999997</v>
      </c>
      <c r="K338" s="229">
        <v>22349</v>
      </c>
      <c r="L338" s="229">
        <v>22029.15</v>
      </c>
      <c r="M338" s="229">
        <v>0.62351999999999996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63.55</v>
      </c>
      <c r="D339" s="230">
        <v>63.816666666666663</v>
      </c>
      <c r="E339" s="230">
        <v>62.933333333333323</v>
      </c>
      <c r="F339" s="230">
        <v>62.316666666666663</v>
      </c>
      <c r="G339" s="230">
        <v>61.433333333333323</v>
      </c>
      <c r="H339" s="230">
        <v>64.433333333333323</v>
      </c>
      <c r="I339" s="230">
        <v>65.316666666666649</v>
      </c>
      <c r="J339" s="230">
        <v>65.933333333333323</v>
      </c>
      <c r="K339" s="229">
        <v>64.7</v>
      </c>
      <c r="L339" s="229">
        <v>63.2</v>
      </c>
      <c r="M339" s="229">
        <v>13.4877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244.95</v>
      </c>
      <c r="D340" s="230">
        <v>245.23333333333335</v>
      </c>
      <c r="E340" s="230">
        <v>243.81666666666669</v>
      </c>
      <c r="F340" s="230">
        <v>242.68333333333334</v>
      </c>
      <c r="G340" s="230">
        <v>241.26666666666668</v>
      </c>
      <c r="H340" s="230">
        <v>246.3666666666667</v>
      </c>
      <c r="I340" s="230">
        <v>247.78333333333333</v>
      </c>
      <c r="J340" s="230">
        <v>248.91666666666671</v>
      </c>
      <c r="K340" s="229">
        <v>246.65</v>
      </c>
      <c r="L340" s="229">
        <v>244.1</v>
      </c>
      <c r="M340" s="229">
        <v>1.72875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355</v>
      </c>
      <c r="D341" s="230">
        <v>352.86666666666662</v>
      </c>
      <c r="E341" s="230">
        <v>348.13333333333321</v>
      </c>
      <c r="F341" s="230">
        <v>341.26666666666659</v>
      </c>
      <c r="G341" s="230">
        <v>336.53333333333319</v>
      </c>
      <c r="H341" s="230">
        <v>359.73333333333323</v>
      </c>
      <c r="I341" s="230">
        <v>364.4666666666667</v>
      </c>
      <c r="J341" s="230">
        <v>371.33333333333326</v>
      </c>
      <c r="K341" s="229">
        <v>357.6</v>
      </c>
      <c r="L341" s="229">
        <v>346</v>
      </c>
      <c r="M341" s="229">
        <v>1.9886900000000001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963.55</v>
      </c>
      <c r="D342" s="230">
        <v>965.06666666666661</v>
      </c>
      <c r="E342" s="230">
        <v>959.58333333333326</v>
      </c>
      <c r="F342" s="230">
        <v>955.61666666666667</v>
      </c>
      <c r="G342" s="230">
        <v>950.13333333333333</v>
      </c>
      <c r="H342" s="230">
        <v>969.03333333333319</v>
      </c>
      <c r="I342" s="230">
        <v>974.51666666666654</v>
      </c>
      <c r="J342" s="230">
        <v>978.48333333333312</v>
      </c>
      <c r="K342" s="229">
        <v>970.55</v>
      </c>
      <c r="L342" s="229">
        <v>961.1</v>
      </c>
      <c r="M342" s="229">
        <v>3.2231000000000001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155.05000000000001</v>
      </c>
      <c r="D343" s="230">
        <v>154.29999999999998</v>
      </c>
      <c r="E343" s="230">
        <v>153.34999999999997</v>
      </c>
      <c r="F343" s="230">
        <v>151.64999999999998</v>
      </c>
      <c r="G343" s="230">
        <v>150.69999999999996</v>
      </c>
      <c r="H343" s="230">
        <v>155.99999999999997</v>
      </c>
      <c r="I343" s="230">
        <v>156.94999999999996</v>
      </c>
      <c r="J343" s="230">
        <v>158.64999999999998</v>
      </c>
      <c r="K343" s="229">
        <v>155.25</v>
      </c>
      <c r="L343" s="229">
        <v>152.6</v>
      </c>
      <c r="M343" s="229">
        <v>110.17643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255.6</v>
      </c>
      <c r="D344" s="230">
        <v>255.05000000000004</v>
      </c>
      <c r="E344" s="230">
        <v>252.60000000000008</v>
      </c>
      <c r="F344" s="230">
        <v>249.60000000000005</v>
      </c>
      <c r="G344" s="230">
        <v>247.15000000000009</v>
      </c>
      <c r="H344" s="230">
        <v>258.05000000000007</v>
      </c>
      <c r="I344" s="230">
        <v>260.50000000000006</v>
      </c>
      <c r="J344" s="230">
        <v>263.50000000000006</v>
      </c>
      <c r="K344" s="229">
        <v>257.5</v>
      </c>
      <c r="L344" s="229">
        <v>252.05</v>
      </c>
      <c r="M344" s="229">
        <v>10.944190000000001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845.6</v>
      </c>
      <c r="D345" s="230">
        <v>838.18333333333339</v>
      </c>
      <c r="E345" s="230">
        <v>825.46666666666681</v>
      </c>
      <c r="F345" s="230">
        <v>805.33333333333337</v>
      </c>
      <c r="G345" s="230">
        <v>792.61666666666679</v>
      </c>
      <c r="H345" s="230">
        <v>858.31666666666683</v>
      </c>
      <c r="I345" s="230">
        <v>871.03333333333353</v>
      </c>
      <c r="J345" s="230">
        <v>891.16666666666686</v>
      </c>
      <c r="K345" s="229">
        <v>850.9</v>
      </c>
      <c r="L345" s="229">
        <v>818.05</v>
      </c>
      <c r="M345" s="229">
        <v>31.22871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812.15</v>
      </c>
      <c r="D346" s="230">
        <v>808.18333333333339</v>
      </c>
      <c r="E346" s="230">
        <v>797.76666666666677</v>
      </c>
      <c r="F346" s="230">
        <v>783.38333333333333</v>
      </c>
      <c r="G346" s="230">
        <v>772.9666666666667</v>
      </c>
      <c r="H346" s="230">
        <v>822.56666666666683</v>
      </c>
      <c r="I346" s="230">
        <v>832.98333333333335</v>
      </c>
      <c r="J346" s="230">
        <v>847.3666666666669</v>
      </c>
      <c r="K346" s="229">
        <v>818.6</v>
      </c>
      <c r="L346" s="229">
        <v>793.8</v>
      </c>
      <c r="M346" s="229">
        <v>59.201619999999998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3595.8</v>
      </c>
      <c r="D347" s="230">
        <v>3574.2666666666664</v>
      </c>
      <c r="E347" s="230">
        <v>3544.7833333333328</v>
      </c>
      <c r="F347" s="230">
        <v>3493.7666666666664</v>
      </c>
      <c r="G347" s="230">
        <v>3464.2833333333328</v>
      </c>
      <c r="H347" s="230">
        <v>3625.2833333333328</v>
      </c>
      <c r="I347" s="230">
        <v>3654.7666666666664</v>
      </c>
      <c r="J347" s="230">
        <v>3705.7833333333328</v>
      </c>
      <c r="K347" s="229">
        <v>3603.75</v>
      </c>
      <c r="L347" s="229">
        <v>3523.25</v>
      </c>
      <c r="M347" s="229">
        <v>0.45034999999999997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242.05</v>
      </c>
      <c r="D348" s="230">
        <v>242.4</v>
      </c>
      <c r="E348" s="230">
        <v>239.70000000000002</v>
      </c>
      <c r="F348" s="230">
        <v>237.35000000000002</v>
      </c>
      <c r="G348" s="230">
        <v>234.65000000000003</v>
      </c>
      <c r="H348" s="230">
        <v>244.75</v>
      </c>
      <c r="I348" s="230">
        <v>247.45</v>
      </c>
      <c r="J348" s="230">
        <v>249.79999999999998</v>
      </c>
      <c r="K348" s="229">
        <v>245.1</v>
      </c>
      <c r="L348" s="229">
        <v>240.05</v>
      </c>
      <c r="M348" s="229">
        <v>0.89349000000000001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610.45000000000005</v>
      </c>
      <c r="D349" s="230">
        <v>613.56666666666672</v>
      </c>
      <c r="E349" s="230">
        <v>602.63333333333344</v>
      </c>
      <c r="F349" s="230">
        <v>594.81666666666672</v>
      </c>
      <c r="G349" s="230">
        <v>583.88333333333344</v>
      </c>
      <c r="H349" s="230">
        <v>621.38333333333344</v>
      </c>
      <c r="I349" s="230">
        <v>632.31666666666661</v>
      </c>
      <c r="J349" s="230">
        <v>640.13333333333344</v>
      </c>
      <c r="K349" s="229">
        <v>624.5</v>
      </c>
      <c r="L349" s="229">
        <v>605.75</v>
      </c>
      <c r="M349" s="229">
        <v>13.530049999999999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144.19999999999999</v>
      </c>
      <c r="D350" s="230">
        <v>143.41666666666666</v>
      </c>
      <c r="E350" s="230">
        <v>141.93333333333331</v>
      </c>
      <c r="F350" s="230">
        <v>139.66666666666666</v>
      </c>
      <c r="G350" s="230">
        <v>138.18333333333331</v>
      </c>
      <c r="H350" s="230">
        <v>145.68333333333331</v>
      </c>
      <c r="I350" s="230">
        <v>147.16666666666666</v>
      </c>
      <c r="J350" s="230">
        <v>149.43333333333331</v>
      </c>
      <c r="K350" s="229">
        <v>144.9</v>
      </c>
      <c r="L350" s="229">
        <v>141.15</v>
      </c>
      <c r="M350" s="229">
        <v>20.377120000000001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3736.8</v>
      </c>
      <c r="D351" s="230">
        <v>3713.4500000000003</v>
      </c>
      <c r="E351" s="230">
        <v>3657.1000000000004</v>
      </c>
      <c r="F351" s="230">
        <v>3577.4</v>
      </c>
      <c r="G351" s="230">
        <v>3521.05</v>
      </c>
      <c r="H351" s="230">
        <v>3793.1500000000005</v>
      </c>
      <c r="I351" s="230">
        <v>3849.5</v>
      </c>
      <c r="J351" s="230">
        <v>3929.2000000000007</v>
      </c>
      <c r="K351" s="229">
        <v>3769.8</v>
      </c>
      <c r="L351" s="229">
        <v>3633.75</v>
      </c>
      <c r="M351" s="229">
        <v>6.8095999999999997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559.15</v>
      </c>
      <c r="D352" s="230">
        <v>551.86666666666667</v>
      </c>
      <c r="E352" s="230">
        <v>535.33333333333337</v>
      </c>
      <c r="F352" s="230">
        <v>511.51666666666665</v>
      </c>
      <c r="G352" s="230">
        <v>494.98333333333335</v>
      </c>
      <c r="H352" s="230">
        <v>575.68333333333339</v>
      </c>
      <c r="I352" s="230">
        <v>592.2166666666667</v>
      </c>
      <c r="J352" s="230">
        <v>616.03333333333342</v>
      </c>
      <c r="K352" s="229">
        <v>568.4</v>
      </c>
      <c r="L352" s="229">
        <v>528.04999999999995</v>
      </c>
      <c r="M352" s="229">
        <v>10.97269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317.05</v>
      </c>
      <c r="D353" s="230">
        <v>317.81666666666666</v>
      </c>
      <c r="E353" s="230">
        <v>315.2833333333333</v>
      </c>
      <c r="F353" s="230">
        <v>313.51666666666665</v>
      </c>
      <c r="G353" s="230">
        <v>310.98333333333329</v>
      </c>
      <c r="H353" s="230">
        <v>319.58333333333331</v>
      </c>
      <c r="I353" s="230">
        <v>322.11666666666673</v>
      </c>
      <c r="J353" s="230">
        <v>323.88333333333333</v>
      </c>
      <c r="K353" s="229">
        <v>320.35000000000002</v>
      </c>
      <c r="L353" s="229">
        <v>316.05</v>
      </c>
      <c r="M353" s="229">
        <v>1.5515399999999999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1441.25</v>
      </c>
      <c r="D354" s="230">
        <v>1435.1499999999999</v>
      </c>
      <c r="E354" s="230">
        <v>1422.8499999999997</v>
      </c>
      <c r="F354" s="230">
        <v>1404.4499999999998</v>
      </c>
      <c r="G354" s="230">
        <v>1392.1499999999996</v>
      </c>
      <c r="H354" s="230">
        <v>1453.5499999999997</v>
      </c>
      <c r="I354" s="230">
        <v>1465.85</v>
      </c>
      <c r="J354" s="230">
        <v>1484.2499999999998</v>
      </c>
      <c r="K354" s="229">
        <v>1447.45</v>
      </c>
      <c r="L354" s="229">
        <v>1416.75</v>
      </c>
      <c r="M354" s="229">
        <v>6.0334599999999998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38147.550000000003</v>
      </c>
      <c r="D355" s="230">
        <v>38210.116666666669</v>
      </c>
      <c r="E355" s="230">
        <v>37846.233333333337</v>
      </c>
      <c r="F355" s="230">
        <v>37544.916666666672</v>
      </c>
      <c r="G355" s="230">
        <v>37181.03333333334</v>
      </c>
      <c r="H355" s="230">
        <v>38511.433333333334</v>
      </c>
      <c r="I355" s="230">
        <v>38875.316666666666</v>
      </c>
      <c r="J355" s="230">
        <v>39176.633333333331</v>
      </c>
      <c r="K355" s="229">
        <v>38574</v>
      </c>
      <c r="L355" s="229">
        <v>37908.800000000003</v>
      </c>
      <c r="M355" s="229">
        <v>0.40623999999999999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1021.3</v>
      </c>
      <c r="D356" s="230">
        <v>1019.5999999999999</v>
      </c>
      <c r="E356" s="230">
        <v>1006.2999999999997</v>
      </c>
      <c r="F356" s="230">
        <v>991.29999999999984</v>
      </c>
      <c r="G356" s="230">
        <v>977.99999999999966</v>
      </c>
      <c r="H356" s="230">
        <v>1034.5999999999999</v>
      </c>
      <c r="I356" s="230">
        <v>1047.9000000000001</v>
      </c>
      <c r="J356" s="230">
        <v>1062.8999999999999</v>
      </c>
      <c r="K356" s="229">
        <v>1032.9000000000001</v>
      </c>
      <c r="L356" s="229">
        <v>1004.6</v>
      </c>
      <c r="M356" s="229">
        <v>0.91890000000000005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4983.7</v>
      </c>
      <c r="D357" s="230">
        <v>4941.5666666666666</v>
      </c>
      <c r="E357" s="230">
        <v>4881.1333333333332</v>
      </c>
      <c r="F357" s="230">
        <v>4778.5666666666666</v>
      </c>
      <c r="G357" s="230">
        <v>4718.1333333333332</v>
      </c>
      <c r="H357" s="230">
        <v>5044.1333333333332</v>
      </c>
      <c r="I357" s="230">
        <v>5104.5666666666657</v>
      </c>
      <c r="J357" s="230">
        <v>5207.1333333333332</v>
      </c>
      <c r="K357" s="229">
        <v>5002</v>
      </c>
      <c r="L357" s="229">
        <v>4839</v>
      </c>
      <c r="M357" s="229">
        <v>2.7649599999999999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224.1</v>
      </c>
      <c r="D358" s="230">
        <v>223.66666666666666</v>
      </c>
      <c r="E358" s="230">
        <v>222.23333333333332</v>
      </c>
      <c r="F358" s="230">
        <v>220.36666666666667</v>
      </c>
      <c r="G358" s="230">
        <v>218.93333333333334</v>
      </c>
      <c r="H358" s="230">
        <v>225.5333333333333</v>
      </c>
      <c r="I358" s="230">
        <v>226.96666666666664</v>
      </c>
      <c r="J358" s="230">
        <v>228.83333333333329</v>
      </c>
      <c r="K358" s="229">
        <v>225.1</v>
      </c>
      <c r="L358" s="229">
        <v>221.8</v>
      </c>
      <c r="M358" s="229">
        <v>20.665220000000001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3894.7</v>
      </c>
      <c r="D359" s="230">
        <v>3911.5499999999997</v>
      </c>
      <c r="E359" s="230">
        <v>3864.1499999999996</v>
      </c>
      <c r="F359" s="230">
        <v>3833.6</v>
      </c>
      <c r="G359" s="230">
        <v>3786.2</v>
      </c>
      <c r="H359" s="230">
        <v>3942.0999999999995</v>
      </c>
      <c r="I359" s="230">
        <v>3989.5</v>
      </c>
      <c r="J359" s="230">
        <v>4020.0499999999993</v>
      </c>
      <c r="K359" s="229">
        <v>3958.95</v>
      </c>
      <c r="L359" s="229">
        <v>3881</v>
      </c>
      <c r="M359" s="229">
        <v>8.5250000000000006E-2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1590.65</v>
      </c>
      <c r="D360" s="230">
        <v>1587.4333333333332</v>
      </c>
      <c r="E360" s="230">
        <v>1568.8166666666664</v>
      </c>
      <c r="F360" s="230">
        <v>1546.9833333333331</v>
      </c>
      <c r="G360" s="230">
        <v>1528.3666666666663</v>
      </c>
      <c r="H360" s="230">
        <v>1609.2666666666664</v>
      </c>
      <c r="I360" s="230">
        <v>1627.8833333333332</v>
      </c>
      <c r="J360" s="230">
        <v>1649.7166666666665</v>
      </c>
      <c r="K360" s="229">
        <v>1606.05</v>
      </c>
      <c r="L360" s="229">
        <v>1565.6</v>
      </c>
      <c r="M360" s="229">
        <v>3.8652000000000002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2640.75</v>
      </c>
      <c r="D361" s="230">
        <v>2636.1</v>
      </c>
      <c r="E361" s="230">
        <v>2612.3999999999996</v>
      </c>
      <c r="F361" s="230">
        <v>2584.0499999999997</v>
      </c>
      <c r="G361" s="230">
        <v>2560.3499999999995</v>
      </c>
      <c r="H361" s="230">
        <v>2664.45</v>
      </c>
      <c r="I361" s="230">
        <v>2688.1499999999996</v>
      </c>
      <c r="J361" s="230">
        <v>2716.5</v>
      </c>
      <c r="K361" s="229">
        <v>2659.8</v>
      </c>
      <c r="L361" s="229">
        <v>2607.75</v>
      </c>
      <c r="M361" s="229">
        <v>2.3452099999999998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88.55</v>
      </c>
      <c r="D362" s="230">
        <v>88.716666666666654</v>
      </c>
      <c r="E362" s="230">
        <v>87.733333333333306</v>
      </c>
      <c r="F362" s="230">
        <v>86.916666666666657</v>
      </c>
      <c r="G362" s="230">
        <v>85.933333333333309</v>
      </c>
      <c r="H362" s="230">
        <v>89.533333333333303</v>
      </c>
      <c r="I362" s="230">
        <v>90.516666666666652</v>
      </c>
      <c r="J362" s="230">
        <v>91.3333333333333</v>
      </c>
      <c r="K362" s="229">
        <v>89.7</v>
      </c>
      <c r="L362" s="229">
        <v>87.9</v>
      </c>
      <c r="M362" s="229">
        <v>44.921030000000002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983.2</v>
      </c>
      <c r="D363" s="230">
        <v>986.55000000000007</v>
      </c>
      <c r="E363" s="230">
        <v>976.65000000000009</v>
      </c>
      <c r="F363" s="230">
        <v>970.1</v>
      </c>
      <c r="G363" s="230">
        <v>960.2</v>
      </c>
      <c r="H363" s="230">
        <v>993.10000000000014</v>
      </c>
      <c r="I363" s="230">
        <v>1003</v>
      </c>
      <c r="J363" s="230">
        <v>1009.5500000000002</v>
      </c>
      <c r="K363" s="229">
        <v>996.45</v>
      </c>
      <c r="L363" s="229">
        <v>980</v>
      </c>
      <c r="M363" s="229">
        <v>0.30123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3534.1</v>
      </c>
      <c r="D364" s="230">
        <v>3534.1666666666665</v>
      </c>
      <c r="E364" s="230">
        <v>3510.333333333333</v>
      </c>
      <c r="F364" s="230">
        <v>3486.5666666666666</v>
      </c>
      <c r="G364" s="230">
        <v>3462.7333333333331</v>
      </c>
      <c r="H364" s="230">
        <v>3557.9333333333329</v>
      </c>
      <c r="I364" s="230">
        <v>3581.766666666666</v>
      </c>
      <c r="J364" s="230">
        <v>3605.5333333333328</v>
      </c>
      <c r="K364" s="229">
        <v>3558</v>
      </c>
      <c r="L364" s="229">
        <v>3510.4</v>
      </c>
      <c r="M364" s="229">
        <v>2.4302899999999998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1286.0999999999999</v>
      </c>
      <c r="D365" s="230">
        <v>1294.55</v>
      </c>
      <c r="E365" s="230">
        <v>1274.8499999999999</v>
      </c>
      <c r="F365" s="230">
        <v>1263.5999999999999</v>
      </c>
      <c r="G365" s="230">
        <v>1243.8999999999999</v>
      </c>
      <c r="H365" s="230">
        <v>1305.8</v>
      </c>
      <c r="I365" s="230">
        <v>1325.5000000000002</v>
      </c>
      <c r="J365" s="230">
        <v>1336.75</v>
      </c>
      <c r="K365" s="229">
        <v>1314.25</v>
      </c>
      <c r="L365" s="229">
        <v>1283.3</v>
      </c>
      <c r="M365" s="229">
        <v>1.0537799999999999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342.65</v>
      </c>
      <c r="D366" s="230">
        <v>343.96666666666664</v>
      </c>
      <c r="E366" s="230">
        <v>340.23333333333329</v>
      </c>
      <c r="F366" s="230">
        <v>337.81666666666666</v>
      </c>
      <c r="G366" s="230">
        <v>334.08333333333331</v>
      </c>
      <c r="H366" s="230">
        <v>346.38333333333327</v>
      </c>
      <c r="I366" s="230">
        <v>350.11666666666662</v>
      </c>
      <c r="J366" s="230">
        <v>352.53333333333325</v>
      </c>
      <c r="K366" s="229">
        <v>347.7</v>
      </c>
      <c r="L366" s="229">
        <v>341.55</v>
      </c>
      <c r="M366" s="229">
        <v>9.7959899999999998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202.15</v>
      </c>
      <c r="D367" s="230">
        <v>201.31666666666669</v>
      </c>
      <c r="E367" s="230">
        <v>199.63333333333338</v>
      </c>
      <c r="F367" s="230">
        <v>197.1166666666667</v>
      </c>
      <c r="G367" s="230">
        <v>195.43333333333339</v>
      </c>
      <c r="H367" s="230">
        <v>203.83333333333337</v>
      </c>
      <c r="I367" s="230">
        <v>205.51666666666671</v>
      </c>
      <c r="J367" s="230">
        <v>208.03333333333336</v>
      </c>
      <c r="K367" s="229">
        <v>203</v>
      </c>
      <c r="L367" s="229">
        <v>198.8</v>
      </c>
      <c r="M367" s="229">
        <v>67.650170000000003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241.65</v>
      </c>
      <c r="D368" s="230">
        <v>243.1</v>
      </c>
      <c r="E368" s="230">
        <v>239.75</v>
      </c>
      <c r="F368" s="230">
        <v>237.85</v>
      </c>
      <c r="G368" s="230">
        <v>234.5</v>
      </c>
      <c r="H368" s="230">
        <v>245</v>
      </c>
      <c r="I368" s="230">
        <v>248.34999999999997</v>
      </c>
      <c r="J368" s="230">
        <v>250.25</v>
      </c>
      <c r="K368" s="229">
        <v>246.45</v>
      </c>
      <c r="L368" s="229">
        <v>241.2</v>
      </c>
      <c r="M368" s="229">
        <v>61.416820000000001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387.75</v>
      </c>
      <c r="D369" s="230">
        <v>390.68333333333339</v>
      </c>
      <c r="E369" s="230">
        <v>383.4166666666668</v>
      </c>
      <c r="F369" s="230">
        <v>379.08333333333343</v>
      </c>
      <c r="G369" s="230">
        <v>371.81666666666683</v>
      </c>
      <c r="H369" s="230">
        <v>395.01666666666677</v>
      </c>
      <c r="I369" s="230">
        <v>402.28333333333342</v>
      </c>
      <c r="J369" s="230">
        <v>406.61666666666673</v>
      </c>
      <c r="K369" s="229">
        <v>397.95</v>
      </c>
      <c r="L369" s="229">
        <v>386.35</v>
      </c>
      <c r="M369" s="229">
        <v>5.4775600000000004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562.15</v>
      </c>
      <c r="D370" s="230">
        <v>556.01666666666665</v>
      </c>
      <c r="E370" s="230">
        <v>547.13333333333333</v>
      </c>
      <c r="F370" s="230">
        <v>532.11666666666667</v>
      </c>
      <c r="G370" s="230">
        <v>523.23333333333335</v>
      </c>
      <c r="H370" s="230">
        <v>571.0333333333333</v>
      </c>
      <c r="I370" s="230">
        <v>579.91666666666652</v>
      </c>
      <c r="J370" s="230">
        <v>594.93333333333328</v>
      </c>
      <c r="K370" s="229">
        <v>564.9</v>
      </c>
      <c r="L370" s="229">
        <v>541</v>
      </c>
      <c r="M370" s="229">
        <v>18.650259999999999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654.5</v>
      </c>
      <c r="D371" s="230">
        <v>659.94999999999993</v>
      </c>
      <c r="E371" s="230">
        <v>644.59999999999991</v>
      </c>
      <c r="F371" s="230">
        <v>634.69999999999993</v>
      </c>
      <c r="G371" s="230">
        <v>619.34999999999991</v>
      </c>
      <c r="H371" s="230">
        <v>669.84999999999991</v>
      </c>
      <c r="I371" s="230">
        <v>685.2</v>
      </c>
      <c r="J371" s="230">
        <v>695.09999999999991</v>
      </c>
      <c r="K371" s="229">
        <v>675.3</v>
      </c>
      <c r="L371" s="229">
        <v>650.04999999999995</v>
      </c>
      <c r="M371" s="229">
        <v>7.7198200000000003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126.3</v>
      </c>
      <c r="D372" s="230">
        <v>127.2</v>
      </c>
      <c r="E372" s="230">
        <v>124.4</v>
      </c>
      <c r="F372" s="230">
        <v>122.5</v>
      </c>
      <c r="G372" s="230">
        <v>119.7</v>
      </c>
      <c r="H372" s="230">
        <v>129.10000000000002</v>
      </c>
      <c r="I372" s="230">
        <v>131.89999999999998</v>
      </c>
      <c r="J372" s="230">
        <v>133.80000000000001</v>
      </c>
      <c r="K372" s="229">
        <v>130</v>
      </c>
      <c r="L372" s="229">
        <v>125.3</v>
      </c>
      <c r="M372" s="229">
        <v>3.7766700000000002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1125.55</v>
      </c>
      <c r="D373" s="230">
        <v>1129.2166666666665</v>
      </c>
      <c r="E373" s="230">
        <v>1109.0333333333328</v>
      </c>
      <c r="F373" s="230">
        <v>1092.5166666666664</v>
      </c>
      <c r="G373" s="230">
        <v>1072.3333333333328</v>
      </c>
      <c r="H373" s="230">
        <v>1145.7333333333329</v>
      </c>
      <c r="I373" s="230">
        <v>1165.9166666666667</v>
      </c>
      <c r="J373" s="230">
        <v>1182.4333333333329</v>
      </c>
      <c r="K373" s="229">
        <v>1149.4000000000001</v>
      </c>
      <c r="L373" s="229">
        <v>1112.7</v>
      </c>
      <c r="M373" s="229">
        <v>0.21654000000000001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4992</v>
      </c>
      <c r="D374" s="230">
        <v>4987.333333333333</v>
      </c>
      <c r="E374" s="230">
        <v>4974.6666666666661</v>
      </c>
      <c r="F374" s="230">
        <v>4957.333333333333</v>
      </c>
      <c r="G374" s="230">
        <v>4944.6666666666661</v>
      </c>
      <c r="H374" s="230">
        <v>5004.6666666666661</v>
      </c>
      <c r="I374" s="230">
        <v>5017.3333333333321</v>
      </c>
      <c r="J374" s="230">
        <v>5034.6666666666661</v>
      </c>
      <c r="K374" s="229">
        <v>5000</v>
      </c>
      <c r="L374" s="229">
        <v>4970</v>
      </c>
      <c r="M374" s="229">
        <v>2.4799999999999999E-2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13925.3</v>
      </c>
      <c r="D375" s="230">
        <v>13886</v>
      </c>
      <c r="E375" s="230">
        <v>13832</v>
      </c>
      <c r="F375" s="230">
        <v>13738.7</v>
      </c>
      <c r="G375" s="230">
        <v>13684.7</v>
      </c>
      <c r="H375" s="230">
        <v>13979.3</v>
      </c>
      <c r="I375" s="230">
        <v>14033.3</v>
      </c>
      <c r="J375" s="230">
        <v>14126.599999999999</v>
      </c>
      <c r="K375" s="229">
        <v>13940</v>
      </c>
      <c r="L375" s="229">
        <v>13792.7</v>
      </c>
      <c r="M375" s="229">
        <v>4.752E-2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51.55</v>
      </c>
      <c r="D376" s="230">
        <v>51.45000000000001</v>
      </c>
      <c r="E376" s="230">
        <v>51.050000000000018</v>
      </c>
      <c r="F376" s="230">
        <v>50.550000000000011</v>
      </c>
      <c r="G376" s="230">
        <v>50.15000000000002</v>
      </c>
      <c r="H376" s="230">
        <v>51.950000000000017</v>
      </c>
      <c r="I376" s="230">
        <v>52.350000000000009</v>
      </c>
      <c r="J376" s="230">
        <v>52.850000000000016</v>
      </c>
      <c r="K376" s="229">
        <v>51.85</v>
      </c>
      <c r="L376" s="229">
        <v>50.95</v>
      </c>
      <c r="M376" s="229">
        <v>173.94732999999999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432.05</v>
      </c>
      <c r="D377" s="230">
        <v>431.64999999999992</v>
      </c>
      <c r="E377" s="230">
        <v>426.29999999999984</v>
      </c>
      <c r="F377" s="230">
        <v>420.5499999999999</v>
      </c>
      <c r="G377" s="230">
        <v>415.19999999999982</v>
      </c>
      <c r="H377" s="230">
        <v>437.39999999999986</v>
      </c>
      <c r="I377" s="230">
        <v>442.74999999999989</v>
      </c>
      <c r="J377" s="230">
        <v>448.49999999999989</v>
      </c>
      <c r="K377" s="229">
        <v>437</v>
      </c>
      <c r="L377" s="229">
        <v>425.9</v>
      </c>
      <c r="M377" s="229">
        <v>3.63374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177.95</v>
      </c>
      <c r="D378" s="230">
        <v>176.88333333333333</v>
      </c>
      <c r="E378" s="230">
        <v>175.26666666666665</v>
      </c>
      <c r="F378" s="230">
        <v>172.58333333333331</v>
      </c>
      <c r="G378" s="230">
        <v>170.96666666666664</v>
      </c>
      <c r="H378" s="230">
        <v>179.56666666666666</v>
      </c>
      <c r="I378" s="230">
        <v>181.18333333333334</v>
      </c>
      <c r="J378" s="230">
        <v>183.86666666666667</v>
      </c>
      <c r="K378" s="229">
        <v>178.5</v>
      </c>
      <c r="L378" s="229">
        <v>174.2</v>
      </c>
      <c r="M378" s="229">
        <v>43.235720000000001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154.6</v>
      </c>
      <c r="D379" s="230">
        <v>152.83333333333334</v>
      </c>
      <c r="E379" s="230">
        <v>150.56666666666669</v>
      </c>
      <c r="F379" s="230">
        <v>146.53333333333336</v>
      </c>
      <c r="G379" s="230">
        <v>144.26666666666671</v>
      </c>
      <c r="H379" s="230">
        <v>156.86666666666667</v>
      </c>
      <c r="I379" s="230">
        <v>159.13333333333333</v>
      </c>
      <c r="J379" s="230">
        <v>163.16666666666666</v>
      </c>
      <c r="K379" s="229">
        <v>155.1</v>
      </c>
      <c r="L379" s="229">
        <v>148.80000000000001</v>
      </c>
      <c r="M379" s="229">
        <v>146.49619999999999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663.85</v>
      </c>
      <c r="D380" s="230">
        <v>661.85</v>
      </c>
      <c r="E380" s="230">
        <v>654.80000000000007</v>
      </c>
      <c r="F380" s="230">
        <v>645.75</v>
      </c>
      <c r="G380" s="230">
        <v>638.70000000000005</v>
      </c>
      <c r="H380" s="230">
        <v>670.90000000000009</v>
      </c>
      <c r="I380" s="230">
        <v>677.95</v>
      </c>
      <c r="J380" s="230">
        <v>687.00000000000011</v>
      </c>
      <c r="K380" s="229">
        <v>668.9</v>
      </c>
      <c r="L380" s="229">
        <v>652.79999999999995</v>
      </c>
      <c r="M380" s="229">
        <v>1.5045500000000001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374.9</v>
      </c>
      <c r="D381" s="230">
        <v>378.05</v>
      </c>
      <c r="E381" s="230">
        <v>371.25</v>
      </c>
      <c r="F381" s="230">
        <v>367.59999999999997</v>
      </c>
      <c r="G381" s="230">
        <v>360.79999999999995</v>
      </c>
      <c r="H381" s="230">
        <v>381.70000000000005</v>
      </c>
      <c r="I381" s="230">
        <v>388.50000000000011</v>
      </c>
      <c r="J381" s="230">
        <v>392.15000000000009</v>
      </c>
      <c r="K381" s="229">
        <v>384.85</v>
      </c>
      <c r="L381" s="229">
        <v>374.4</v>
      </c>
      <c r="M381" s="229">
        <v>5.7675599999999996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1191.4000000000001</v>
      </c>
      <c r="D382" s="230">
        <v>1186.2833333333335</v>
      </c>
      <c r="E382" s="230">
        <v>1175.366666666667</v>
      </c>
      <c r="F382" s="230">
        <v>1159.3333333333335</v>
      </c>
      <c r="G382" s="230">
        <v>1148.416666666667</v>
      </c>
      <c r="H382" s="230">
        <v>1202.3166666666671</v>
      </c>
      <c r="I382" s="230">
        <v>1213.2333333333336</v>
      </c>
      <c r="J382" s="230">
        <v>1229.2666666666671</v>
      </c>
      <c r="K382" s="229">
        <v>1197.2</v>
      </c>
      <c r="L382" s="229">
        <v>1170.25</v>
      </c>
      <c r="M382" s="229">
        <v>1.42442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123.8</v>
      </c>
      <c r="D383" s="230">
        <v>124.64999999999999</v>
      </c>
      <c r="E383" s="230">
        <v>122.64999999999998</v>
      </c>
      <c r="F383" s="230">
        <v>121.49999999999999</v>
      </c>
      <c r="G383" s="230">
        <v>119.49999999999997</v>
      </c>
      <c r="H383" s="230">
        <v>125.79999999999998</v>
      </c>
      <c r="I383" s="230">
        <v>127.80000000000001</v>
      </c>
      <c r="J383" s="230">
        <v>128.94999999999999</v>
      </c>
      <c r="K383" s="229">
        <v>126.65</v>
      </c>
      <c r="L383" s="229">
        <v>123.5</v>
      </c>
      <c r="M383" s="229">
        <v>89.278310000000005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158.19999999999999</v>
      </c>
      <c r="D384" s="230">
        <v>158.15</v>
      </c>
      <c r="E384" s="230">
        <v>156.65</v>
      </c>
      <c r="F384" s="230">
        <v>155.1</v>
      </c>
      <c r="G384" s="230">
        <v>153.6</v>
      </c>
      <c r="H384" s="230">
        <v>159.70000000000002</v>
      </c>
      <c r="I384" s="230">
        <v>161.20000000000002</v>
      </c>
      <c r="J384" s="230">
        <v>162.75000000000003</v>
      </c>
      <c r="K384" s="229">
        <v>159.65</v>
      </c>
      <c r="L384" s="229">
        <v>156.6</v>
      </c>
      <c r="M384" s="229">
        <v>8.0532299999999992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932.85</v>
      </c>
      <c r="D385" s="230">
        <v>931.15000000000009</v>
      </c>
      <c r="E385" s="230">
        <v>918.85000000000014</v>
      </c>
      <c r="F385" s="230">
        <v>904.85</v>
      </c>
      <c r="G385" s="230">
        <v>892.55000000000007</v>
      </c>
      <c r="H385" s="230">
        <v>945.1500000000002</v>
      </c>
      <c r="I385" s="230">
        <v>957.45000000000016</v>
      </c>
      <c r="J385" s="230">
        <v>971.45000000000027</v>
      </c>
      <c r="K385" s="229">
        <v>943.45</v>
      </c>
      <c r="L385" s="229">
        <v>917.15</v>
      </c>
      <c r="M385" s="229">
        <v>1.1225000000000001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598.25</v>
      </c>
      <c r="D386" s="230">
        <v>590.56666666666661</v>
      </c>
      <c r="E386" s="230">
        <v>576.28333333333319</v>
      </c>
      <c r="F386" s="230">
        <v>554.31666666666661</v>
      </c>
      <c r="G386" s="230">
        <v>540.03333333333319</v>
      </c>
      <c r="H386" s="230">
        <v>612.53333333333319</v>
      </c>
      <c r="I386" s="230">
        <v>626.81666666666649</v>
      </c>
      <c r="J386" s="230">
        <v>648.78333333333319</v>
      </c>
      <c r="K386" s="229">
        <v>604.85</v>
      </c>
      <c r="L386" s="229">
        <v>568.6</v>
      </c>
      <c r="M386" s="229">
        <v>11.64523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192.95</v>
      </c>
      <c r="D387" s="230">
        <v>193.1</v>
      </c>
      <c r="E387" s="230">
        <v>191.89999999999998</v>
      </c>
      <c r="F387" s="230">
        <v>190.85</v>
      </c>
      <c r="G387" s="230">
        <v>189.64999999999998</v>
      </c>
      <c r="H387" s="230">
        <v>194.14999999999998</v>
      </c>
      <c r="I387" s="230">
        <v>195.34999999999997</v>
      </c>
      <c r="J387" s="230">
        <v>196.39999999999998</v>
      </c>
      <c r="K387" s="229">
        <v>194.3</v>
      </c>
      <c r="L387" s="229">
        <v>192.05</v>
      </c>
      <c r="M387" s="229">
        <v>3.85528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107.55</v>
      </c>
      <c r="D388" s="230">
        <v>107.05</v>
      </c>
      <c r="E388" s="230">
        <v>106.3</v>
      </c>
      <c r="F388" s="230">
        <v>105.05</v>
      </c>
      <c r="G388" s="230">
        <v>104.3</v>
      </c>
      <c r="H388" s="230">
        <v>108.3</v>
      </c>
      <c r="I388" s="230">
        <v>109.05</v>
      </c>
      <c r="J388" s="230">
        <v>110.3</v>
      </c>
      <c r="K388" s="229">
        <v>107.8</v>
      </c>
      <c r="L388" s="229">
        <v>105.8</v>
      </c>
      <c r="M388" s="229">
        <v>15.99518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2301.85</v>
      </c>
      <c r="D389" s="230">
        <v>2322.2833333333333</v>
      </c>
      <c r="E389" s="230">
        <v>2269.5666666666666</v>
      </c>
      <c r="F389" s="230">
        <v>2237.2833333333333</v>
      </c>
      <c r="G389" s="230">
        <v>2184.5666666666666</v>
      </c>
      <c r="H389" s="230">
        <v>2354.5666666666666</v>
      </c>
      <c r="I389" s="230">
        <v>2407.2833333333328</v>
      </c>
      <c r="J389" s="230">
        <v>2439.5666666666666</v>
      </c>
      <c r="K389" s="229">
        <v>2375</v>
      </c>
      <c r="L389" s="229">
        <v>2290</v>
      </c>
      <c r="M389" s="229">
        <v>0.78415000000000001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38.65</v>
      </c>
      <c r="D390" s="230">
        <v>38.949999999999996</v>
      </c>
      <c r="E390" s="230">
        <v>38.199999999999989</v>
      </c>
      <c r="F390" s="230">
        <v>37.749999999999993</v>
      </c>
      <c r="G390" s="230">
        <v>36.999999999999986</v>
      </c>
      <c r="H390" s="230">
        <v>39.399999999999991</v>
      </c>
      <c r="I390" s="230">
        <v>40.150000000000006</v>
      </c>
      <c r="J390" s="230">
        <v>40.599999999999994</v>
      </c>
      <c r="K390" s="229">
        <v>39.700000000000003</v>
      </c>
      <c r="L390" s="229">
        <v>38.5</v>
      </c>
      <c r="M390" s="229">
        <v>10.491160000000001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1663.7</v>
      </c>
      <c r="D391" s="230">
        <v>1659.9833333333336</v>
      </c>
      <c r="E391" s="230">
        <v>1646.1166666666672</v>
      </c>
      <c r="F391" s="230">
        <v>1628.5333333333338</v>
      </c>
      <c r="G391" s="230">
        <v>1614.6666666666674</v>
      </c>
      <c r="H391" s="230">
        <v>1677.5666666666671</v>
      </c>
      <c r="I391" s="230">
        <v>1691.4333333333334</v>
      </c>
      <c r="J391" s="230">
        <v>1709.0166666666669</v>
      </c>
      <c r="K391" s="229">
        <v>1673.85</v>
      </c>
      <c r="L391" s="229">
        <v>1642.4</v>
      </c>
      <c r="M391" s="229">
        <v>4.3388900000000001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188</v>
      </c>
      <c r="D392" s="230">
        <v>187.45000000000002</v>
      </c>
      <c r="E392" s="230">
        <v>184.90000000000003</v>
      </c>
      <c r="F392" s="230">
        <v>181.8</v>
      </c>
      <c r="G392" s="230">
        <v>179.25000000000003</v>
      </c>
      <c r="H392" s="230">
        <v>190.55000000000004</v>
      </c>
      <c r="I392" s="230">
        <v>193.10000000000005</v>
      </c>
      <c r="J392" s="230">
        <v>196.20000000000005</v>
      </c>
      <c r="K392" s="229">
        <v>190</v>
      </c>
      <c r="L392" s="229">
        <v>184.35</v>
      </c>
      <c r="M392" s="229">
        <v>19.85304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902.2</v>
      </c>
      <c r="D393" s="230">
        <v>903.55000000000007</v>
      </c>
      <c r="E393" s="230">
        <v>890.65000000000009</v>
      </c>
      <c r="F393" s="230">
        <v>879.1</v>
      </c>
      <c r="G393" s="230">
        <v>866.2</v>
      </c>
      <c r="H393" s="230">
        <v>915.10000000000014</v>
      </c>
      <c r="I393" s="230">
        <v>928</v>
      </c>
      <c r="J393" s="230">
        <v>939.55000000000018</v>
      </c>
      <c r="K393" s="229">
        <v>916.45</v>
      </c>
      <c r="L393" s="229">
        <v>892</v>
      </c>
      <c r="M393" s="229">
        <v>0.68945999999999996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2484.15</v>
      </c>
      <c r="D394" s="230">
        <v>2479.4500000000003</v>
      </c>
      <c r="E394" s="230">
        <v>2469.7000000000007</v>
      </c>
      <c r="F394" s="230">
        <v>2455.2500000000005</v>
      </c>
      <c r="G394" s="230">
        <v>2445.5000000000009</v>
      </c>
      <c r="H394" s="230">
        <v>2493.9000000000005</v>
      </c>
      <c r="I394" s="230">
        <v>2503.6499999999996</v>
      </c>
      <c r="J394" s="230">
        <v>2518.1000000000004</v>
      </c>
      <c r="K394" s="229">
        <v>2489.1999999999998</v>
      </c>
      <c r="L394" s="229">
        <v>2465</v>
      </c>
      <c r="M394" s="229">
        <v>29.498930000000001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107.6</v>
      </c>
      <c r="D395" s="230">
        <v>107.56666666666666</v>
      </c>
      <c r="E395" s="230">
        <v>106.28333333333333</v>
      </c>
      <c r="F395" s="230">
        <v>104.96666666666667</v>
      </c>
      <c r="G395" s="230">
        <v>103.68333333333334</v>
      </c>
      <c r="H395" s="230">
        <v>108.88333333333333</v>
      </c>
      <c r="I395" s="230">
        <v>110.16666666666666</v>
      </c>
      <c r="J395" s="230">
        <v>111.48333333333332</v>
      </c>
      <c r="K395" s="229">
        <v>108.85</v>
      </c>
      <c r="L395" s="229">
        <v>106.25</v>
      </c>
      <c r="M395" s="229">
        <v>8.2750400000000006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842.95</v>
      </c>
      <c r="D396" s="230">
        <v>846.23333333333323</v>
      </c>
      <c r="E396" s="230">
        <v>826.31666666666649</v>
      </c>
      <c r="F396" s="230">
        <v>809.68333333333328</v>
      </c>
      <c r="G396" s="230">
        <v>789.76666666666654</v>
      </c>
      <c r="H396" s="230">
        <v>862.86666666666645</v>
      </c>
      <c r="I396" s="230">
        <v>882.78333333333319</v>
      </c>
      <c r="J396" s="230">
        <v>899.4166666666664</v>
      </c>
      <c r="K396" s="229">
        <v>866.15</v>
      </c>
      <c r="L396" s="229">
        <v>829.6</v>
      </c>
      <c r="M396" s="229">
        <v>1.7283500000000001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1498.05</v>
      </c>
      <c r="D397" s="230">
        <v>1501.0833333333333</v>
      </c>
      <c r="E397" s="230">
        <v>1483.2166666666665</v>
      </c>
      <c r="F397" s="230">
        <v>1468.3833333333332</v>
      </c>
      <c r="G397" s="230">
        <v>1450.5166666666664</v>
      </c>
      <c r="H397" s="230">
        <v>1515.9166666666665</v>
      </c>
      <c r="I397" s="230">
        <v>1533.7833333333333</v>
      </c>
      <c r="J397" s="230">
        <v>1548.6166666666666</v>
      </c>
      <c r="K397" s="229">
        <v>1518.95</v>
      </c>
      <c r="L397" s="229">
        <v>1486.25</v>
      </c>
      <c r="M397" s="229">
        <v>1.4162600000000001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924.5</v>
      </c>
      <c r="D398" s="230">
        <v>923.81666666666661</v>
      </c>
      <c r="E398" s="230">
        <v>918.18333333333317</v>
      </c>
      <c r="F398" s="230">
        <v>911.86666666666656</v>
      </c>
      <c r="G398" s="230">
        <v>906.23333333333312</v>
      </c>
      <c r="H398" s="230">
        <v>930.13333333333321</v>
      </c>
      <c r="I398" s="230">
        <v>935.76666666666665</v>
      </c>
      <c r="J398" s="230">
        <v>942.08333333333326</v>
      </c>
      <c r="K398" s="229">
        <v>929.45</v>
      </c>
      <c r="L398" s="229">
        <v>917.5</v>
      </c>
      <c r="M398" s="229">
        <v>4.26288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1238.9000000000001</v>
      </c>
      <c r="D399" s="230">
        <v>1243.3499999999999</v>
      </c>
      <c r="E399" s="230">
        <v>1230.3999999999999</v>
      </c>
      <c r="F399" s="230">
        <v>1221.8999999999999</v>
      </c>
      <c r="G399" s="230">
        <v>1208.9499999999998</v>
      </c>
      <c r="H399" s="230">
        <v>1251.8499999999999</v>
      </c>
      <c r="I399" s="230">
        <v>1264.7999999999997</v>
      </c>
      <c r="J399" s="230">
        <v>1273.3</v>
      </c>
      <c r="K399" s="229">
        <v>1256.3</v>
      </c>
      <c r="L399" s="229">
        <v>1234.8499999999999</v>
      </c>
      <c r="M399" s="229">
        <v>14.029030000000001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400.2</v>
      </c>
      <c r="D400" s="230">
        <v>399.23333333333335</v>
      </c>
      <c r="E400" s="230">
        <v>393.4666666666667</v>
      </c>
      <c r="F400" s="230">
        <v>386.73333333333335</v>
      </c>
      <c r="G400" s="230">
        <v>380.9666666666667</v>
      </c>
      <c r="H400" s="230">
        <v>405.9666666666667</v>
      </c>
      <c r="I400" s="230">
        <v>411.73333333333335</v>
      </c>
      <c r="J400" s="230">
        <v>418.4666666666667</v>
      </c>
      <c r="K400" s="229">
        <v>405</v>
      </c>
      <c r="L400" s="229">
        <v>392.5</v>
      </c>
      <c r="M400" s="229">
        <v>0.44079000000000002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38.049999999999997</v>
      </c>
      <c r="D401" s="230">
        <v>37.533333333333331</v>
      </c>
      <c r="E401" s="230">
        <v>36.816666666666663</v>
      </c>
      <c r="F401" s="230">
        <v>35.583333333333329</v>
      </c>
      <c r="G401" s="230">
        <v>34.86666666666666</v>
      </c>
      <c r="H401" s="230">
        <v>38.766666666666666</v>
      </c>
      <c r="I401" s="230">
        <v>39.483333333333334</v>
      </c>
      <c r="J401" s="230">
        <v>40.716666666666669</v>
      </c>
      <c r="K401" s="229">
        <v>38.25</v>
      </c>
      <c r="L401" s="229">
        <v>36.299999999999997</v>
      </c>
      <c r="M401" s="229">
        <v>98.816839999999999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4746.05</v>
      </c>
      <c r="D402" s="230">
        <v>4766.7333333333336</v>
      </c>
      <c r="E402" s="230">
        <v>4694.3166666666675</v>
      </c>
      <c r="F402" s="230">
        <v>4642.5833333333339</v>
      </c>
      <c r="G402" s="230">
        <v>4570.1666666666679</v>
      </c>
      <c r="H402" s="230">
        <v>4818.4666666666672</v>
      </c>
      <c r="I402" s="230">
        <v>4890.8833333333332</v>
      </c>
      <c r="J402" s="230">
        <v>4942.6166666666668</v>
      </c>
      <c r="K402" s="229">
        <v>4839.1499999999996</v>
      </c>
      <c r="L402" s="229">
        <v>4715</v>
      </c>
      <c r="M402" s="229">
        <v>0.11024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2337.85</v>
      </c>
      <c r="D403" s="230">
        <v>2360.9500000000003</v>
      </c>
      <c r="E403" s="230">
        <v>2297.1500000000005</v>
      </c>
      <c r="F403" s="230">
        <v>2256.4500000000003</v>
      </c>
      <c r="G403" s="230">
        <v>2192.6500000000005</v>
      </c>
      <c r="H403" s="230">
        <v>2401.6500000000005</v>
      </c>
      <c r="I403" s="230">
        <v>2465.4500000000007</v>
      </c>
      <c r="J403" s="230">
        <v>2506.1500000000005</v>
      </c>
      <c r="K403" s="229">
        <v>2424.75</v>
      </c>
      <c r="L403" s="229">
        <v>2320.25</v>
      </c>
      <c r="M403" s="229">
        <v>15.743729999999999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83.75</v>
      </c>
      <c r="D404" s="230">
        <v>83.333333333333329</v>
      </c>
      <c r="E404" s="230">
        <v>82.266666666666652</v>
      </c>
      <c r="F404" s="230">
        <v>80.783333333333317</v>
      </c>
      <c r="G404" s="230">
        <v>79.71666666666664</v>
      </c>
      <c r="H404" s="230">
        <v>84.816666666666663</v>
      </c>
      <c r="I404" s="230">
        <v>85.883333333333354</v>
      </c>
      <c r="J404" s="230">
        <v>87.366666666666674</v>
      </c>
      <c r="K404" s="229">
        <v>84.4</v>
      </c>
      <c r="L404" s="229">
        <v>81.849999999999994</v>
      </c>
      <c r="M404" s="229">
        <v>195.03744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6837.95</v>
      </c>
      <c r="D405" s="230">
        <v>6862.6500000000005</v>
      </c>
      <c r="E405" s="230">
        <v>6750.3000000000011</v>
      </c>
      <c r="F405" s="230">
        <v>6662.6500000000005</v>
      </c>
      <c r="G405" s="230">
        <v>6550.3000000000011</v>
      </c>
      <c r="H405" s="230">
        <v>6950.3000000000011</v>
      </c>
      <c r="I405" s="230">
        <v>7062.6500000000015</v>
      </c>
      <c r="J405" s="230">
        <v>7150.3000000000011</v>
      </c>
      <c r="K405" s="229">
        <v>6975</v>
      </c>
      <c r="L405" s="229">
        <v>6775</v>
      </c>
      <c r="M405" s="229">
        <v>0.31237999999999999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1345.1</v>
      </c>
      <c r="D406" s="230">
        <v>1356.2</v>
      </c>
      <c r="E406" s="230">
        <v>1330.9</v>
      </c>
      <c r="F406" s="230">
        <v>1316.7</v>
      </c>
      <c r="G406" s="230">
        <v>1291.4000000000001</v>
      </c>
      <c r="H406" s="230">
        <v>1370.4</v>
      </c>
      <c r="I406" s="230">
        <v>1395.6999999999998</v>
      </c>
      <c r="J406" s="230">
        <v>1409.9</v>
      </c>
      <c r="K406" s="229">
        <v>1381.5</v>
      </c>
      <c r="L406" s="229">
        <v>1342</v>
      </c>
      <c r="M406" s="229">
        <v>0.44080999999999998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3165.8</v>
      </c>
      <c r="D407" s="230">
        <v>3153.8666666666668</v>
      </c>
      <c r="E407" s="230">
        <v>3103.9333333333334</v>
      </c>
      <c r="F407" s="230">
        <v>3042.0666666666666</v>
      </c>
      <c r="G407" s="230">
        <v>2992.1333333333332</v>
      </c>
      <c r="H407" s="230">
        <v>3215.7333333333336</v>
      </c>
      <c r="I407" s="230">
        <v>3265.666666666667</v>
      </c>
      <c r="J407" s="230">
        <v>3327.5333333333338</v>
      </c>
      <c r="K407" s="229">
        <v>3203.8</v>
      </c>
      <c r="L407" s="229">
        <v>3092</v>
      </c>
      <c r="M407" s="229">
        <v>1.05237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560.65</v>
      </c>
      <c r="D408" s="230">
        <v>560.98333333333323</v>
      </c>
      <c r="E408" s="230">
        <v>554.31666666666649</v>
      </c>
      <c r="F408" s="230">
        <v>547.98333333333323</v>
      </c>
      <c r="G408" s="230">
        <v>541.31666666666649</v>
      </c>
      <c r="H408" s="230">
        <v>567.31666666666649</v>
      </c>
      <c r="I408" s="230">
        <v>573.98333333333323</v>
      </c>
      <c r="J408" s="230">
        <v>580.31666666666649</v>
      </c>
      <c r="K408" s="229">
        <v>567.65</v>
      </c>
      <c r="L408" s="229">
        <v>554.65</v>
      </c>
      <c r="M408" s="229">
        <v>1.8140799999999999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1154.5</v>
      </c>
      <c r="D409" s="230">
        <v>1125.5333333333333</v>
      </c>
      <c r="E409" s="230">
        <v>1051.0666666666666</v>
      </c>
      <c r="F409" s="230">
        <v>947.63333333333333</v>
      </c>
      <c r="G409" s="230">
        <v>873.16666666666663</v>
      </c>
      <c r="H409" s="230">
        <v>1228.9666666666667</v>
      </c>
      <c r="I409" s="230">
        <v>1303.4333333333334</v>
      </c>
      <c r="J409" s="230">
        <v>1406.8666666666666</v>
      </c>
      <c r="K409" s="229">
        <v>1200</v>
      </c>
      <c r="L409" s="229">
        <v>1022.1</v>
      </c>
      <c r="M409" s="229">
        <v>9.3505099999999999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236.6</v>
      </c>
      <c r="D410" s="230">
        <v>236.91666666666666</v>
      </c>
      <c r="E410" s="230">
        <v>234.88333333333333</v>
      </c>
      <c r="F410" s="230">
        <v>233.16666666666666</v>
      </c>
      <c r="G410" s="230">
        <v>231.13333333333333</v>
      </c>
      <c r="H410" s="230">
        <v>238.63333333333333</v>
      </c>
      <c r="I410" s="230">
        <v>240.66666666666669</v>
      </c>
      <c r="J410" s="230">
        <v>242.38333333333333</v>
      </c>
      <c r="K410" s="229">
        <v>238.95</v>
      </c>
      <c r="L410" s="229">
        <v>235.2</v>
      </c>
      <c r="M410" s="229">
        <v>1.8960999999999999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777.65</v>
      </c>
      <c r="D411" s="230">
        <v>778.76666666666677</v>
      </c>
      <c r="E411" s="230">
        <v>770.53333333333353</v>
      </c>
      <c r="F411" s="230">
        <v>763.41666666666674</v>
      </c>
      <c r="G411" s="230">
        <v>755.18333333333351</v>
      </c>
      <c r="H411" s="230">
        <v>785.88333333333355</v>
      </c>
      <c r="I411" s="230">
        <v>794.1166666666669</v>
      </c>
      <c r="J411" s="230">
        <v>801.23333333333358</v>
      </c>
      <c r="K411" s="229">
        <v>787</v>
      </c>
      <c r="L411" s="229">
        <v>771.65</v>
      </c>
      <c r="M411" s="229">
        <v>1.7914600000000001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25715.4</v>
      </c>
      <c r="D412" s="230">
        <v>25615.25</v>
      </c>
      <c r="E412" s="230">
        <v>25480.7</v>
      </c>
      <c r="F412" s="230">
        <v>25246</v>
      </c>
      <c r="G412" s="230">
        <v>25111.45</v>
      </c>
      <c r="H412" s="230">
        <v>25849.95</v>
      </c>
      <c r="I412" s="230">
        <v>25984.500000000004</v>
      </c>
      <c r="J412" s="230">
        <v>26219.200000000001</v>
      </c>
      <c r="K412" s="229">
        <v>25749.8</v>
      </c>
      <c r="L412" s="229">
        <v>25380.55</v>
      </c>
      <c r="M412" s="229">
        <v>0.17610999999999999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43.8</v>
      </c>
      <c r="D413" s="230">
        <v>44.35</v>
      </c>
      <c r="E413" s="230">
        <v>43.150000000000006</v>
      </c>
      <c r="F413" s="230">
        <v>42.500000000000007</v>
      </c>
      <c r="G413" s="230">
        <v>41.300000000000011</v>
      </c>
      <c r="H413" s="230">
        <v>45</v>
      </c>
      <c r="I413" s="230">
        <v>46.2</v>
      </c>
      <c r="J413" s="230">
        <v>46.849999999999994</v>
      </c>
      <c r="K413" s="229">
        <v>45.55</v>
      </c>
      <c r="L413" s="229">
        <v>43.7</v>
      </c>
      <c r="M413" s="229">
        <v>166.23025999999999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1452.35</v>
      </c>
      <c r="D414" s="230">
        <v>1443.5333333333335</v>
      </c>
      <c r="E414" s="230">
        <v>1425.8166666666671</v>
      </c>
      <c r="F414" s="230">
        <v>1399.2833333333335</v>
      </c>
      <c r="G414" s="230">
        <v>1381.5666666666671</v>
      </c>
      <c r="H414" s="230">
        <v>1470.0666666666671</v>
      </c>
      <c r="I414" s="230">
        <v>1487.7833333333338</v>
      </c>
      <c r="J414" s="230">
        <v>1514.3166666666671</v>
      </c>
      <c r="K414" s="229">
        <v>1461.25</v>
      </c>
      <c r="L414" s="229">
        <v>1417</v>
      </c>
      <c r="M414" s="229">
        <v>5.9021999999999997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321.39999999999998</v>
      </c>
      <c r="D415" s="266">
        <v>321.86666666666662</v>
      </c>
      <c r="E415" s="266">
        <v>319.03333333333325</v>
      </c>
      <c r="F415" s="266">
        <v>316.66666666666663</v>
      </c>
      <c r="G415" s="266">
        <v>313.83333333333326</v>
      </c>
      <c r="H415" s="266">
        <v>324.23333333333323</v>
      </c>
      <c r="I415" s="266">
        <v>327.06666666666661</v>
      </c>
      <c r="J415" s="266">
        <v>329.43333333333322</v>
      </c>
      <c r="K415" s="265">
        <v>324.7</v>
      </c>
      <c r="L415" s="265">
        <v>319.5</v>
      </c>
      <c r="M415" s="265">
        <v>2.5551599999999999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3658.4</v>
      </c>
      <c r="D416" s="230">
        <v>3658.7833333333333</v>
      </c>
      <c r="E416" s="230">
        <v>3637.6166666666668</v>
      </c>
      <c r="F416" s="230">
        <v>3616.8333333333335</v>
      </c>
      <c r="G416" s="230">
        <v>3595.666666666667</v>
      </c>
      <c r="H416" s="230">
        <v>3679.5666666666666</v>
      </c>
      <c r="I416" s="230">
        <v>3700.7333333333336</v>
      </c>
      <c r="J416" s="230">
        <v>3721.5166666666664</v>
      </c>
      <c r="K416" s="229">
        <v>3679.95</v>
      </c>
      <c r="L416" s="229">
        <v>3638</v>
      </c>
      <c r="M416" s="229">
        <v>1.2061299999999999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538.54999999999995</v>
      </c>
      <c r="D417" s="230">
        <v>537.7166666666667</v>
      </c>
      <c r="E417" s="230">
        <v>532.48333333333335</v>
      </c>
      <c r="F417" s="230">
        <v>526.41666666666663</v>
      </c>
      <c r="G417" s="230">
        <v>521.18333333333328</v>
      </c>
      <c r="H417" s="230">
        <v>543.78333333333342</v>
      </c>
      <c r="I417" s="230">
        <v>549.01666666666677</v>
      </c>
      <c r="J417" s="230">
        <v>555.08333333333348</v>
      </c>
      <c r="K417" s="229">
        <v>542.95000000000005</v>
      </c>
      <c r="L417" s="229">
        <v>531.65</v>
      </c>
      <c r="M417" s="229">
        <v>3.67719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3881.75</v>
      </c>
      <c r="D418" s="230">
        <v>3869.1833333333329</v>
      </c>
      <c r="E418" s="230">
        <v>3843.4666666666658</v>
      </c>
      <c r="F418" s="230">
        <v>3805.1833333333329</v>
      </c>
      <c r="G418" s="230">
        <v>3779.4666666666658</v>
      </c>
      <c r="H418" s="230">
        <v>3907.4666666666658</v>
      </c>
      <c r="I418" s="230">
        <v>3933.1833333333329</v>
      </c>
      <c r="J418" s="230">
        <v>3971.4666666666658</v>
      </c>
      <c r="K418" s="229">
        <v>3894.9</v>
      </c>
      <c r="L418" s="229">
        <v>3830.9</v>
      </c>
      <c r="M418" s="229">
        <v>0.25939000000000001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528.85</v>
      </c>
      <c r="D419" s="230">
        <v>531.15000000000009</v>
      </c>
      <c r="E419" s="230">
        <v>524.85000000000014</v>
      </c>
      <c r="F419" s="230">
        <v>520.85</v>
      </c>
      <c r="G419" s="230">
        <v>514.55000000000007</v>
      </c>
      <c r="H419" s="230">
        <v>535.1500000000002</v>
      </c>
      <c r="I419" s="230">
        <v>541.45000000000016</v>
      </c>
      <c r="J419" s="230">
        <v>545.45000000000027</v>
      </c>
      <c r="K419" s="229">
        <v>537.45000000000005</v>
      </c>
      <c r="L419" s="229">
        <v>527.15</v>
      </c>
      <c r="M419" s="229">
        <v>10.88532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1016.35</v>
      </c>
      <c r="D420" s="230">
        <v>1034.3999999999999</v>
      </c>
      <c r="E420" s="230">
        <v>990.79999999999973</v>
      </c>
      <c r="F420" s="230">
        <v>965.24999999999989</v>
      </c>
      <c r="G420" s="230">
        <v>921.64999999999975</v>
      </c>
      <c r="H420" s="230">
        <v>1059.9499999999998</v>
      </c>
      <c r="I420" s="230">
        <v>1103.5499999999997</v>
      </c>
      <c r="J420" s="230">
        <v>1129.0999999999997</v>
      </c>
      <c r="K420" s="229">
        <v>1078</v>
      </c>
      <c r="L420" s="229">
        <v>1008.85</v>
      </c>
      <c r="M420" s="229">
        <v>8.2279699999999991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509.1</v>
      </c>
      <c r="D421" s="230">
        <v>511.65000000000003</v>
      </c>
      <c r="E421" s="230">
        <v>504.95000000000005</v>
      </c>
      <c r="F421" s="230">
        <v>500.8</v>
      </c>
      <c r="G421" s="230">
        <v>494.1</v>
      </c>
      <c r="H421" s="230">
        <v>515.80000000000007</v>
      </c>
      <c r="I421" s="230">
        <v>522.5</v>
      </c>
      <c r="J421" s="230">
        <v>526.65000000000009</v>
      </c>
      <c r="K421" s="229">
        <v>518.35</v>
      </c>
      <c r="L421" s="229">
        <v>507.5</v>
      </c>
      <c r="M421" s="229">
        <v>11.68323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578.65</v>
      </c>
      <c r="D422" s="230">
        <v>579.28333333333342</v>
      </c>
      <c r="E422" s="230">
        <v>577.06666666666683</v>
      </c>
      <c r="F422" s="230">
        <v>575.48333333333346</v>
      </c>
      <c r="G422" s="230">
        <v>573.26666666666688</v>
      </c>
      <c r="H422" s="230">
        <v>580.86666666666679</v>
      </c>
      <c r="I422" s="230">
        <v>583.08333333333326</v>
      </c>
      <c r="J422" s="230">
        <v>584.66666666666674</v>
      </c>
      <c r="K422" s="229">
        <v>581.5</v>
      </c>
      <c r="L422" s="229">
        <v>577.70000000000005</v>
      </c>
      <c r="M422" s="229">
        <v>87.860659999999996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83.55</v>
      </c>
      <c r="D423" s="230">
        <v>83.61666666666666</v>
      </c>
      <c r="E423" s="230">
        <v>82.933333333333323</v>
      </c>
      <c r="F423" s="230">
        <v>82.316666666666663</v>
      </c>
      <c r="G423" s="230">
        <v>81.633333333333326</v>
      </c>
      <c r="H423" s="230">
        <v>84.23333333333332</v>
      </c>
      <c r="I423" s="230">
        <v>84.916666666666657</v>
      </c>
      <c r="J423" s="230">
        <v>85.533333333333317</v>
      </c>
      <c r="K423" s="229">
        <v>84.3</v>
      </c>
      <c r="L423" s="229">
        <v>83</v>
      </c>
      <c r="M423" s="229">
        <v>100.06837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311.3</v>
      </c>
      <c r="D424" s="230">
        <v>313.7</v>
      </c>
      <c r="E424" s="230">
        <v>308</v>
      </c>
      <c r="F424" s="230">
        <v>304.7</v>
      </c>
      <c r="G424" s="230">
        <v>299</v>
      </c>
      <c r="H424" s="230">
        <v>317</v>
      </c>
      <c r="I424" s="230">
        <v>322.69999999999993</v>
      </c>
      <c r="J424" s="230">
        <v>326</v>
      </c>
      <c r="K424" s="229">
        <v>319.39999999999998</v>
      </c>
      <c r="L424" s="229">
        <v>310.39999999999998</v>
      </c>
      <c r="M424" s="229">
        <v>2.6709700000000001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151.80000000000001</v>
      </c>
      <c r="D425" s="230">
        <v>152.28333333333333</v>
      </c>
      <c r="E425" s="230">
        <v>150.86666666666667</v>
      </c>
      <c r="F425" s="230">
        <v>149.93333333333334</v>
      </c>
      <c r="G425" s="230">
        <v>148.51666666666668</v>
      </c>
      <c r="H425" s="230">
        <v>153.21666666666667</v>
      </c>
      <c r="I425" s="230">
        <v>154.63333333333335</v>
      </c>
      <c r="J425" s="230">
        <v>155.56666666666666</v>
      </c>
      <c r="K425" s="229">
        <v>153.69999999999999</v>
      </c>
      <c r="L425" s="229">
        <v>151.35</v>
      </c>
      <c r="M425" s="229">
        <v>4.12547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491.15</v>
      </c>
      <c r="D426" s="230">
        <v>492.61666666666662</v>
      </c>
      <c r="E426" s="230">
        <v>486.23333333333323</v>
      </c>
      <c r="F426" s="230">
        <v>481.31666666666661</v>
      </c>
      <c r="G426" s="230">
        <v>474.93333333333322</v>
      </c>
      <c r="H426" s="230">
        <v>497.53333333333325</v>
      </c>
      <c r="I426" s="230">
        <v>503.91666666666657</v>
      </c>
      <c r="J426" s="230">
        <v>508.83333333333326</v>
      </c>
      <c r="K426" s="229">
        <v>499</v>
      </c>
      <c r="L426" s="229">
        <v>487.7</v>
      </c>
      <c r="M426" s="229">
        <v>1.8138000000000001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401.25</v>
      </c>
      <c r="D427" s="230">
        <v>403.09999999999997</v>
      </c>
      <c r="E427" s="230">
        <v>398.54999999999995</v>
      </c>
      <c r="F427" s="230">
        <v>395.84999999999997</v>
      </c>
      <c r="G427" s="230">
        <v>391.29999999999995</v>
      </c>
      <c r="H427" s="230">
        <v>405.79999999999995</v>
      </c>
      <c r="I427" s="230">
        <v>410.35</v>
      </c>
      <c r="J427" s="230">
        <v>413.04999999999995</v>
      </c>
      <c r="K427" s="229">
        <v>407.65</v>
      </c>
      <c r="L427" s="229">
        <v>400.4</v>
      </c>
      <c r="M427" s="229">
        <v>2.6084800000000001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191.4</v>
      </c>
      <c r="D428" s="230">
        <v>190.9666666666667</v>
      </c>
      <c r="E428" s="230">
        <v>188.63333333333338</v>
      </c>
      <c r="F428" s="230">
        <v>185.86666666666667</v>
      </c>
      <c r="G428" s="230">
        <v>183.53333333333336</v>
      </c>
      <c r="H428" s="230">
        <v>193.73333333333341</v>
      </c>
      <c r="I428" s="230">
        <v>196.06666666666672</v>
      </c>
      <c r="J428" s="230">
        <v>198.83333333333343</v>
      </c>
      <c r="K428" s="229">
        <v>193.3</v>
      </c>
      <c r="L428" s="229">
        <v>188.2</v>
      </c>
      <c r="M428" s="229">
        <v>1.80325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985.45</v>
      </c>
      <c r="D429" s="230">
        <v>985.46666666666658</v>
      </c>
      <c r="E429" s="230">
        <v>981.03333333333319</v>
      </c>
      <c r="F429" s="230">
        <v>976.61666666666656</v>
      </c>
      <c r="G429" s="230">
        <v>972.18333333333317</v>
      </c>
      <c r="H429" s="230">
        <v>989.88333333333321</v>
      </c>
      <c r="I429" s="230">
        <v>994.31666666666661</v>
      </c>
      <c r="J429" s="230">
        <v>998.73333333333323</v>
      </c>
      <c r="K429" s="229">
        <v>989.9</v>
      </c>
      <c r="L429" s="229">
        <v>981.05</v>
      </c>
      <c r="M429" s="229">
        <v>5.9331899999999997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444.65</v>
      </c>
      <c r="D430" s="230">
        <v>443.91666666666669</v>
      </c>
      <c r="E430" s="230">
        <v>441.28333333333336</v>
      </c>
      <c r="F430" s="230">
        <v>437.91666666666669</v>
      </c>
      <c r="G430" s="230">
        <v>435.28333333333336</v>
      </c>
      <c r="H430" s="230">
        <v>447.28333333333336</v>
      </c>
      <c r="I430" s="230">
        <v>449.91666666666669</v>
      </c>
      <c r="J430" s="230">
        <v>453.28333333333336</v>
      </c>
      <c r="K430" s="229">
        <v>446.55</v>
      </c>
      <c r="L430" s="229">
        <v>440.55</v>
      </c>
      <c r="M430" s="229">
        <v>8.1585800000000006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2598.75</v>
      </c>
      <c r="D431" s="230">
        <v>2585.9666666666667</v>
      </c>
      <c r="E431" s="230">
        <v>2568.9333333333334</v>
      </c>
      <c r="F431" s="230">
        <v>2539.1166666666668</v>
      </c>
      <c r="G431" s="230">
        <v>2522.0833333333335</v>
      </c>
      <c r="H431" s="230">
        <v>2615.7833333333333</v>
      </c>
      <c r="I431" s="230">
        <v>2632.8166666666671</v>
      </c>
      <c r="J431" s="230">
        <v>2662.6333333333332</v>
      </c>
      <c r="K431" s="229">
        <v>2603</v>
      </c>
      <c r="L431" s="229">
        <v>2556.15</v>
      </c>
      <c r="M431" s="229">
        <v>0.48594999999999999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1155.3499999999999</v>
      </c>
      <c r="D432" s="230">
        <v>1153.3500000000001</v>
      </c>
      <c r="E432" s="230">
        <v>1142.3000000000002</v>
      </c>
      <c r="F432" s="230">
        <v>1129.25</v>
      </c>
      <c r="G432" s="230">
        <v>1118.2</v>
      </c>
      <c r="H432" s="230">
        <v>1166.4000000000003</v>
      </c>
      <c r="I432" s="230">
        <v>1177.45</v>
      </c>
      <c r="J432" s="230">
        <v>1190.5000000000005</v>
      </c>
      <c r="K432" s="229">
        <v>1164.4000000000001</v>
      </c>
      <c r="L432" s="229">
        <v>1140.3</v>
      </c>
      <c r="M432" s="229">
        <v>0.93217000000000005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281.60000000000002</v>
      </c>
      <c r="D433" s="230">
        <v>282.83333333333331</v>
      </c>
      <c r="E433" s="230">
        <v>277.91666666666663</v>
      </c>
      <c r="F433" s="230">
        <v>274.23333333333329</v>
      </c>
      <c r="G433" s="230">
        <v>269.31666666666661</v>
      </c>
      <c r="H433" s="230">
        <v>286.51666666666665</v>
      </c>
      <c r="I433" s="230">
        <v>291.43333333333328</v>
      </c>
      <c r="J433" s="230">
        <v>295.11666666666667</v>
      </c>
      <c r="K433" s="229">
        <v>287.75</v>
      </c>
      <c r="L433" s="229">
        <v>279.14999999999998</v>
      </c>
      <c r="M433" s="229">
        <v>2.3023799999999999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383.2</v>
      </c>
      <c r="D434" s="230">
        <v>381.18333333333339</v>
      </c>
      <c r="E434" s="230">
        <v>377.36666666666679</v>
      </c>
      <c r="F434" s="230">
        <v>371.53333333333342</v>
      </c>
      <c r="G434" s="230">
        <v>367.71666666666681</v>
      </c>
      <c r="H434" s="230">
        <v>387.01666666666677</v>
      </c>
      <c r="I434" s="230">
        <v>390.83333333333337</v>
      </c>
      <c r="J434" s="230">
        <v>396.66666666666674</v>
      </c>
      <c r="K434" s="229">
        <v>385</v>
      </c>
      <c r="L434" s="229">
        <v>375.35</v>
      </c>
      <c r="M434" s="229">
        <v>0.89393999999999996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2899.5</v>
      </c>
      <c r="D435" s="230">
        <v>2876.8333333333335</v>
      </c>
      <c r="E435" s="230">
        <v>2837.666666666667</v>
      </c>
      <c r="F435" s="230">
        <v>2775.8333333333335</v>
      </c>
      <c r="G435" s="230">
        <v>2736.666666666667</v>
      </c>
      <c r="H435" s="230">
        <v>2938.666666666667</v>
      </c>
      <c r="I435" s="230">
        <v>2977.8333333333339</v>
      </c>
      <c r="J435" s="230">
        <v>3039.666666666667</v>
      </c>
      <c r="K435" s="229">
        <v>2916</v>
      </c>
      <c r="L435" s="229">
        <v>2815</v>
      </c>
      <c r="M435" s="229">
        <v>0.65588999999999997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475.05</v>
      </c>
      <c r="D436" s="230">
        <v>475.18333333333334</v>
      </c>
      <c r="E436" s="230">
        <v>473.36666666666667</v>
      </c>
      <c r="F436" s="230">
        <v>471.68333333333334</v>
      </c>
      <c r="G436" s="230">
        <v>469.86666666666667</v>
      </c>
      <c r="H436" s="230">
        <v>476.86666666666667</v>
      </c>
      <c r="I436" s="230">
        <v>478.68333333333339</v>
      </c>
      <c r="J436" s="230">
        <v>480.36666666666667</v>
      </c>
      <c r="K436" s="229">
        <v>477</v>
      </c>
      <c r="L436" s="229">
        <v>473.5</v>
      </c>
      <c r="M436" s="229">
        <v>2.0297999999999998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15.3</v>
      </c>
      <c r="D437" s="230">
        <v>14.933333333333335</v>
      </c>
      <c r="E437" s="230">
        <v>14.46666666666667</v>
      </c>
      <c r="F437" s="230">
        <v>13.633333333333335</v>
      </c>
      <c r="G437" s="230">
        <v>13.16666666666667</v>
      </c>
      <c r="H437" s="230">
        <v>15.766666666666671</v>
      </c>
      <c r="I437" s="230">
        <v>16.233333333333334</v>
      </c>
      <c r="J437" s="230">
        <v>17.06666666666667</v>
      </c>
      <c r="K437" s="229">
        <v>15.4</v>
      </c>
      <c r="L437" s="229">
        <v>14.1</v>
      </c>
      <c r="M437" s="229">
        <v>4613.2319900000002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235.55</v>
      </c>
      <c r="D438" s="230">
        <v>237.81666666666669</v>
      </c>
      <c r="E438" s="230">
        <v>232.73333333333338</v>
      </c>
      <c r="F438" s="230">
        <v>229.91666666666669</v>
      </c>
      <c r="G438" s="230">
        <v>224.83333333333337</v>
      </c>
      <c r="H438" s="230">
        <v>240.63333333333338</v>
      </c>
      <c r="I438" s="230">
        <v>245.7166666666667</v>
      </c>
      <c r="J438" s="230">
        <v>248.53333333333339</v>
      </c>
      <c r="K438" s="229">
        <v>242.9</v>
      </c>
      <c r="L438" s="229">
        <v>235</v>
      </c>
      <c r="M438" s="229">
        <v>1.3874500000000001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894.2</v>
      </c>
      <c r="D439" s="230">
        <v>893.19999999999993</v>
      </c>
      <c r="E439" s="230">
        <v>886.74999999999989</v>
      </c>
      <c r="F439" s="230">
        <v>879.3</v>
      </c>
      <c r="G439" s="230">
        <v>872.84999999999991</v>
      </c>
      <c r="H439" s="230">
        <v>900.64999999999986</v>
      </c>
      <c r="I439" s="230">
        <v>907.09999999999991</v>
      </c>
      <c r="J439" s="230">
        <v>914.54999999999984</v>
      </c>
      <c r="K439" s="229">
        <v>899.65</v>
      </c>
      <c r="L439" s="229">
        <v>885.75</v>
      </c>
      <c r="M439" s="229">
        <v>0.62219000000000002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735.8</v>
      </c>
      <c r="D440" s="230">
        <v>733.65</v>
      </c>
      <c r="E440" s="230">
        <v>727.8</v>
      </c>
      <c r="F440" s="230">
        <v>719.8</v>
      </c>
      <c r="G440" s="230">
        <v>713.94999999999993</v>
      </c>
      <c r="H440" s="230">
        <v>741.65</v>
      </c>
      <c r="I440" s="230">
        <v>747.50000000000011</v>
      </c>
      <c r="J440" s="230">
        <v>755.5</v>
      </c>
      <c r="K440" s="229">
        <v>739.5</v>
      </c>
      <c r="L440" s="229">
        <v>725.65</v>
      </c>
      <c r="M440" s="229">
        <v>4.09823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1680.15</v>
      </c>
      <c r="D441" s="230">
        <v>1669.5</v>
      </c>
      <c r="E441" s="230">
        <v>1642.05</v>
      </c>
      <c r="F441" s="230">
        <v>1603.95</v>
      </c>
      <c r="G441" s="230">
        <v>1576.5</v>
      </c>
      <c r="H441" s="230">
        <v>1707.6</v>
      </c>
      <c r="I441" s="230">
        <v>1735.0499999999997</v>
      </c>
      <c r="J441" s="230">
        <v>1773.1499999999999</v>
      </c>
      <c r="K441" s="229">
        <v>1696.95</v>
      </c>
      <c r="L441" s="229">
        <v>1631.4</v>
      </c>
      <c r="M441" s="229">
        <v>0.31206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416.8</v>
      </c>
      <c r="D442" s="230">
        <v>416.38333333333338</v>
      </c>
      <c r="E442" s="230">
        <v>413.81666666666678</v>
      </c>
      <c r="F442" s="230">
        <v>410.83333333333337</v>
      </c>
      <c r="G442" s="230">
        <v>408.26666666666677</v>
      </c>
      <c r="H442" s="230">
        <v>419.36666666666679</v>
      </c>
      <c r="I442" s="230">
        <v>421.93333333333339</v>
      </c>
      <c r="J442" s="230">
        <v>424.9166666666668</v>
      </c>
      <c r="K442" s="229">
        <v>418.95</v>
      </c>
      <c r="L442" s="229">
        <v>413.4</v>
      </c>
      <c r="M442" s="229">
        <v>0.41781000000000001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724.65</v>
      </c>
      <c r="D443" s="230">
        <v>725.31666666666661</v>
      </c>
      <c r="E443" s="230">
        <v>718.53333333333319</v>
      </c>
      <c r="F443" s="230">
        <v>712.41666666666663</v>
      </c>
      <c r="G443" s="230">
        <v>705.63333333333321</v>
      </c>
      <c r="H443" s="230">
        <v>731.43333333333317</v>
      </c>
      <c r="I443" s="230">
        <v>738.21666666666647</v>
      </c>
      <c r="J443" s="230">
        <v>744.33333333333314</v>
      </c>
      <c r="K443" s="229">
        <v>732.1</v>
      </c>
      <c r="L443" s="229">
        <v>719.2</v>
      </c>
      <c r="M443" s="229">
        <v>1.4349700000000001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37.25</v>
      </c>
      <c r="D444" s="230">
        <v>37.18333333333333</v>
      </c>
      <c r="E444" s="230">
        <v>36.766666666666659</v>
      </c>
      <c r="F444" s="230">
        <v>36.283333333333331</v>
      </c>
      <c r="G444" s="230">
        <v>35.86666666666666</v>
      </c>
      <c r="H444" s="230">
        <v>37.666666666666657</v>
      </c>
      <c r="I444" s="230">
        <v>38.083333333333329</v>
      </c>
      <c r="J444" s="230">
        <v>38.566666666666656</v>
      </c>
      <c r="K444" s="229">
        <v>37.6</v>
      </c>
      <c r="L444" s="229">
        <v>36.700000000000003</v>
      </c>
      <c r="M444" s="229">
        <v>69.974729999999994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1339.6</v>
      </c>
      <c r="D445" s="230">
        <v>1353.1833333333332</v>
      </c>
      <c r="E445" s="230">
        <v>1321.5666666666664</v>
      </c>
      <c r="F445" s="230">
        <v>1303.5333333333333</v>
      </c>
      <c r="G445" s="230">
        <v>1271.9166666666665</v>
      </c>
      <c r="H445" s="230">
        <v>1371.2166666666662</v>
      </c>
      <c r="I445" s="230">
        <v>1402.833333333333</v>
      </c>
      <c r="J445" s="230">
        <v>1420.8666666666661</v>
      </c>
      <c r="K445" s="229">
        <v>1384.8</v>
      </c>
      <c r="L445" s="229">
        <v>1335.15</v>
      </c>
      <c r="M445" s="229">
        <v>22.377659999999999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826.85</v>
      </c>
      <c r="D446" s="230">
        <v>829.06666666666661</v>
      </c>
      <c r="E446" s="230">
        <v>818.03333333333319</v>
      </c>
      <c r="F446" s="230">
        <v>809.21666666666658</v>
      </c>
      <c r="G446" s="230">
        <v>798.18333333333317</v>
      </c>
      <c r="H446" s="230">
        <v>837.88333333333321</v>
      </c>
      <c r="I446" s="230">
        <v>848.91666666666652</v>
      </c>
      <c r="J446" s="230">
        <v>857.73333333333323</v>
      </c>
      <c r="K446" s="229">
        <v>840.1</v>
      </c>
      <c r="L446" s="229">
        <v>820.25</v>
      </c>
      <c r="M446" s="229">
        <v>4.6263899999999998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987.75</v>
      </c>
      <c r="D447" s="230">
        <v>987.58333333333337</v>
      </c>
      <c r="E447" s="230">
        <v>983.31666666666672</v>
      </c>
      <c r="F447" s="230">
        <v>978.88333333333333</v>
      </c>
      <c r="G447" s="230">
        <v>974.61666666666667</v>
      </c>
      <c r="H447" s="230">
        <v>992.01666666666677</v>
      </c>
      <c r="I447" s="230">
        <v>996.28333333333342</v>
      </c>
      <c r="J447" s="230">
        <v>1000.7166666666668</v>
      </c>
      <c r="K447" s="229">
        <v>991.85</v>
      </c>
      <c r="L447" s="229">
        <v>983.15</v>
      </c>
      <c r="M447" s="229">
        <v>6.0165600000000001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233.45</v>
      </c>
      <c r="D448" s="230">
        <v>233.88333333333335</v>
      </c>
      <c r="E448" s="230">
        <v>232.3666666666667</v>
      </c>
      <c r="F448" s="230">
        <v>231.28333333333336</v>
      </c>
      <c r="G448" s="230">
        <v>229.76666666666671</v>
      </c>
      <c r="H448" s="230">
        <v>234.9666666666667</v>
      </c>
      <c r="I448" s="230">
        <v>236.48333333333335</v>
      </c>
      <c r="J448" s="230">
        <v>237.56666666666669</v>
      </c>
      <c r="K448" s="229">
        <v>235.4</v>
      </c>
      <c r="L448" s="229">
        <v>232.8</v>
      </c>
      <c r="M448" s="229">
        <v>3.27956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1478.55</v>
      </c>
      <c r="D449" s="230">
        <v>1471.0166666666664</v>
      </c>
      <c r="E449" s="230">
        <v>1454.6333333333328</v>
      </c>
      <c r="F449" s="230">
        <v>1430.7166666666662</v>
      </c>
      <c r="G449" s="230">
        <v>1414.3333333333326</v>
      </c>
      <c r="H449" s="230">
        <v>1494.9333333333329</v>
      </c>
      <c r="I449" s="230">
        <v>1511.3166666666666</v>
      </c>
      <c r="J449" s="230">
        <v>1535.2333333333331</v>
      </c>
      <c r="K449" s="229">
        <v>1487.4</v>
      </c>
      <c r="L449" s="229">
        <v>1447.1</v>
      </c>
      <c r="M449" s="229">
        <v>6.4316199999999997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3246.9</v>
      </c>
      <c r="D450" s="230">
        <v>3237.4333333333329</v>
      </c>
      <c r="E450" s="230">
        <v>3220.4666666666658</v>
      </c>
      <c r="F450" s="230">
        <v>3194.0333333333328</v>
      </c>
      <c r="G450" s="230">
        <v>3177.0666666666657</v>
      </c>
      <c r="H450" s="230">
        <v>3263.8666666666659</v>
      </c>
      <c r="I450" s="230">
        <v>3280.833333333333</v>
      </c>
      <c r="J450" s="230">
        <v>3307.266666666666</v>
      </c>
      <c r="K450" s="229">
        <v>3254.4</v>
      </c>
      <c r="L450" s="229">
        <v>3211</v>
      </c>
      <c r="M450" s="229">
        <v>23.24605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800.75</v>
      </c>
      <c r="D451" s="230">
        <v>802.65</v>
      </c>
      <c r="E451" s="230">
        <v>797.44999999999993</v>
      </c>
      <c r="F451" s="230">
        <v>794.15</v>
      </c>
      <c r="G451" s="230">
        <v>788.94999999999993</v>
      </c>
      <c r="H451" s="230">
        <v>805.94999999999993</v>
      </c>
      <c r="I451" s="230">
        <v>811.15</v>
      </c>
      <c r="J451" s="230">
        <v>814.44999999999993</v>
      </c>
      <c r="K451" s="229">
        <v>807.85</v>
      </c>
      <c r="L451" s="229">
        <v>799.35</v>
      </c>
      <c r="M451" s="229">
        <v>31.6876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7858.5</v>
      </c>
      <c r="D452" s="230">
        <v>7849.5</v>
      </c>
      <c r="E452" s="230">
        <v>7790</v>
      </c>
      <c r="F452" s="230">
        <v>7721.5</v>
      </c>
      <c r="G452" s="230">
        <v>7662</v>
      </c>
      <c r="H452" s="230">
        <v>7918</v>
      </c>
      <c r="I452" s="230">
        <v>7977.5</v>
      </c>
      <c r="J452" s="230">
        <v>8046</v>
      </c>
      <c r="K452" s="229">
        <v>7909</v>
      </c>
      <c r="L452" s="229">
        <v>7781</v>
      </c>
      <c r="M452" s="229">
        <v>1.2464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2358.25</v>
      </c>
      <c r="D453" s="230">
        <v>2343.7333333333331</v>
      </c>
      <c r="E453" s="230">
        <v>2314.5166666666664</v>
      </c>
      <c r="F453" s="230">
        <v>2270.7833333333333</v>
      </c>
      <c r="G453" s="230">
        <v>2241.5666666666666</v>
      </c>
      <c r="H453" s="230">
        <v>2387.4666666666662</v>
      </c>
      <c r="I453" s="230">
        <v>2416.6833333333325</v>
      </c>
      <c r="J453" s="230">
        <v>2460.4166666666661</v>
      </c>
      <c r="K453" s="229">
        <v>2372.9499999999998</v>
      </c>
      <c r="L453" s="229">
        <v>2300</v>
      </c>
      <c r="M453" s="229">
        <v>0.75026000000000004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299.60000000000002</v>
      </c>
      <c r="D454" s="230">
        <v>298.46666666666664</v>
      </c>
      <c r="E454" s="230">
        <v>295.2833333333333</v>
      </c>
      <c r="F454" s="230">
        <v>290.96666666666664</v>
      </c>
      <c r="G454" s="230">
        <v>287.7833333333333</v>
      </c>
      <c r="H454" s="230">
        <v>302.7833333333333</v>
      </c>
      <c r="I454" s="230">
        <v>305.96666666666658</v>
      </c>
      <c r="J454" s="230">
        <v>310.2833333333333</v>
      </c>
      <c r="K454" s="229">
        <v>301.64999999999998</v>
      </c>
      <c r="L454" s="229">
        <v>294.14999999999998</v>
      </c>
      <c r="M454" s="229">
        <v>34.906559999999999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564.15</v>
      </c>
      <c r="D455" s="230">
        <v>564.56666666666661</v>
      </c>
      <c r="E455" s="230">
        <v>560.23333333333323</v>
      </c>
      <c r="F455" s="230">
        <v>556.31666666666661</v>
      </c>
      <c r="G455" s="230">
        <v>551.98333333333323</v>
      </c>
      <c r="H455" s="230">
        <v>568.48333333333323</v>
      </c>
      <c r="I455" s="230">
        <v>572.81666666666672</v>
      </c>
      <c r="J455" s="230">
        <v>576.73333333333323</v>
      </c>
      <c r="K455" s="229">
        <v>568.9</v>
      </c>
      <c r="L455" s="229">
        <v>560.65</v>
      </c>
      <c r="M455" s="229">
        <v>75.995720000000006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220.95</v>
      </c>
      <c r="D456" s="230">
        <v>221.61666666666667</v>
      </c>
      <c r="E456" s="230">
        <v>219.68333333333334</v>
      </c>
      <c r="F456" s="230">
        <v>218.41666666666666</v>
      </c>
      <c r="G456" s="230">
        <v>216.48333333333332</v>
      </c>
      <c r="H456" s="230">
        <v>222.88333333333335</v>
      </c>
      <c r="I456" s="230">
        <v>224.81666666666669</v>
      </c>
      <c r="J456" s="230">
        <v>226.08333333333337</v>
      </c>
      <c r="K456" s="229">
        <v>223.55</v>
      </c>
      <c r="L456" s="229">
        <v>220.35</v>
      </c>
      <c r="M456" s="229">
        <v>63.423439999999999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109.5</v>
      </c>
      <c r="D457" s="230">
        <v>109.75</v>
      </c>
      <c r="E457" s="230">
        <v>108.9</v>
      </c>
      <c r="F457" s="230">
        <v>108.30000000000001</v>
      </c>
      <c r="G457" s="230">
        <v>107.45000000000002</v>
      </c>
      <c r="H457" s="230">
        <v>110.35</v>
      </c>
      <c r="I457" s="230">
        <v>111.19999999999999</v>
      </c>
      <c r="J457" s="230">
        <v>111.79999999999998</v>
      </c>
      <c r="K457" s="229">
        <v>110.6</v>
      </c>
      <c r="L457" s="229">
        <v>109.15</v>
      </c>
      <c r="M457" s="229">
        <v>234.72313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81.3</v>
      </c>
      <c r="D458" s="230">
        <v>81.116666666666674</v>
      </c>
      <c r="E458" s="230">
        <v>79.233333333333348</v>
      </c>
      <c r="F458" s="230">
        <v>77.166666666666671</v>
      </c>
      <c r="G458" s="230">
        <v>75.283333333333346</v>
      </c>
      <c r="H458" s="230">
        <v>83.183333333333351</v>
      </c>
      <c r="I458" s="230">
        <v>85.066666666666677</v>
      </c>
      <c r="J458" s="230">
        <v>87.133333333333354</v>
      </c>
      <c r="K458" s="229">
        <v>83</v>
      </c>
      <c r="L458" s="229">
        <v>79.05</v>
      </c>
      <c r="M458" s="229">
        <v>138.05544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2354.6</v>
      </c>
      <c r="D459" s="230">
        <v>2355.2166666666667</v>
      </c>
      <c r="E459" s="230">
        <v>2319.3333333333335</v>
      </c>
      <c r="F459" s="230">
        <v>2284.0666666666666</v>
      </c>
      <c r="G459" s="230">
        <v>2248.1833333333334</v>
      </c>
      <c r="H459" s="230">
        <v>2390.4833333333336</v>
      </c>
      <c r="I459" s="230">
        <v>2426.3666666666668</v>
      </c>
      <c r="J459" s="230">
        <v>2461.6333333333337</v>
      </c>
      <c r="K459" s="229">
        <v>2391.1</v>
      </c>
      <c r="L459" s="229">
        <v>2319.9499999999998</v>
      </c>
      <c r="M459" s="229">
        <v>1.2673399999999999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1074.75</v>
      </c>
      <c r="D460" s="230">
        <v>1071.9666666666667</v>
      </c>
      <c r="E460" s="230">
        <v>1064.9333333333334</v>
      </c>
      <c r="F460" s="230">
        <v>1055.1166666666668</v>
      </c>
      <c r="G460" s="230">
        <v>1048.0833333333335</v>
      </c>
      <c r="H460" s="230">
        <v>1081.7833333333333</v>
      </c>
      <c r="I460" s="230">
        <v>1088.8166666666666</v>
      </c>
      <c r="J460" s="230">
        <v>1098.6333333333332</v>
      </c>
      <c r="K460" s="229">
        <v>1079</v>
      </c>
      <c r="L460" s="229">
        <v>1062.1500000000001</v>
      </c>
      <c r="M460" s="229">
        <v>17.679449999999999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710.8</v>
      </c>
      <c r="D461" s="230">
        <v>713.2166666666667</v>
      </c>
      <c r="E461" s="230">
        <v>706.58333333333337</v>
      </c>
      <c r="F461" s="230">
        <v>702.36666666666667</v>
      </c>
      <c r="G461" s="230">
        <v>695.73333333333335</v>
      </c>
      <c r="H461" s="230">
        <v>717.43333333333339</v>
      </c>
      <c r="I461" s="230">
        <v>724.06666666666661</v>
      </c>
      <c r="J461" s="230">
        <v>728.28333333333342</v>
      </c>
      <c r="K461" s="229">
        <v>719.85</v>
      </c>
      <c r="L461" s="229">
        <v>709</v>
      </c>
      <c r="M461" s="229">
        <v>2.0426600000000001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118.3</v>
      </c>
      <c r="D462" s="230">
        <v>118.3</v>
      </c>
      <c r="E462" s="230">
        <v>117.35</v>
      </c>
      <c r="F462" s="230">
        <v>116.39999999999999</v>
      </c>
      <c r="G462" s="230">
        <v>115.44999999999999</v>
      </c>
      <c r="H462" s="230">
        <v>119.25</v>
      </c>
      <c r="I462" s="230">
        <v>120.20000000000002</v>
      </c>
      <c r="J462" s="230">
        <v>121.15</v>
      </c>
      <c r="K462" s="229">
        <v>119.25</v>
      </c>
      <c r="L462" s="229">
        <v>117.35</v>
      </c>
      <c r="M462" s="229">
        <v>3.4527199999999998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937.75</v>
      </c>
      <c r="D463" s="230">
        <v>935.35</v>
      </c>
      <c r="E463" s="230">
        <v>931.2</v>
      </c>
      <c r="F463" s="230">
        <v>924.65</v>
      </c>
      <c r="G463" s="230">
        <v>920.5</v>
      </c>
      <c r="H463" s="230">
        <v>941.90000000000009</v>
      </c>
      <c r="I463" s="230">
        <v>946.05</v>
      </c>
      <c r="J463" s="230">
        <v>952.60000000000014</v>
      </c>
      <c r="K463" s="229">
        <v>939.5</v>
      </c>
      <c r="L463" s="229">
        <v>928.8</v>
      </c>
      <c r="M463" s="229">
        <v>2.2081599999999999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2324.6</v>
      </c>
      <c r="D464" s="230">
        <v>2333.4166666666665</v>
      </c>
      <c r="E464" s="230">
        <v>2304.833333333333</v>
      </c>
      <c r="F464" s="230">
        <v>2285.0666666666666</v>
      </c>
      <c r="G464" s="230">
        <v>2256.4833333333331</v>
      </c>
      <c r="H464" s="230">
        <v>2353.1833333333329</v>
      </c>
      <c r="I464" s="230">
        <v>2381.766666666666</v>
      </c>
      <c r="J464" s="230">
        <v>2401.5333333333328</v>
      </c>
      <c r="K464" s="229">
        <v>2362</v>
      </c>
      <c r="L464" s="229">
        <v>2313.65</v>
      </c>
      <c r="M464" s="229">
        <v>0.11348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466</v>
      </c>
      <c r="D465" s="230">
        <v>466.98333333333329</v>
      </c>
      <c r="E465" s="230">
        <v>462.91666666666657</v>
      </c>
      <c r="F465" s="230">
        <v>459.83333333333326</v>
      </c>
      <c r="G465" s="230">
        <v>455.76666666666654</v>
      </c>
      <c r="H465" s="230">
        <v>470.06666666666661</v>
      </c>
      <c r="I465" s="230">
        <v>474.13333333333333</v>
      </c>
      <c r="J465" s="230">
        <v>477.21666666666664</v>
      </c>
      <c r="K465" s="229">
        <v>471.05</v>
      </c>
      <c r="L465" s="229">
        <v>463.9</v>
      </c>
      <c r="M465" s="229">
        <v>0.37098999999999999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3473.75</v>
      </c>
      <c r="D466" s="230">
        <v>3457.2666666666664</v>
      </c>
      <c r="E466" s="230">
        <v>3398.5333333333328</v>
      </c>
      <c r="F466" s="230">
        <v>3323.3166666666666</v>
      </c>
      <c r="G466" s="230">
        <v>3264.583333333333</v>
      </c>
      <c r="H466" s="230">
        <v>3532.4833333333327</v>
      </c>
      <c r="I466" s="230">
        <v>3591.2166666666662</v>
      </c>
      <c r="J466" s="230">
        <v>3666.4333333333325</v>
      </c>
      <c r="K466" s="229">
        <v>3516</v>
      </c>
      <c r="L466" s="229">
        <v>3382.05</v>
      </c>
      <c r="M466" s="229">
        <v>0.62189000000000005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2852.6</v>
      </c>
      <c r="D467" s="230">
        <v>2857.1</v>
      </c>
      <c r="E467" s="230">
        <v>2828.75</v>
      </c>
      <c r="F467" s="230">
        <v>2804.9</v>
      </c>
      <c r="G467" s="230">
        <v>2776.55</v>
      </c>
      <c r="H467" s="230">
        <v>2880.95</v>
      </c>
      <c r="I467" s="230">
        <v>2909.2999999999993</v>
      </c>
      <c r="J467" s="230">
        <v>2933.1499999999996</v>
      </c>
      <c r="K467" s="229">
        <v>2885.45</v>
      </c>
      <c r="L467" s="229">
        <v>2833.25</v>
      </c>
      <c r="M467" s="229">
        <v>11.12274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1806.35</v>
      </c>
      <c r="D468" s="230">
        <v>1807.9666666666665</v>
      </c>
      <c r="E468" s="230">
        <v>1795.9333333333329</v>
      </c>
      <c r="F468" s="230">
        <v>1785.5166666666664</v>
      </c>
      <c r="G468" s="230">
        <v>1773.4833333333329</v>
      </c>
      <c r="H468" s="230">
        <v>1818.383333333333</v>
      </c>
      <c r="I468" s="230">
        <v>1830.4166666666663</v>
      </c>
      <c r="J468" s="230">
        <v>1840.833333333333</v>
      </c>
      <c r="K468" s="229">
        <v>1820</v>
      </c>
      <c r="L468" s="229">
        <v>1797.55</v>
      </c>
      <c r="M468" s="229">
        <v>2.0531899999999998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683.15</v>
      </c>
      <c r="D469" s="230">
        <v>679.35</v>
      </c>
      <c r="E469" s="230">
        <v>670.80000000000007</v>
      </c>
      <c r="F469" s="230">
        <v>658.45</v>
      </c>
      <c r="G469" s="230">
        <v>649.90000000000009</v>
      </c>
      <c r="H469" s="230">
        <v>691.7</v>
      </c>
      <c r="I469" s="230">
        <v>700.25</v>
      </c>
      <c r="J469" s="230">
        <v>712.6</v>
      </c>
      <c r="K469" s="229">
        <v>687.9</v>
      </c>
      <c r="L469" s="229">
        <v>667</v>
      </c>
      <c r="M469" s="229">
        <v>7.3734099999999998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709.85</v>
      </c>
      <c r="D470" s="230">
        <v>711.5</v>
      </c>
      <c r="E470" s="230">
        <v>704.55</v>
      </c>
      <c r="F470" s="230">
        <v>699.25</v>
      </c>
      <c r="G470" s="230">
        <v>692.3</v>
      </c>
      <c r="H470" s="230">
        <v>716.8</v>
      </c>
      <c r="I470" s="230">
        <v>723.75</v>
      </c>
      <c r="J470" s="230">
        <v>729.05</v>
      </c>
      <c r="K470" s="229">
        <v>718.45</v>
      </c>
      <c r="L470" s="229">
        <v>706.2</v>
      </c>
      <c r="M470" s="229">
        <v>0.34736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1595.35</v>
      </c>
      <c r="D471" s="230">
        <v>1596.3</v>
      </c>
      <c r="E471" s="230">
        <v>1583.6</v>
      </c>
      <c r="F471" s="230">
        <v>1571.85</v>
      </c>
      <c r="G471" s="230">
        <v>1559.1499999999999</v>
      </c>
      <c r="H471" s="230">
        <v>1608.05</v>
      </c>
      <c r="I471" s="230">
        <v>1620.7500000000002</v>
      </c>
      <c r="J471" s="230">
        <v>1632.5</v>
      </c>
      <c r="K471" s="229">
        <v>1609</v>
      </c>
      <c r="L471" s="229">
        <v>1584.55</v>
      </c>
      <c r="M471" s="229">
        <v>2.2366100000000002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33.450000000000003</v>
      </c>
      <c r="D472" s="230">
        <v>33.550000000000004</v>
      </c>
      <c r="E472" s="230">
        <v>33.250000000000007</v>
      </c>
      <c r="F472" s="230">
        <v>33.050000000000004</v>
      </c>
      <c r="G472" s="230">
        <v>32.750000000000007</v>
      </c>
      <c r="H472" s="230">
        <v>33.750000000000007</v>
      </c>
      <c r="I472" s="230">
        <v>34.050000000000004</v>
      </c>
      <c r="J472" s="230">
        <v>34.250000000000007</v>
      </c>
      <c r="K472" s="229">
        <v>33.85</v>
      </c>
      <c r="L472" s="229">
        <v>33.35</v>
      </c>
      <c r="M472" s="229">
        <v>53.737259999999999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293.7</v>
      </c>
      <c r="D473" s="230">
        <v>294.2833333333333</v>
      </c>
      <c r="E473" s="230">
        <v>288.91666666666663</v>
      </c>
      <c r="F473" s="230">
        <v>284.13333333333333</v>
      </c>
      <c r="G473" s="230">
        <v>278.76666666666665</v>
      </c>
      <c r="H473" s="230">
        <v>299.06666666666661</v>
      </c>
      <c r="I473" s="230">
        <v>304.43333333333328</v>
      </c>
      <c r="J473" s="230">
        <v>309.21666666666658</v>
      </c>
      <c r="K473" s="229">
        <v>299.64999999999998</v>
      </c>
      <c r="L473" s="229">
        <v>289.5</v>
      </c>
      <c r="M473" s="229">
        <v>8.82165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401.3</v>
      </c>
      <c r="D474" s="230">
        <v>405.98333333333335</v>
      </c>
      <c r="E474" s="230">
        <v>392.31666666666672</v>
      </c>
      <c r="F474" s="230">
        <v>383.33333333333337</v>
      </c>
      <c r="G474" s="230">
        <v>369.66666666666674</v>
      </c>
      <c r="H474" s="230">
        <v>414.9666666666667</v>
      </c>
      <c r="I474" s="230">
        <v>428.63333333333333</v>
      </c>
      <c r="J474" s="230">
        <v>437.61666666666667</v>
      </c>
      <c r="K474" s="229">
        <v>419.65</v>
      </c>
      <c r="L474" s="229">
        <v>397</v>
      </c>
      <c r="M474" s="229">
        <v>7.8498200000000002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2840</v>
      </c>
      <c r="D475" s="230">
        <v>2847.5666666666671</v>
      </c>
      <c r="E475" s="230">
        <v>2823.5333333333342</v>
      </c>
      <c r="F475" s="230">
        <v>2807.0666666666671</v>
      </c>
      <c r="G475" s="230">
        <v>2783.0333333333342</v>
      </c>
      <c r="H475" s="230">
        <v>2864.0333333333342</v>
      </c>
      <c r="I475" s="230">
        <v>2888.0666666666671</v>
      </c>
      <c r="J475" s="230">
        <v>2904.5333333333342</v>
      </c>
      <c r="K475" s="229">
        <v>2871.6</v>
      </c>
      <c r="L475" s="229">
        <v>2831.1</v>
      </c>
      <c r="M475" s="229">
        <v>0.46994000000000002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26.9</v>
      </c>
      <c r="D476" s="230">
        <v>26.95</v>
      </c>
      <c r="E476" s="230">
        <v>26.75</v>
      </c>
      <c r="F476" s="230">
        <v>26.6</v>
      </c>
      <c r="G476" s="230">
        <v>26.400000000000002</v>
      </c>
      <c r="H476" s="230">
        <v>27.099999999999998</v>
      </c>
      <c r="I476" s="230">
        <v>27.299999999999994</v>
      </c>
      <c r="J476" s="230">
        <v>27.449999999999996</v>
      </c>
      <c r="K476" s="229">
        <v>27.15</v>
      </c>
      <c r="L476" s="229">
        <v>26.8</v>
      </c>
      <c r="M476" s="229">
        <v>28.84695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410.35</v>
      </c>
      <c r="D477" s="230">
        <v>410.3</v>
      </c>
      <c r="E477" s="230">
        <v>408.05</v>
      </c>
      <c r="F477" s="230">
        <v>405.75</v>
      </c>
      <c r="G477" s="230">
        <v>403.5</v>
      </c>
      <c r="H477" s="230">
        <v>412.6</v>
      </c>
      <c r="I477" s="230">
        <v>414.85</v>
      </c>
      <c r="J477" s="230">
        <v>417.15000000000003</v>
      </c>
      <c r="K477" s="229">
        <v>412.55</v>
      </c>
      <c r="L477" s="229">
        <v>408</v>
      </c>
      <c r="M477" s="229">
        <v>0.52763000000000004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559.79999999999995</v>
      </c>
      <c r="D478" s="230">
        <v>558.73333333333323</v>
      </c>
      <c r="E478" s="230">
        <v>555.06666666666649</v>
      </c>
      <c r="F478" s="230">
        <v>550.33333333333326</v>
      </c>
      <c r="G478" s="230">
        <v>546.66666666666652</v>
      </c>
      <c r="H478" s="230">
        <v>563.46666666666647</v>
      </c>
      <c r="I478" s="230">
        <v>567.13333333333321</v>
      </c>
      <c r="J478" s="230">
        <v>571.86666666666645</v>
      </c>
      <c r="K478" s="229">
        <v>562.4</v>
      </c>
      <c r="L478" s="229">
        <v>554</v>
      </c>
      <c r="M478" s="229">
        <v>1.28888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678.95</v>
      </c>
      <c r="D479" s="230">
        <v>678.56666666666672</v>
      </c>
      <c r="E479" s="230">
        <v>674.58333333333348</v>
      </c>
      <c r="F479" s="230">
        <v>670.21666666666681</v>
      </c>
      <c r="G479" s="230">
        <v>666.23333333333358</v>
      </c>
      <c r="H479" s="230">
        <v>682.93333333333339</v>
      </c>
      <c r="I479" s="230">
        <v>686.91666666666674</v>
      </c>
      <c r="J479" s="230">
        <v>691.2833333333333</v>
      </c>
      <c r="K479" s="229">
        <v>682.55</v>
      </c>
      <c r="L479" s="229">
        <v>674.2</v>
      </c>
      <c r="M479" s="229">
        <v>20.170169999999999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715</v>
      </c>
      <c r="D480" s="230">
        <v>711.7166666666667</v>
      </c>
      <c r="E480" s="230">
        <v>704.53333333333342</v>
      </c>
      <c r="F480" s="230">
        <v>694.06666666666672</v>
      </c>
      <c r="G480" s="230">
        <v>686.88333333333344</v>
      </c>
      <c r="H480" s="230">
        <v>722.18333333333339</v>
      </c>
      <c r="I480" s="230">
        <v>729.36666666666679</v>
      </c>
      <c r="J480" s="230">
        <v>739.83333333333337</v>
      </c>
      <c r="K480" s="229">
        <v>718.9</v>
      </c>
      <c r="L480" s="229">
        <v>701.25</v>
      </c>
      <c r="M480" s="229">
        <v>1.8673900000000001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8198.6</v>
      </c>
      <c r="D481" s="230">
        <v>8168.6499999999987</v>
      </c>
      <c r="E481" s="230">
        <v>8132.2999999999975</v>
      </c>
      <c r="F481" s="230">
        <v>8065.9999999999991</v>
      </c>
      <c r="G481" s="230">
        <v>8029.6499999999978</v>
      </c>
      <c r="H481" s="230">
        <v>8234.9499999999971</v>
      </c>
      <c r="I481" s="230">
        <v>8271.2999999999975</v>
      </c>
      <c r="J481" s="230">
        <v>8337.5999999999967</v>
      </c>
      <c r="K481" s="229">
        <v>8205</v>
      </c>
      <c r="L481" s="229">
        <v>8102.35</v>
      </c>
      <c r="M481" s="229">
        <v>1.9513400000000001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71.7</v>
      </c>
      <c r="D482" s="230">
        <v>71.633333333333326</v>
      </c>
      <c r="E482" s="230">
        <v>71.266666666666652</v>
      </c>
      <c r="F482" s="230">
        <v>70.833333333333329</v>
      </c>
      <c r="G482" s="230">
        <v>70.466666666666654</v>
      </c>
      <c r="H482" s="230">
        <v>72.066666666666649</v>
      </c>
      <c r="I482" s="230">
        <v>72.433333333333323</v>
      </c>
      <c r="J482" s="230">
        <v>72.866666666666646</v>
      </c>
      <c r="K482" s="229">
        <v>72</v>
      </c>
      <c r="L482" s="229">
        <v>71.2</v>
      </c>
      <c r="M482" s="229">
        <v>27.455749999999998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1482.4</v>
      </c>
      <c r="D483" s="230">
        <v>1476.9833333333333</v>
      </c>
      <c r="E483" s="230">
        <v>1465.4666666666667</v>
      </c>
      <c r="F483" s="230">
        <v>1448.5333333333333</v>
      </c>
      <c r="G483" s="230">
        <v>1437.0166666666667</v>
      </c>
      <c r="H483" s="230">
        <v>1493.9166666666667</v>
      </c>
      <c r="I483" s="230">
        <v>1505.4333333333336</v>
      </c>
      <c r="J483" s="230">
        <v>1522.3666666666668</v>
      </c>
      <c r="K483" s="229">
        <v>1488.5</v>
      </c>
      <c r="L483" s="229">
        <v>1460.05</v>
      </c>
      <c r="M483" s="229">
        <v>1.6765099999999999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880.75</v>
      </c>
      <c r="D484" s="239">
        <v>881.86666666666667</v>
      </c>
      <c r="E484" s="239">
        <v>870.88333333333333</v>
      </c>
      <c r="F484" s="239">
        <v>861.01666666666665</v>
      </c>
      <c r="G484" s="239">
        <v>850.0333333333333</v>
      </c>
      <c r="H484" s="239">
        <v>891.73333333333335</v>
      </c>
      <c r="I484" s="239">
        <v>902.7166666666667</v>
      </c>
      <c r="J484" s="238">
        <v>912.58333333333337</v>
      </c>
      <c r="K484" s="238">
        <v>892.85</v>
      </c>
      <c r="L484" s="238">
        <v>872</v>
      </c>
      <c r="M484" s="215">
        <v>6.9237599999999997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254.75</v>
      </c>
      <c r="D485" s="239">
        <v>255.85</v>
      </c>
      <c r="E485" s="239">
        <v>252.89999999999998</v>
      </c>
      <c r="F485" s="239">
        <v>251.04999999999998</v>
      </c>
      <c r="G485" s="239">
        <v>248.09999999999997</v>
      </c>
      <c r="H485" s="239">
        <v>257.7</v>
      </c>
      <c r="I485" s="239">
        <v>260.64999999999998</v>
      </c>
      <c r="J485" s="238">
        <v>262.5</v>
      </c>
      <c r="K485" s="238">
        <v>258.8</v>
      </c>
      <c r="L485" s="238">
        <v>254</v>
      </c>
      <c r="M485" s="215">
        <v>0.71948999999999996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1974.25</v>
      </c>
      <c r="D486" s="230">
        <v>1979.5333333333335</v>
      </c>
      <c r="E486" s="230">
        <v>1966.7166666666672</v>
      </c>
      <c r="F486" s="230">
        <v>1959.1833333333336</v>
      </c>
      <c r="G486" s="230">
        <v>1946.3666666666672</v>
      </c>
      <c r="H486" s="230">
        <v>1987.0666666666671</v>
      </c>
      <c r="I486" s="230">
        <v>1999.8833333333332</v>
      </c>
      <c r="J486" s="230">
        <v>2007.416666666667</v>
      </c>
      <c r="K486" s="229">
        <v>1992.35</v>
      </c>
      <c r="L486" s="229">
        <v>1972</v>
      </c>
      <c r="M486" s="229">
        <v>8.2909999999999998E-2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620.70000000000005</v>
      </c>
      <c r="D487" s="239">
        <v>623.01666666666677</v>
      </c>
      <c r="E487" s="239">
        <v>613.03333333333353</v>
      </c>
      <c r="F487" s="239">
        <v>605.36666666666679</v>
      </c>
      <c r="G487" s="239">
        <v>595.38333333333355</v>
      </c>
      <c r="H487" s="239">
        <v>630.68333333333351</v>
      </c>
      <c r="I487" s="239">
        <v>640.66666666666686</v>
      </c>
      <c r="J487" s="238">
        <v>648.33333333333348</v>
      </c>
      <c r="K487" s="238">
        <v>633</v>
      </c>
      <c r="L487" s="238">
        <v>615.35</v>
      </c>
      <c r="M487" s="215">
        <v>3.52962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310.3</v>
      </c>
      <c r="D488" s="230">
        <v>309.38333333333338</v>
      </c>
      <c r="E488" s="230">
        <v>306.96666666666675</v>
      </c>
      <c r="F488" s="230">
        <v>303.63333333333338</v>
      </c>
      <c r="G488" s="230">
        <v>301.21666666666675</v>
      </c>
      <c r="H488" s="230">
        <v>312.71666666666675</v>
      </c>
      <c r="I488" s="230">
        <v>315.13333333333338</v>
      </c>
      <c r="J488" s="230">
        <v>318.46666666666675</v>
      </c>
      <c r="K488" s="229">
        <v>311.8</v>
      </c>
      <c r="L488" s="229">
        <v>306.05</v>
      </c>
      <c r="M488" s="229">
        <v>1.6436200000000001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357.6</v>
      </c>
      <c r="D489" s="239">
        <v>354.55</v>
      </c>
      <c r="E489" s="230">
        <v>349.1</v>
      </c>
      <c r="F489" s="230">
        <v>340.6</v>
      </c>
      <c r="G489" s="230">
        <v>335.15000000000003</v>
      </c>
      <c r="H489" s="230">
        <v>363.05</v>
      </c>
      <c r="I489" s="230">
        <v>368.49999999999994</v>
      </c>
      <c r="J489" s="230">
        <v>377</v>
      </c>
      <c r="K489" s="229">
        <v>360</v>
      </c>
      <c r="L489" s="229">
        <v>346.05</v>
      </c>
      <c r="M489" s="229">
        <v>1.1573100000000001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320.55</v>
      </c>
      <c r="D490" s="230">
        <v>318.89999999999998</v>
      </c>
      <c r="E490" s="230">
        <v>314.79999999999995</v>
      </c>
      <c r="F490" s="230">
        <v>309.04999999999995</v>
      </c>
      <c r="G490" s="230">
        <v>304.94999999999993</v>
      </c>
      <c r="H490" s="230">
        <v>324.64999999999998</v>
      </c>
      <c r="I490" s="230">
        <v>328.75</v>
      </c>
      <c r="J490" s="230">
        <v>334.5</v>
      </c>
      <c r="K490" s="229">
        <v>323</v>
      </c>
      <c r="L490" s="229">
        <v>313.14999999999998</v>
      </c>
      <c r="M490" s="229">
        <v>2.13097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1596.05</v>
      </c>
      <c r="D491" s="239">
        <v>1585.1333333333332</v>
      </c>
      <c r="E491" s="230">
        <v>1560.9666666666665</v>
      </c>
      <c r="F491" s="230">
        <v>1525.8833333333332</v>
      </c>
      <c r="G491" s="230">
        <v>1501.7166666666665</v>
      </c>
      <c r="H491" s="230">
        <v>1620.2166666666665</v>
      </c>
      <c r="I491" s="230">
        <v>1644.3833333333334</v>
      </c>
      <c r="J491" s="230">
        <v>1679.4666666666665</v>
      </c>
      <c r="K491" s="229">
        <v>1609.3</v>
      </c>
      <c r="L491" s="229">
        <v>1550.05</v>
      </c>
      <c r="M491" s="229">
        <v>10.725429999999999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1293.0999999999999</v>
      </c>
      <c r="D492" s="230">
        <v>1284.7</v>
      </c>
      <c r="E492" s="230">
        <v>1274.4000000000001</v>
      </c>
      <c r="F492" s="230">
        <v>1255.7</v>
      </c>
      <c r="G492" s="230">
        <v>1245.4000000000001</v>
      </c>
      <c r="H492" s="230">
        <v>1303.4000000000001</v>
      </c>
      <c r="I492" s="230">
        <v>1313.6999999999998</v>
      </c>
      <c r="J492" s="230">
        <v>1332.4</v>
      </c>
      <c r="K492" s="229">
        <v>1295</v>
      </c>
      <c r="L492" s="229">
        <v>1266</v>
      </c>
      <c r="M492" s="229">
        <v>0.97062000000000004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277.85000000000002</v>
      </c>
      <c r="D493" s="239">
        <v>278.01666666666665</v>
      </c>
      <c r="E493" s="230">
        <v>276.5333333333333</v>
      </c>
      <c r="F493" s="230">
        <v>275.21666666666664</v>
      </c>
      <c r="G493" s="230">
        <v>273.73333333333329</v>
      </c>
      <c r="H493" s="230">
        <v>279.33333333333331</v>
      </c>
      <c r="I493" s="230">
        <v>280.81666666666666</v>
      </c>
      <c r="J493" s="230">
        <v>282.13333333333333</v>
      </c>
      <c r="K493" s="229">
        <v>279.5</v>
      </c>
      <c r="L493" s="229">
        <v>276.7</v>
      </c>
      <c r="M493" s="229">
        <v>36.152430000000003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390.55</v>
      </c>
      <c r="D494" s="230">
        <v>390.55</v>
      </c>
      <c r="E494" s="230">
        <v>388.1</v>
      </c>
      <c r="F494" s="230">
        <v>385.65000000000003</v>
      </c>
      <c r="G494" s="230">
        <v>383.20000000000005</v>
      </c>
      <c r="H494" s="230">
        <v>393</v>
      </c>
      <c r="I494" s="230">
        <v>395.44999999999993</v>
      </c>
      <c r="J494" s="230">
        <v>397.9</v>
      </c>
      <c r="K494" s="229">
        <v>393</v>
      </c>
      <c r="L494" s="229">
        <v>388.1</v>
      </c>
      <c r="M494" s="229">
        <v>1.2364999999999999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1811.2</v>
      </c>
      <c r="D495" s="239">
        <v>1810.7666666666664</v>
      </c>
      <c r="E495" s="230">
        <v>1795.5333333333328</v>
      </c>
      <c r="F495" s="230">
        <v>1779.8666666666663</v>
      </c>
      <c r="G495" s="230">
        <v>1764.6333333333328</v>
      </c>
      <c r="H495" s="230">
        <v>1826.4333333333329</v>
      </c>
      <c r="I495" s="230">
        <v>1841.6666666666665</v>
      </c>
      <c r="J495" s="230">
        <v>1857.333333333333</v>
      </c>
      <c r="K495" s="229">
        <v>1826</v>
      </c>
      <c r="L495" s="229">
        <v>1795.1</v>
      </c>
      <c r="M495" s="229">
        <v>1.64357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7.5</v>
      </c>
      <c r="D496" s="239">
        <v>7.45</v>
      </c>
      <c r="E496" s="230">
        <v>7.3000000000000007</v>
      </c>
      <c r="F496" s="230">
        <v>7.1000000000000005</v>
      </c>
      <c r="G496" s="230">
        <v>6.9500000000000011</v>
      </c>
      <c r="H496" s="230">
        <v>7.65</v>
      </c>
      <c r="I496" s="230">
        <v>7.8000000000000007</v>
      </c>
      <c r="J496" s="230">
        <v>8</v>
      </c>
      <c r="K496" s="229">
        <v>7.6</v>
      </c>
      <c r="L496" s="229">
        <v>7.25</v>
      </c>
      <c r="M496" s="229">
        <v>947.26837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790.65</v>
      </c>
      <c r="D497" s="239">
        <v>786.85</v>
      </c>
      <c r="E497" s="230">
        <v>778</v>
      </c>
      <c r="F497" s="230">
        <v>765.35</v>
      </c>
      <c r="G497" s="230">
        <v>756.5</v>
      </c>
      <c r="H497" s="230">
        <v>799.5</v>
      </c>
      <c r="I497" s="230">
        <v>808.35000000000014</v>
      </c>
      <c r="J497" s="230">
        <v>821</v>
      </c>
      <c r="K497" s="229">
        <v>795.7</v>
      </c>
      <c r="L497" s="229">
        <v>774.2</v>
      </c>
      <c r="M497" s="229">
        <v>19.350010000000001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273.7</v>
      </c>
      <c r="D498" s="239">
        <v>274.08333333333331</v>
      </c>
      <c r="E498" s="230">
        <v>270.76666666666665</v>
      </c>
      <c r="F498" s="230">
        <v>267.83333333333331</v>
      </c>
      <c r="G498" s="230">
        <v>264.51666666666665</v>
      </c>
      <c r="H498" s="230">
        <v>277.01666666666665</v>
      </c>
      <c r="I498" s="230">
        <v>280.33333333333337</v>
      </c>
      <c r="J498" s="230">
        <v>283.26666666666665</v>
      </c>
      <c r="K498" s="229">
        <v>277.39999999999998</v>
      </c>
      <c r="L498" s="229">
        <v>271.14999999999998</v>
      </c>
      <c r="M498" s="229">
        <v>4.9521600000000001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95.65</v>
      </c>
      <c r="D499" s="239">
        <v>95.633333333333326</v>
      </c>
      <c r="E499" s="230">
        <v>94.616666666666646</v>
      </c>
      <c r="F499" s="230">
        <v>93.583333333333314</v>
      </c>
      <c r="G499" s="230">
        <v>92.566666666666634</v>
      </c>
      <c r="H499" s="230">
        <v>96.666666666666657</v>
      </c>
      <c r="I499" s="230">
        <v>97.683333333333337</v>
      </c>
      <c r="J499" s="230">
        <v>98.716666666666669</v>
      </c>
      <c r="K499" s="229">
        <v>96.65</v>
      </c>
      <c r="L499" s="229">
        <v>94.6</v>
      </c>
      <c r="M499" s="229">
        <v>9.3058999999999994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815.35</v>
      </c>
      <c r="D500" s="239">
        <v>821.79999999999984</v>
      </c>
      <c r="E500" s="230">
        <v>804.84999999999968</v>
      </c>
      <c r="F500" s="230">
        <v>794.3499999999998</v>
      </c>
      <c r="G500" s="230">
        <v>777.39999999999964</v>
      </c>
      <c r="H500" s="230">
        <v>832.29999999999973</v>
      </c>
      <c r="I500" s="230">
        <v>849.24999999999977</v>
      </c>
      <c r="J500" s="230">
        <v>859.74999999999977</v>
      </c>
      <c r="K500" s="229">
        <v>838.75</v>
      </c>
      <c r="L500" s="229">
        <v>811.3</v>
      </c>
      <c r="M500" s="229">
        <v>0.89200999999999997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1449.25</v>
      </c>
      <c r="D501" s="239">
        <v>1437.7166666666665</v>
      </c>
      <c r="E501" s="230">
        <v>1424.5333333333328</v>
      </c>
      <c r="F501" s="230">
        <v>1399.8166666666664</v>
      </c>
      <c r="G501" s="230">
        <v>1386.6333333333328</v>
      </c>
      <c r="H501" s="230">
        <v>1462.4333333333329</v>
      </c>
      <c r="I501" s="230">
        <v>1475.6166666666668</v>
      </c>
      <c r="J501" s="230">
        <v>1500.333333333333</v>
      </c>
      <c r="K501" s="229">
        <v>1450.9</v>
      </c>
      <c r="L501" s="229">
        <v>1413</v>
      </c>
      <c r="M501" s="229">
        <v>0.60899999999999999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395.6</v>
      </c>
      <c r="D502" s="239">
        <v>396.66666666666669</v>
      </c>
      <c r="E502" s="230">
        <v>393.53333333333336</v>
      </c>
      <c r="F502" s="230">
        <v>391.4666666666667</v>
      </c>
      <c r="G502" s="230">
        <v>388.33333333333337</v>
      </c>
      <c r="H502" s="230">
        <v>398.73333333333335</v>
      </c>
      <c r="I502" s="230">
        <v>401.86666666666667</v>
      </c>
      <c r="J502" s="230">
        <v>403.93333333333334</v>
      </c>
      <c r="K502" s="229">
        <v>399.8</v>
      </c>
      <c r="L502" s="229">
        <v>394.6</v>
      </c>
      <c r="M502" s="229">
        <v>59.868110000000001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178.4</v>
      </c>
      <c r="D503" s="239">
        <v>176.1</v>
      </c>
      <c r="E503" s="230">
        <v>172.7</v>
      </c>
      <c r="F503" s="230">
        <v>167</v>
      </c>
      <c r="G503" s="230">
        <v>163.6</v>
      </c>
      <c r="H503" s="230">
        <v>181.79999999999998</v>
      </c>
      <c r="I503" s="230">
        <v>185.20000000000002</v>
      </c>
      <c r="J503" s="230">
        <v>190.89999999999998</v>
      </c>
      <c r="K503" s="229">
        <v>179.5</v>
      </c>
      <c r="L503" s="229">
        <v>170.4</v>
      </c>
      <c r="M503" s="229">
        <v>20.269310000000001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16.399999999999999</v>
      </c>
      <c r="D504" s="239">
        <v>16.45</v>
      </c>
      <c r="E504" s="230">
        <v>16.299999999999997</v>
      </c>
      <c r="F504" s="230">
        <v>16.2</v>
      </c>
      <c r="G504" s="230">
        <v>16.049999999999997</v>
      </c>
      <c r="H504" s="230">
        <v>16.549999999999997</v>
      </c>
      <c r="I504" s="230">
        <v>16.699999999999996</v>
      </c>
      <c r="J504" s="230">
        <v>16.799999999999997</v>
      </c>
      <c r="K504" s="229">
        <v>16.600000000000001</v>
      </c>
      <c r="L504" s="229">
        <v>16.350000000000001</v>
      </c>
      <c r="M504" s="229">
        <v>532.69073000000003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11329.9</v>
      </c>
      <c r="D505" s="239">
        <v>11358.833333333334</v>
      </c>
      <c r="E505" s="230">
        <v>11171.066666666668</v>
      </c>
      <c r="F505" s="230">
        <v>11012.233333333334</v>
      </c>
      <c r="G505" s="230">
        <v>10824.466666666667</v>
      </c>
      <c r="H505" s="230">
        <v>11517.666666666668</v>
      </c>
      <c r="I505" s="230">
        <v>11705.433333333334</v>
      </c>
      <c r="J505" s="230">
        <v>11864.266666666668</v>
      </c>
      <c r="K505" s="229">
        <v>11546.6</v>
      </c>
      <c r="L505" s="229">
        <v>11200</v>
      </c>
      <c r="M505" s="229">
        <v>1.763E-2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194.85</v>
      </c>
      <c r="D506" s="230">
        <v>194.63333333333333</v>
      </c>
      <c r="E506" s="230">
        <v>192.86666666666665</v>
      </c>
      <c r="F506" s="230">
        <v>190.88333333333333</v>
      </c>
      <c r="G506" s="230">
        <v>189.11666666666665</v>
      </c>
      <c r="H506" s="230">
        <v>196.61666666666665</v>
      </c>
      <c r="I506" s="230">
        <v>198.3833333333333</v>
      </c>
      <c r="J506" s="229">
        <v>200.36666666666665</v>
      </c>
      <c r="K506" s="229">
        <v>196.4</v>
      </c>
      <c r="L506" s="229">
        <v>192.65</v>
      </c>
      <c r="M506" s="215">
        <v>31.90269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394.4</v>
      </c>
      <c r="D507" s="230">
        <v>395.68333333333334</v>
      </c>
      <c r="E507" s="230">
        <v>389.26666666666665</v>
      </c>
      <c r="F507" s="230">
        <v>384.13333333333333</v>
      </c>
      <c r="G507" s="230">
        <v>377.71666666666664</v>
      </c>
      <c r="H507" s="230">
        <v>400.81666666666666</v>
      </c>
      <c r="I507" s="230">
        <v>407.23333333333329</v>
      </c>
      <c r="J507" s="229">
        <v>412.36666666666667</v>
      </c>
      <c r="K507" s="229">
        <v>402.1</v>
      </c>
      <c r="L507" s="229">
        <v>390.55</v>
      </c>
      <c r="M507" s="215">
        <v>7.8004199999999999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77.95</v>
      </c>
      <c r="D508" s="239">
        <v>78.25</v>
      </c>
      <c r="E508" s="230">
        <v>76.2</v>
      </c>
      <c r="F508" s="230">
        <v>74.45</v>
      </c>
      <c r="G508" s="230">
        <v>72.400000000000006</v>
      </c>
      <c r="H508" s="230">
        <v>80</v>
      </c>
      <c r="I508" s="230">
        <v>82.050000000000011</v>
      </c>
      <c r="J508" s="230">
        <v>83.8</v>
      </c>
      <c r="K508" s="229">
        <v>80.3</v>
      </c>
      <c r="L508" s="229">
        <v>76.5</v>
      </c>
      <c r="M508" s="229">
        <v>1053.8819000000001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510</v>
      </c>
      <c r="D509" s="239">
        <v>508.98333333333335</v>
      </c>
      <c r="E509" s="230">
        <v>505.01666666666665</v>
      </c>
      <c r="F509" s="230">
        <v>500.0333333333333</v>
      </c>
      <c r="G509" s="230">
        <v>496.06666666666661</v>
      </c>
      <c r="H509" s="230">
        <v>513.9666666666667</v>
      </c>
      <c r="I509" s="230">
        <v>517.93333333333339</v>
      </c>
      <c r="J509" s="230">
        <v>522.91666666666674</v>
      </c>
      <c r="K509" s="229">
        <v>512.95000000000005</v>
      </c>
      <c r="L509" s="229">
        <v>504</v>
      </c>
      <c r="M509" s="229">
        <v>7.5687300000000004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1499.4</v>
      </c>
      <c r="D510" s="230">
        <v>1507.9333333333334</v>
      </c>
      <c r="E510" s="230">
        <v>1484.8666666666668</v>
      </c>
      <c r="F510" s="230">
        <v>1470.3333333333335</v>
      </c>
      <c r="G510" s="230">
        <v>1447.2666666666669</v>
      </c>
      <c r="H510" s="230">
        <v>1522.4666666666667</v>
      </c>
      <c r="I510" s="230">
        <v>1545.5333333333333</v>
      </c>
      <c r="J510" s="229">
        <v>1560.0666666666666</v>
      </c>
      <c r="K510" s="229">
        <v>1531</v>
      </c>
      <c r="L510" s="229">
        <v>1493.4</v>
      </c>
      <c r="M510" s="215">
        <v>0.46960000000000002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1714.2</v>
      </c>
      <c r="D511" s="239">
        <v>1712.0666666666666</v>
      </c>
      <c r="E511" s="230">
        <v>1702.1333333333332</v>
      </c>
      <c r="F511" s="230">
        <v>1690.0666666666666</v>
      </c>
      <c r="G511" s="230">
        <v>1680.1333333333332</v>
      </c>
      <c r="H511" s="230">
        <v>1724.1333333333332</v>
      </c>
      <c r="I511" s="230">
        <v>1734.0666666666666</v>
      </c>
      <c r="J511" s="230">
        <v>1746.1333333333332</v>
      </c>
      <c r="K511" s="229">
        <v>1722</v>
      </c>
      <c r="L511" s="229">
        <v>1700</v>
      </c>
      <c r="M511" s="229">
        <v>0.41699999999999998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3"/>
      <c r="B5" s="384"/>
      <c r="C5" s="383"/>
      <c r="D5" s="384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85" t="s">
        <v>510</v>
      </c>
      <c r="C7" s="384"/>
      <c r="D7" s="7">
        <f>Main!B10</f>
        <v>45090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45089</v>
      </c>
      <c r="B10" s="29">
        <v>530621</v>
      </c>
      <c r="C10" s="28" t="s">
        <v>1017</v>
      </c>
      <c r="D10" s="28" t="s">
        <v>1018</v>
      </c>
      <c r="E10" s="28" t="s">
        <v>519</v>
      </c>
      <c r="F10" s="85">
        <v>125000</v>
      </c>
      <c r="G10" s="29">
        <v>114.95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45089</v>
      </c>
      <c r="B11" s="29">
        <v>531017</v>
      </c>
      <c r="C11" s="28" t="s">
        <v>1019</v>
      </c>
      <c r="D11" s="28" t="s">
        <v>1020</v>
      </c>
      <c r="E11" s="28" t="s">
        <v>520</v>
      </c>
      <c r="F11" s="85">
        <v>52</v>
      </c>
      <c r="G11" s="29">
        <v>10.35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45089</v>
      </c>
      <c r="B12" s="29">
        <v>531017</v>
      </c>
      <c r="C12" s="28" t="s">
        <v>1019</v>
      </c>
      <c r="D12" s="28" t="s">
        <v>1020</v>
      </c>
      <c r="E12" s="28" t="s">
        <v>519</v>
      </c>
      <c r="F12" s="85">
        <v>37490</v>
      </c>
      <c r="G12" s="29">
        <v>10.75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45089</v>
      </c>
      <c r="B13" s="29">
        <v>512149</v>
      </c>
      <c r="C13" s="28" t="s">
        <v>1021</v>
      </c>
      <c r="D13" s="28" t="s">
        <v>1022</v>
      </c>
      <c r="E13" s="28" t="s">
        <v>520</v>
      </c>
      <c r="F13" s="85">
        <v>1995534</v>
      </c>
      <c r="G13" s="29">
        <v>2.42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45089</v>
      </c>
      <c r="B14" s="29">
        <v>543497</v>
      </c>
      <c r="C14" s="28" t="s">
        <v>1023</v>
      </c>
      <c r="D14" s="28" t="s">
        <v>1024</v>
      </c>
      <c r="E14" s="28" t="s">
        <v>520</v>
      </c>
      <c r="F14" s="85">
        <v>80000</v>
      </c>
      <c r="G14" s="29">
        <v>49.5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45089</v>
      </c>
      <c r="B15" s="29">
        <v>543209</v>
      </c>
      <c r="C15" s="28" t="s">
        <v>1025</v>
      </c>
      <c r="D15" s="28" t="s">
        <v>1026</v>
      </c>
      <c r="E15" s="28" t="s">
        <v>520</v>
      </c>
      <c r="F15" s="85">
        <v>33000</v>
      </c>
      <c r="G15" s="29">
        <v>41.8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45089</v>
      </c>
      <c r="B16" s="29">
        <v>543209</v>
      </c>
      <c r="C16" s="28" t="s">
        <v>1025</v>
      </c>
      <c r="D16" s="28" t="s">
        <v>1027</v>
      </c>
      <c r="E16" s="28" t="s">
        <v>519</v>
      </c>
      <c r="F16" s="85">
        <v>33000</v>
      </c>
      <c r="G16" s="29">
        <v>41.8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45089</v>
      </c>
      <c r="B17" s="29">
        <v>543920</v>
      </c>
      <c r="C17" s="28" t="s">
        <v>1028</v>
      </c>
      <c r="D17" s="28" t="s">
        <v>1029</v>
      </c>
      <c r="E17" s="28" t="s">
        <v>519</v>
      </c>
      <c r="F17" s="85">
        <v>110400</v>
      </c>
      <c r="G17" s="29">
        <v>175.25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45089</v>
      </c>
      <c r="B18" s="29">
        <v>542627</v>
      </c>
      <c r="C18" s="28" t="s">
        <v>1030</v>
      </c>
      <c r="D18" s="28" t="s">
        <v>1031</v>
      </c>
      <c r="E18" s="28" t="s">
        <v>520</v>
      </c>
      <c r="F18" s="85">
        <v>26050</v>
      </c>
      <c r="G18" s="29">
        <v>11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45089</v>
      </c>
      <c r="B19" s="29">
        <v>542627</v>
      </c>
      <c r="C19" s="28" t="s">
        <v>1030</v>
      </c>
      <c r="D19" s="28" t="s">
        <v>1032</v>
      </c>
      <c r="E19" s="28" t="s">
        <v>519</v>
      </c>
      <c r="F19" s="85">
        <v>21251</v>
      </c>
      <c r="G19" s="29">
        <v>11.07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45089</v>
      </c>
      <c r="B20" s="29">
        <v>542627</v>
      </c>
      <c r="C20" s="28" t="s">
        <v>1030</v>
      </c>
      <c r="D20" s="28" t="s">
        <v>1032</v>
      </c>
      <c r="E20" s="28" t="s">
        <v>520</v>
      </c>
      <c r="F20" s="85">
        <v>4000</v>
      </c>
      <c r="G20" s="29">
        <v>12.25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45089</v>
      </c>
      <c r="B21" s="29">
        <v>542627</v>
      </c>
      <c r="C21" s="28" t="s">
        <v>1030</v>
      </c>
      <c r="D21" s="28" t="s">
        <v>1031</v>
      </c>
      <c r="E21" s="28" t="s">
        <v>520</v>
      </c>
      <c r="F21" s="85">
        <v>63923</v>
      </c>
      <c r="G21" s="29">
        <v>11.05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45089</v>
      </c>
      <c r="B22" s="29">
        <v>539770</v>
      </c>
      <c r="C22" s="28" t="s">
        <v>1033</v>
      </c>
      <c r="D22" s="28" t="s">
        <v>1034</v>
      </c>
      <c r="E22" s="28" t="s">
        <v>519</v>
      </c>
      <c r="F22" s="85">
        <v>22635</v>
      </c>
      <c r="G22" s="29">
        <v>4.62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45089</v>
      </c>
      <c r="B23" s="29">
        <v>539770</v>
      </c>
      <c r="C23" s="28" t="s">
        <v>1033</v>
      </c>
      <c r="D23" s="28" t="s">
        <v>1035</v>
      </c>
      <c r="E23" s="28" t="s">
        <v>520</v>
      </c>
      <c r="F23" s="85">
        <v>38426</v>
      </c>
      <c r="G23" s="29">
        <v>4.62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45089</v>
      </c>
      <c r="B24" s="29">
        <v>512441</v>
      </c>
      <c r="C24" s="28" t="s">
        <v>1036</v>
      </c>
      <c r="D24" s="28" t="s">
        <v>1037</v>
      </c>
      <c r="E24" s="28" t="s">
        <v>519</v>
      </c>
      <c r="F24" s="85">
        <v>11101</v>
      </c>
      <c r="G24" s="29">
        <v>21.05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45089</v>
      </c>
      <c r="B25" s="29">
        <v>512441</v>
      </c>
      <c r="C25" s="28" t="s">
        <v>1036</v>
      </c>
      <c r="D25" s="28" t="s">
        <v>1038</v>
      </c>
      <c r="E25" s="28" t="s">
        <v>520</v>
      </c>
      <c r="F25" s="85">
        <v>8012</v>
      </c>
      <c r="G25" s="29">
        <v>21.05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45089</v>
      </c>
      <c r="B26" s="29">
        <v>530663</v>
      </c>
      <c r="C26" s="28" t="s">
        <v>979</v>
      </c>
      <c r="D26" s="28" t="s">
        <v>1039</v>
      </c>
      <c r="E26" s="28" t="s">
        <v>520</v>
      </c>
      <c r="F26" s="85">
        <v>21042</v>
      </c>
      <c r="G26" s="29">
        <v>2.36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45089</v>
      </c>
      <c r="B27" s="29">
        <v>530663</v>
      </c>
      <c r="C27" s="28" t="s">
        <v>979</v>
      </c>
      <c r="D27" s="28" t="s">
        <v>1040</v>
      </c>
      <c r="E27" s="28" t="s">
        <v>520</v>
      </c>
      <c r="F27" s="85">
        <v>300000</v>
      </c>
      <c r="G27" s="29">
        <v>2.29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45089</v>
      </c>
      <c r="B28" s="29">
        <v>530663</v>
      </c>
      <c r="C28" s="28" t="s">
        <v>979</v>
      </c>
      <c r="D28" s="28" t="s">
        <v>1039</v>
      </c>
      <c r="E28" s="28" t="s">
        <v>519</v>
      </c>
      <c r="F28" s="85">
        <v>320000</v>
      </c>
      <c r="G28" s="29">
        <v>2.2799999999999998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45089</v>
      </c>
      <c r="B29" s="29">
        <v>530663</v>
      </c>
      <c r="C29" s="28" t="s">
        <v>979</v>
      </c>
      <c r="D29" s="28" t="s">
        <v>1041</v>
      </c>
      <c r="E29" s="28" t="s">
        <v>519</v>
      </c>
      <c r="F29" s="85">
        <v>415000</v>
      </c>
      <c r="G29" s="29">
        <v>2.3199999999999998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45089</v>
      </c>
      <c r="B30" s="29">
        <v>526967</v>
      </c>
      <c r="C30" s="28" t="s">
        <v>1042</v>
      </c>
      <c r="D30" s="28" t="s">
        <v>1043</v>
      </c>
      <c r="E30" s="28" t="s">
        <v>520</v>
      </c>
      <c r="F30" s="85">
        <v>30000</v>
      </c>
      <c r="G30" s="29">
        <v>11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45089</v>
      </c>
      <c r="B31" s="29">
        <v>541627</v>
      </c>
      <c r="C31" s="28" t="s">
        <v>1044</v>
      </c>
      <c r="D31" s="28" t="s">
        <v>1035</v>
      </c>
      <c r="E31" s="28" t="s">
        <v>520</v>
      </c>
      <c r="F31" s="85">
        <v>141412</v>
      </c>
      <c r="G31" s="29">
        <v>1.41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45089</v>
      </c>
      <c r="B32" s="29">
        <v>541627</v>
      </c>
      <c r="C32" s="28" t="s">
        <v>1044</v>
      </c>
      <c r="D32" s="28" t="s">
        <v>1045</v>
      </c>
      <c r="E32" s="28" t="s">
        <v>519</v>
      </c>
      <c r="F32" s="85">
        <v>39444</v>
      </c>
      <c r="G32" s="29">
        <v>1.39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45089</v>
      </c>
      <c r="B33" s="29">
        <v>540134</v>
      </c>
      <c r="C33" s="28" t="s">
        <v>1046</v>
      </c>
      <c r="D33" s="28" t="s">
        <v>1035</v>
      </c>
      <c r="E33" s="28" t="s">
        <v>520</v>
      </c>
      <c r="F33" s="85">
        <v>126217</v>
      </c>
      <c r="G33" s="29">
        <v>2.81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45089</v>
      </c>
      <c r="B34" s="29">
        <v>540134</v>
      </c>
      <c r="C34" s="28" t="s">
        <v>1046</v>
      </c>
      <c r="D34" s="28" t="s">
        <v>1047</v>
      </c>
      <c r="E34" s="28" t="s">
        <v>519</v>
      </c>
      <c r="F34" s="85">
        <v>50000</v>
      </c>
      <c r="G34" s="29">
        <v>2.9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45089</v>
      </c>
      <c r="B35" s="29">
        <v>542924</v>
      </c>
      <c r="C35" s="28" t="s">
        <v>940</v>
      </c>
      <c r="D35" s="28" t="s">
        <v>1048</v>
      </c>
      <c r="E35" s="28" t="s">
        <v>520</v>
      </c>
      <c r="F35" s="85">
        <v>140000</v>
      </c>
      <c r="G35" s="29">
        <v>5.08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45089</v>
      </c>
      <c r="B36" s="29">
        <v>542924</v>
      </c>
      <c r="C36" s="28" t="s">
        <v>940</v>
      </c>
      <c r="D36" s="28" t="s">
        <v>941</v>
      </c>
      <c r="E36" s="28" t="s">
        <v>519</v>
      </c>
      <c r="F36" s="85">
        <v>17500</v>
      </c>
      <c r="G36" s="29">
        <v>5.08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45089</v>
      </c>
      <c r="B37" s="29">
        <v>542924</v>
      </c>
      <c r="C37" s="28" t="s">
        <v>940</v>
      </c>
      <c r="D37" s="28" t="s">
        <v>941</v>
      </c>
      <c r="E37" s="28" t="s">
        <v>520</v>
      </c>
      <c r="F37" s="85">
        <v>126000</v>
      </c>
      <c r="G37" s="29">
        <v>5.08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45089</v>
      </c>
      <c r="B38" s="29">
        <v>543286</v>
      </c>
      <c r="C38" s="28" t="s">
        <v>1049</v>
      </c>
      <c r="D38" s="28" t="s">
        <v>1050</v>
      </c>
      <c r="E38" s="28" t="s">
        <v>520</v>
      </c>
      <c r="F38" s="85">
        <v>30000</v>
      </c>
      <c r="G38" s="29">
        <v>21.05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45089</v>
      </c>
      <c r="B39" s="29">
        <v>543286</v>
      </c>
      <c r="C39" s="28" t="s">
        <v>1049</v>
      </c>
      <c r="D39" s="28" t="s">
        <v>950</v>
      </c>
      <c r="E39" s="28" t="s">
        <v>519</v>
      </c>
      <c r="F39" s="85">
        <v>30000</v>
      </c>
      <c r="G39" s="29">
        <v>21.05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45089</v>
      </c>
      <c r="B40" s="29">
        <v>542446</v>
      </c>
      <c r="C40" s="28" t="s">
        <v>1051</v>
      </c>
      <c r="D40" s="28" t="s">
        <v>980</v>
      </c>
      <c r="E40" s="28" t="s">
        <v>519</v>
      </c>
      <c r="F40" s="85">
        <v>41520</v>
      </c>
      <c r="G40" s="29">
        <v>10.66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45089</v>
      </c>
      <c r="B41" s="29">
        <v>513250</v>
      </c>
      <c r="C41" s="28" t="s">
        <v>1052</v>
      </c>
      <c r="D41" s="28" t="s">
        <v>1053</v>
      </c>
      <c r="E41" s="28" t="s">
        <v>520</v>
      </c>
      <c r="F41" s="85">
        <v>14174589</v>
      </c>
      <c r="G41" s="29">
        <v>8.76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45089</v>
      </c>
      <c r="B42" s="29">
        <v>540360</v>
      </c>
      <c r="C42" s="28" t="s">
        <v>1054</v>
      </c>
      <c r="D42" s="28" t="s">
        <v>1055</v>
      </c>
      <c r="E42" s="28" t="s">
        <v>520</v>
      </c>
      <c r="F42" s="85">
        <v>663340</v>
      </c>
      <c r="G42" s="29">
        <v>5.78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45089</v>
      </c>
      <c r="B43" s="29">
        <v>540360</v>
      </c>
      <c r="C43" s="28" t="s">
        <v>1054</v>
      </c>
      <c r="D43" s="28" t="s">
        <v>1056</v>
      </c>
      <c r="E43" s="28" t="s">
        <v>519</v>
      </c>
      <c r="F43" s="85">
        <v>663340</v>
      </c>
      <c r="G43" s="29">
        <v>5.78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45089</v>
      </c>
      <c r="B44" s="29">
        <v>543874</v>
      </c>
      <c r="C44" s="28" t="s">
        <v>1057</v>
      </c>
      <c r="D44" s="28" t="s">
        <v>1058</v>
      </c>
      <c r="E44" s="28" t="s">
        <v>520</v>
      </c>
      <c r="F44" s="85">
        <v>80000</v>
      </c>
      <c r="G44" s="29">
        <v>104.03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45089</v>
      </c>
      <c r="B45" s="29">
        <v>543874</v>
      </c>
      <c r="C45" s="28" t="s">
        <v>1057</v>
      </c>
      <c r="D45" s="28" t="s">
        <v>1059</v>
      </c>
      <c r="E45" s="28" t="s">
        <v>519</v>
      </c>
      <c r="F45" s="85">
        <v>88000</v>
      </c>
      <c r="G45" s="29">
        <v>104.38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45089</v>
      </c>
      <c r="B46" s="29">
        <v>543874</v>
      </c>
      <c r="C46" s="28" t="s">
        <v>1057</v>
      </c>
      <c r="D46" s="28" t="s">
        <v>1059</v>
      </c>
      <c r="E46" s="28" t="s">
        <v>520</v>
      </c>
      <c r="F46" s="85">
        <v>78000</v>
      </c>
      <c r="G46" s="29">
        <v>102.94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45089</v>
      </c>
      <c r="B47" s="29">
        <v>533169</v>
      </c>
      <c r="C47" s="28" t="s">
        <v>1060</v>
      </c>
      <c r="D47" s="28" t="s">
        <v>987</v>
      </c>
      <c r="E47" s="28" t="s">
        <v>519</v>
      </c>
      <c r="F47" s="85">
        <v>3931744</v>
      </c>
      <c r="G47" s="29">
        <v>102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45089</v>
      </c>
      <c r="B48" s="29">
        <v>531176</v>
      </c>
      <c r="C48" s="28" t="s">
        <v>1061</v>
      </c>
      <c r="D48" s="28" t="s">
        <v>1062</v>
      </c>
      <c r="E48" s="28" t="s">
        <v>519</v>
      </c>
      <c r="F48" s="85">
        <v>400000</v>
      </c>
      <c r="G48" s="29">
        <v>17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45089</v>
      </c>
      <c r="B49" s="29">
        <v>538895</v>
      </c>
      <c r="C49" s="28" t="s">
        <v>1063</v>
      </c>
      <c r="D49" s="28" t="s">
        <v>1064</v>
      </c>
      <c r="E49" s="28" t="s">
        <v>519</v>
      </c>
      <c r="F49" s="85">
        <v>85000</v>
      </c>
      <c r="G49" s="29">
        <v>26.08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45089</v>
      </c>
      <c r="B50" s="29">
        <v>540809</v>
      </c>
      <c r="C50" s="28" t="s">
        <v>1065</v>
      </c>
      <c r="D50" s="28" t="s">
        <v>978</v>
      </c>
      <c r="E50" s="28" t="s">
        <v>520</v>
      </c>
      <c r="F50" s="85">
        <v>111000</v>
      </c>
      <c r="G50" s="29">
        <v>62.4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45089</v>
      </c>
      <c r="B51" s="29">
        <v>540809</v>
      </c>
      <c r="C51" s="28" t="s">
        <v>1065</v>
      </c>
      <c r="D51" s="28" t="s">
        <v>1066</v>
      </c>
      <c r="E51" s="28" t="s">
        <v>520</v>
      </c>
      <c r="F51" s="85">
        <v>80008</v>
      </c>
      <c r="G51" s="29">
        <v>62.35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45089</v>
      </c>
      <c r="B52" s="29">
        <v>540809</v>
      </c>
      <c r="C52" s="28" t="s">
        <v>1065</v>
      </c>
      <c r="D52" s="28" t="s">
        <v>1067</v>
      </c>
      <c r="E52" s="28" t="s">
        <v>520</v>
      </c>
      <c r="F52" s="85">
        <v>57364</v>
      </c>
      <c r="G52" s="29">
        <v>62.4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45089</v>
      </c>
      <c r="B53" s="29">
        <v>543282</v>
      </c>
      <c r="C53" s="28" t="s">
        <v>1068</v>
      </c>
      <c r="D53" s="28" t="s">
        <v>1069</v>
      </c>
      <c r="E53" s="28" t="s">
        <v>520</v>
      </c>
      <c r="F53" s="85">
        <v>7200</v>
      </c>
      <c r="G53" s="29">
        <v>242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45089</v>
      </c>
      <c r="B54" s="29">
        <v>543282</v>
      </c>
      <c r="C54" s="28" t="s">
        <v>1068</v>
      </c>
      <c r="D54" s="28" t="s">
        <v>1070</v>
      </c>
      <c r="E54" s="28" t="s">
        <v>519</v>
      </c>
      <c r="F54" s="85">
        <v>2400</v>
      </c>
      <c r="G54" s="29">
        <v>242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45089</v>
      </c>
      <c r="B55" s="29">
        <v>543282</v>
      </c>
      <c r="C55" s="28" t="s">
        <v>1068</v>
      </c>
      <c r="D55" s="28" t="s">
        <v>1071</v>
      </c>
      <c r="E55" s="28" t="s">
        <v>519</v>
      </c>
      <c r="F55" s="85">
        <v>3000</v>
      </c>
      <c r="G55" s="29">
        <v>242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45089</v>
      </c>
      <c r="B56" s="29">
        <v>530219</v>
      </c>
      <c r="C56" s="28" t="s">
        <v>1072</v>
      </c>
      <c r="D56" s="28" t="s">
        <v>1073</v>
      </c>
      <c r="E56" s="28" t="s">
        <v>519</v>
      </c>
      <c r="F56" s="85">
        <v>2100</v>
      </c>
      <c r="G56" s="29">
        <v>187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45089</v>
      </c>
      <c r="B57" s="29">
        <v>538537</v>
      </c>
      <c r="C57" s="28" t="s">
        <v>1074</v>
      </c>
      <c r="D57" s="28" t="s">
        <v>1035</v>
      </c>
      <c r="E57" s="28" t="s">
        <v>520</v>
      </c>
      <c r="F57" s="85">
        <v>200000</v>
      </c>
      <c r="G57" s="29">
        <v>0.46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45089</v>
      </c>
      <c r="B58" s="29">
        <v>538537</v>
      </c>
      <c r="C58" s="28" t="s">
        <v>1074</v>
      </c>
      <c r="D58" s="28" t="s">
        <v>1075</v>
      </c>
      <c r="E58" s="28" t="s">
        <v>520</v>
      </c>
      <c r="F58" s="85">
        <v>89822</v>
      </c>
      <c r="G58" s="29">
        <v>0.46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45089</v>
      </c>
      <c r="B59" s="29">
        <v>538537</v>
      </c>
      <c r="C59" s="28" t="s">
        <v>1074</v>
      </c>
      <c r="D59" s="28" t="s">
        <v>1076</v>
      </c>
      <c r="E59" s="28" t="s">
        <v>519</v>
      </c>
      <c r="F59" s="85">
        <v>112600</v>
      </c>
      <c r="G59" s="29">
        <v>0.46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45089</v>
      </c>
      <c r="B60" s="29">
        <v>538537</v>
      </c>
      <c r="C60" s="28" t="s">
        <v>1074</v>
      </c>
      <c r="D60" s="28" t="s">
        <v>1077</v>
      </c>
      <c r="E60" s="28" t="s">
        <v>519</v>
      </c>
      <c r="F60" s="85">
        <v>156500</v>
      </c>
      <c r="G60" s="29">
        <v>0.46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45089</v>
      </c>
      <c r="B61" s="29">
        <v>539287</v>
      </c>
      <c r="C61" s="28" t="s">
        <v>1078</v>
      </c>
      <c r="D61" s="28" t="s">
        <v>1079</v>
      </c>
      <c r="E61" s="28" t="s">
        <v>520</v>
      </c>
      <c r="F61" s="85">
        <v>50000</v>
      </c>
      <c r="G61" s="29">
        <v>29.69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45089</v>
      </c>
      <c r="B62" s="29">
        <v>539287</v>
      </c>
      <c r="C62" s="28" t="s">
        <v>1078</v>
      </c>
      <c r="D62" s="28" t="s">
        <v>1080</v>
      </c>
      <c r="E62" s="28" t="s">
        <v>519</v>
      </c>
      <c r="F62" s="85">
        <v>49458</v>
      </c>
      <c r="G62" s="29">
        <v>29.62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45089</v>
      </c>
      <c r="B63" s="29">
        <v>539287</v>
      </c>
      <c r="C63" s="28" t="s">
        <v>1078</v>
      </c>
      <c r="D63" s="28" t="s">
        <v>1080</v>
      </c>
      <c r="E63" s="28" t="s">
        <v>520</v>
      </c>
      <c r="F63" s="85">
        <v>8216</v>
      </c>
      <c r="G63" s="29">
        <v>29.13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45089</v>
      </c>
      <c r="B64" s="29">
        <v>539287</v>
      </c>
      <c r="C64" s="28" t="s">
        <v>1078</v>
      </c>
      <c r="D64" s="28" t="s">
        <v>1081</v>
      </c>
      <c r="E64" s="28" t="s">
        <v>520</v>
      </c>
      <c r="F64" s="85">
        <v>46191</v>
      </c>
      <c r="G64" s="29">
        <v>29.82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45089</v>
      </c>
      <c r="B65" s="29">
        <v>539287</v>
      </c>
      <c r="C65" s="28" t="s">
        <v>1078</v>
      </c>
      <c r="D65" s="28" t="s">
        <v>1081</v>
      </c>
      <c r="E65" s="28" t="s">
        <v>519</v>
      </c>
      <c r="F65" s="85">
        <v>15191</v>
      </c>
      <c r="G65" s="29">
        <v>29.64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45089</v>
      </c>
      <c r="B66" s="29">
        <v>526381</v>
      </c>
      <c r="C66" s="28" t="s">
        <v>1082</v>
      </c>
      <c r="D66" s="28" t="s">
        <v>1083</v>
      </c>
      <c r="E66" s="28" t="s">
        <v>519</v>
      </c>
      <c r="F66" s="85">
        <v>410000</v>
      </c>
      <c r="G66" s="29">
        <v>16.79</v>
      </c>
      <c r="H66" s="29" t="s">
        <v>301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45089</v>
      </c>
      <c r="B67" s="29">
        <v>526381</v>
      </c>
      <c r="C67" s="28" t="s">
        <v>1082</v>
      </c>
      <c r="D67" s="28" t="s">
        <v>1084</v>
      </c>
      <c r="E67" s="28" t="s">
        <v>520</v>
      </c>
      <c r="F67" s="85">
        <v>410000</v>
      </c>
      <c r="G67" s="29">
        <v>16.16</v>
      </c>
      <c r="H67" s="29" t="s">
        <v>301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45089</v>
      </c>
      <c r="B68" s="29">
        <v>519299</v>
      </c>
      <c r="C68" s="28" t="s">
        <v>982</v>
      </c>
      <c r="D68" s="28" t="s">
        <v>877</v>
      </c>
      <c r="E68" s="28" t="s">
        <v>520</v>
      </c>
      <c r="F68" s="85">
        <v>90000</v>
      </c>
      <c r="G68" s="29">
        <v>130.97999999999999</v>
      </c>
      <c r="H68" s="29" t="s">
        <v>301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45089</v>
      </c>
      <c r="B69" s="29">
        <v>538452</v>
      </c>
      <c r="C69" s="28" t="s">
        <v>1085</v>
      </c>
      <c r="D69" s="28" t="s">
        <v>1029</v>
      </c>
      <c r="E69" s="28" t="s">
        <v>519</v>
      </c>
      <c r="F69" s="85">
        <v>55635</v>
      </c>
      <c r="G69" s="29">
        <v>24.04</v>
      </c>
      <c r="H69" s="29" t="s">
        <v>301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45089</v>
      </c>
      <c r="B70" s="29">
        <v>530111</v>
      </c>
      <c r="C70" s="28" t="s">
        <v>1086</v>
      </c>
      <c r="D70" s="28" t="s">
        <v>1087</v>
      </c>
      <c r="E70" s="28" t="s">
        <v>519</v>
      </c>
      <c r="F70" s="85">
        <v>86001</v>
      </c>
      <c r="G70" s="29">
        <v>50.58</v>
      </c>
      <c r="H70" s="29" t="s">
        <v>301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45089</v>
      </c>
      <c r="B71" s="29">
        <v>530111</v>
      </c>
      <c r="C71" s="28" t="s">
        <v>1086</v>
      </c>
      <c r="D71" s="28" t="s">
        <v>1088</v>
      </c>
      <c r="E71" s="28" t="s">
        <v>520</v>
      </c>
      <c r="F71" s="85">
        <v>90721</v>
      </c>
      <c r="G71" s="29">
        <v>50.79</v>
      </c>
      <c r="H71" s="29" t="s">
        <v>301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45089</v>
      </c>
      <c r="B72" s="29">
        <v>513043</v>
      </c>
      <c r="C72" s="28" t="s">
        <v>1089</v>
      </c>
      <c r="D72" s="28" t="s">
        <v>1090</v>
      </c>
      <c r="E72" s="28" t="s">
        <v>520</v>
      </c>
      <c r="F72" s="85">
        <v>82211</v>
      </c>
      <c r="G72" s="29">
        <v>35.5</v>
      </c>
      <c r="H72" s="29" t="s">
        <v>301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45089</v>
      </c>
      <c r="B73" s="29">
        <v>513043</v>
      </c>
      <c r="C73" s="28" t="s">
        <v>1089</v>
      </c>
      <c r="D73" s="28" t="s">
        <v>1091</v>
      </c>
      <c r="E73" s="28" t="s">
        <v>520</v>
      </c>
      <c r="F73" s="85">
        <v>217789</v>
      </c>
      <c r="G73" s="29">
        <v>35.5</v>
      </c>
      <c r="H73" s="29" t="s">
        <v>301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45089</v>
      </c>
      <c r="B74" s="29">
        <v>513043</v>
      </c>
      <c r="C74" s="28" t="s">
        <v>1089</v>
      </c>
      <c r="D74" s="28" t="s">
        <v>1092</v>
      </c>
      <c r="E74" s="28" t="s">
        <v>519</v>
      </c>
      <c r="F74" s="85">
        <v>300000</v>
      </c>
      <c r="G74" s="29">
        <v>35.5</v>
      </c>
      <c r="H74" s="29" t="s">
        <v>301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45089</v>
      </c>
      <c r="B75" s="29">
        <v>532092</v>
      </c>
      <c r="C75" s="28" t="s">
        <v>1093</v>
      </c>
      <c r="D75" s="28" t="s">
        <v>877</v>
      </c>
      <c r="E75" s="28" t="s">
        <v>519</v>
      </c>
      <c r="F75" s="85">
        <v>319568</v>
      </c>
      <c r="G75" s="29">
        <v>4.0999999999999996</v>
      </c>
      <c r="H75" s="29" t="s">
        <v>301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45089</v>
      </c>
      <c r="B76" s="29">
        <v>532092</v>
      </c>
      <c r="C76" s="28" t="s">
        <v>1093</v>
      </c>
      <c r="D76" s="28" t="s">
        <v>1094</v>
      </c>
      <c r="E76" s="28" t="s">
        <v>520</v>
      </c>
      <c r="F76" s="85">
        <v>850000</v>
      </c>
      <c r="G76" s="29">
        <v>4.0999999999999996</v>
      </c>
      <c r="H76" s="29" t="s">
        <v>301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45089</v>
      </c>
      <c r="B77" s="29">
        <v>532092</v>
      </c>
      <c r="C77" s="28" t="s">
        <v>1093</v>
      </c>
      <c r="D77" s="28" t="s">
        <v>948</v>
      </c>
      <c r="E77" s="28" t="s">
        <v>519</v>
      </c>
      <c r="F77" s="85">
        <v>550000</v>
      </c>
      <c r="G77" s="29">
        <v>4.0999999999999996</v>
      </c>
      <c r="H77" s="29" t="s">
        <v>301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45089</v>
      </c>
      <c r="B78" s="29">
        <v>543897</v>
      </c>
      <c r="C78" s="28" t="s">
        <v>1095</v>
      </c>
      <c r="D78" s="28" t="s">
        <v>1096</v>
      </c>
      <c r="E78" s="28" t="s">
        <v>520</v>
      </c>
      <c r="F78" s="85">
        <v>24000</v>
      </c>
      <c r="G78" s="29">
        <v>62.63</v>
      </c>
      <c r="H78" s="29" t="s">
        <v>301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45089</v>
      </c>
      <c r="B79" s="29">
        <v>538212</v>
      </c>
      <c r="C79" s="28" t="s">
        <v>1097</v>
      </c>
      <c r="D79" s="28" t="s">
        <v>1098</v>
      </c>
      <c r="E79" s="28" t="s">
        <v>520</v>
      </c>
      <c r="F79" s="85">
        <v>2831653</v>
      </c>
      <c r="G79" s="29">
        <v>1.03</v>
      </c>
      <c r="H79" s="29" t="s">
        <v>301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45089</v>
      </c>
      <c r="B80" s="29">
        <v>540147</v>
      </c>
      <c r="C80" s="28" t="s">
        <v>983</v>
      </c>
      <c r="D80" s="28" t="s">
        <v>1099</v>
      </c>
      <c r="E80" s="28" t="s">
        <v>520</v>
      </c>
      <c r="F80" s="85">
        <v>69170</v>
      </c>
      <c r="G80" s="29">
        <v>35.6</v>
      </c>
      <c r="H80" s="29" t="s">
        <v>301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45089</v>
      </c>
      <c r="B81" s="29">
        <v>540147</v>
      </c>
      <c r="C81" s="28" t="s">
        <v>983</v>
      </c>
      <c r="D81" s="28" t="s">
        <v>1100</v>
      </c>
      <c r="E81" s="28" t="s">
        <v>519</v>
      </c>
      <c r="F81" s="85">
        <v>75000</v>
      </c>
      <c r="G81" s="29">
        <v>35.590000000000003</v>
      </c>
      <c r="H81" s="29" t="s">
        <v>301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45089</v>
      </c>
      <c r="B82" s="29">
        <v>530525</v>
      </c>
      <c r="C82" s="28" t="s">
        <v>984</v>
      </c>
      <c r="D82" s="28" t="s">
        <v>877</v>
      </c>
      <c r="E82" s="28" t="s">
        <v>520</v>
      </c>
      <c r="F82" s="85">
        <v>87500</v>
      </c>
      <c r="G82" s="29">
        <v>19.440000000000001</v>
      </c>
      <c r="H82" s="29" t="s">
        <v>301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45089</v>
      </c>
      <c r="B83" s="29">
        <v>530525</v>
      </c>
      <c r="C83" s="28" t="s">
        <v>984</v>
      </c>
      <c r="D83" s="28" t="s">
        <v>985</v>
      </c>
      <c r="E83" s="28" t="s">
        <v>520</v>
      </c>
      <c r="F83" s="85">
        <v>103889</v>
      </c>
      <c r="G83" s="29">
        <v>19.45</v>
      </c>
      <c r="H83" s="29" t="s">
        <v>301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45089</v>
      </c>
      <c r="B84" s="29">
        <v>530525</v>
      </c>
      <c r="C84" s="28" t="s">
        <v>984</v>
      </c>
      <c r="D84" s="28" t="s">
        <v>1101</v>
      </c>
      <c r="E84" s="28" t="s">
        <v>519</v>
      </c>
      <c r="F84" s="85">
        <v>99000</v>
      </c>
      <c r="G84" s="29">
        <v>19.45</v>
      </c>
      <c r="H84" s="29" t="s">
        <v>301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45089</v>
      </c>
      <c r="B85" s="29">
        <v>531771</v>
      </c>
      <c r="C85" s="28" t="s">
        <v>1102</v>
      </c>
      <c r="D85" s="28" t="s">
        <v>1103</v>
      </c>
      <c r="E85" s="28" t="s">
        <v>519</v>
      </c>
      <c r="F85" s="85">
        <v>25000</v>
      </c>
      <c r="G85" s="29">
        <v>22.44</v>
      </c>
      <c r="H85" s="29" t="s">
        <v>301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45089</v>
      </c>
      <c r="B86" s="29">
        <v>531771</v>
      </c>
      <c r="C86" s="28" t="s">
        <v>1102</v>
      </c>
      <c r="D86" s="28" t="s">
        <v>1104</v>
      </c>
      <c r="E86" s="28" t="s">
        <v>520</v>
      </c>
      <c r="F86" s="85">
        <v>40930</v>
      </c>
      <c r="G86" s="29">
        <v>22.44</v>
      </c>
      <c r="H86" s="29" t="s">
        <v>301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45089</v>
      </c>
      <c r="B87" s="29">
        <v>531771</v>
      </c>
      <c r="C87" s="28" t="s">
        <v>1102</v>
      </c>
      <c r="D87" s="28" t="s">
        <v>1105</v>
      </c>
      <c r="E87" s="28" t="s">
        <v>520</v>
      </c>
      <c r="F87" s="85">
        <v>40931</v>
      </c>
      <c r="G87" s="29">
        <v>22.44</v>
      </c>
      <c r="H87" s="29" t="s">
        <v>301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45089</v>
      </c>
      <c r="B88" s="29">
        <v>543799</v>
      </c>
      <c r="C88" s="28" t="s">
        <v>986</v>
      </c>
      <c r="D88" s="28" t="s">
        <v>922</v>
      </c>
      <c r="E88" s="28" t="s">
        <v>520</v>
      </c>
      <c r="F88" s="85">
        <v>48000</v>
      </c>
      <c r="G88" s="29">
        <v>52.17</v>
      </c>
      <c r="H88" s="29" t="s">
        <v>301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45089</v>
      </c>
      <c r="B89" s="29">
        <v>543799</v>
      </c>
      <c r="C89" s="28" t="s">
        <v>986</v>
      </c>
      <c r="D89" s="28" t="s">
        <v>922</v>
      </c>
      <c r="E89" s="28" t="s">
        <v>519</v>
      </c>
      <c r="F89" s="85">
        <v>69000</v>
      </c>
      <c r="G89" s="29">
        <v>51.43</v>
      </c>
      <c r="H89" s="29" t="s">
        <v>301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45089</v>
      </c>
      <c r="B90" s="29">
        <v>511447</v>
      </c>
      <c r="C90" s="28" t="s">
        <v>1106</v>
      </c>
      <c r="D90" s="28" t="s">
        <v>942</v>
      </c>
      <c r="E90" s="28" t="s">
        <v>519</v>
      </c>
      <c r="F90" s="85">
        <v>1640000</v>
      </c>
      <c r="G90" s="29">
        <v>2.95</v>
      </c>
      <c r="H90" s="29" t="s">
        <v>301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45089</v>
      </c>
      <c r="B91" s="29">
        <v>531628</v>
      </c>
      <c r="C91" s="28" t="s">
        <v>1107</v>
      </c>
      <c r="D91" s="28" t="s">
        <v>1108</v>
      </c>
      <c r="E91" s="28" t="s">
        <v>519</v>
      </c>
      <c r="F91" s="85">
        <v>112000</v>
      </c>
      <c r="G91" s="29">
        <v>12.97</v>
      </c>
      <c r="H91" s="29" t="s">
        <v>301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45089</v>
      </c>
      <c r="B92" s="29">
        <v>531628</v>
      </c>
      <c r="C92" s="28" t="s">
        <v>1107</v>
      </c>
      <c r="D92" s="28" t="s">
        <v>1109</v>
      </c>
      <c r="E92" s="28" t="s">
        <v>520</v>
      </c>
      <c r="F92" s="85">
        <v>64000</v>
      </c>
      <c r="G92" s="29">
        <v>12.97</v>
      </c>
      <c r="H92" s="29" t="s">
        <v>301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45089</v>
      </c>
      <c r="B93" s="29">
        <v>541400</v>
      </c>
      <c r="C93" s="28" t="s">
        <v>1110</v>
      </c>
      <c r="D93" s="28" t="s">
        <v>949</v>
      </c>
      <c r="E93" s="28" t="s">
        <v>519</v>
      </c>
      <c r="F93" s="85">
        <v>531862</v>
      </c>
      <c r="G93" s="29">
        <v>102.93</v>
      </c>
      <c r="H93" s="29" t="s">
        <v>301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45089</v>
      </c>
      <c r="B94" s="29">
        <v>541400</v>
      </c>
      <c r="C94" s="28" t="s">
        <v>1110</v>
      </c>
      <c r="D94" s="28" t="s">
        <v>949</v>
      </c>
      <c r="E94" s="28" t="s">
        <v>520</v>
      </c>
      <c r="F94" s="85">
        <v>177708</v>
      </c>
      <c r="G94" s="29">
        <v>104.81</v>
      </c>
      <c r="H94" s="29" t="s">
        <v>301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45089</v>
      </c>
      <c r="B95" s="29">
        <v>541400</v>
      </c>
      <c r="C95" s="28" t="s">
        <v>1110</v>
      </c>
      <c r="D95" s="28" t="s">
        <v>942</v>
      </c>
      <c r="E95" s="28" t="s">
        <v>520</v>
      </c>
      <c r="F95" s="85">
        <v>26057</v>
      </c>
      <c r="G95" s="29">
        <v>103.27</v>
      </c>
      <c r="H95" s="29" t="s">
        <v>301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45089</v>
      </c>
      <c r="B96" s="29">
        <v>541400</v>
      </c>
      <c r="C96" s="28" t="s">
        <v>1110</v>
      </c>
      <c r="D96" s="28" t="s">
        <v>1111</v>
      </c>
      <c r="E96" s="28" t="s">
        <v>520</v>
      </c>
      <c r="F96" s="85">
        <v>375584</v>
      </c>
      <c r="G96" s="29">
        <v>104.84</v>
      </c>
      <c r="H96" s="29" t="s">
        <v>301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45089</v>
      </c>
      <c r="B97" s="29">
        <v>541400</v>
      </c>
      <c r="C97" s="28" t="s">
        <v>1110</v>
      </c>
      <c r="D97" s="28" t="s">
        <v>1112</v>
      </c>
      <c r="E97" s="28" t="s">
        <v>520</v>
      </c>
      <c r="F97" s="85">
        <v>11015</v>
      </c>
      <c r="G97" s="29">
        <v>104.46</v>
      </c>
      <c r="H97" s="29" t="s">
        <v>301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45089</v>
      </c>
      <c r="B98" s="29">
        <v>541400</v>
      </c>
      <c r="C98" s="28" t="s">
        <v>1110</v>
      </c>
      <c r="D98" s="28" t="s">
        <v>942</v>
      </c>
      <c r="E98" s="28" t="s">
        <v>519</v>
      </c>
      <c r="F98" s="85">
        <v>501064</v>
      </c>
      <c r="G98" s="29">
        <v>102.66</v>
      </c>
      <c r="H98" s="29" t="s">
        <v>301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45089</v>
      </c>
      <c r="B99" s="29">
        <v>541400</v>
      </c>
      <c r="C99" s="28" t="s">
        <v>1110</v>
      </c>
      <c r="D99" s="28" t="s">
        <v>1111</v>
      </c>
      <c r="E99" s="28" t="s">
        <v>519</v>
      </c>
      <c r="F99" s="85">
        <v>669584</v>
      </c>
      <c r="G99" s="29">
        <v>102.34</v>
      </c>
      <c r="H99" s="29" t="s">
        <v>301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45089</v>
      </c>
      <c r="B100" s="29">
        <v>541400</v>
      </c>
      <c r="C100" s="28" t="s">
        <v>1110</v>
      </c>
      <c r="D100" s="28" t="s">
        <v>1112</v>
      </c>
      <c r="E100" s="28" t="s">
        <v>519</v>
      </c>
      <c r="F100" s="85">
        <v>361015</v>
      </c>
      <c r="G100" s="29">
        <v>102.93</v>
      </c>
      <c r="H100" s="29" t="s">
        <v>301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45089</v>
      </c>
      <c r="B101" s="29">
        <v>541400</v>
      </c>
      <c r="C101" s="28" t="s">
        <v>1110</v>
      </c>
      <c r="D101" s="28" t="s">
        <v>1113</v>
      </c>
      <c r="E101" s="28" t="s">
        <v>520</v>
      </c>
      <c r="F101" s="85">
        <v>3100000</v>
      </c>
      <c r="G101" s="29">
        <v>102.63</v>
      </c>
      <c r="H101" s="29" t="s">
        <v>301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45089</v>
      </c>
      <c r="B102" s="29">
        <v>511018</v>
      </c>
      <c r="C102" s="28" t="s">
        <v>951</v>
      </c>
      <c r="D102" s="28" t="s">
        <v>1114</v>
      </c>
      <c r="E102" s="28" t="s">
        <v>519</v>
      </c>
      <c r="F102" s="85">
        <v>18550</v>
      </c>
      <c r="G102" s="29">
        <v>17.260000000000002</v>
      </c>
      <c r="H102" s="29" t="s">
        <v>301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45089</v>
      </c>
      <c r="B103" s="29">
        <v>511018</v>
      </c>
      <c r="C103" s="28" t="s">
        <v>951</v>
      </c>
      <c r="D103" s="28" t="s">
        <v>1115</v>
      </c>
      <c r="E103" s="28" t="s">
        <v>520</v>
      </c>
      <c r="F103" s="85">
        <v>17709</v>
      </c>
      <c r="G103" s="29">
        <v>17.260000000000002</v>
      </c>
      <c r="H103" s="29" t="s">
        <v>301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45089</v>
      </c>
      <c r="B104" s="29" t="s">
        <v>304</v>
      </c>
      <c r="C104" s="28" t="s">
        <v>1116</v>
      </c>
      <c r="D104" s="28" t="s">
        <v>987</v>
      </c>
      <c r="E104" s="28" t="s">
        <v>519</v>
      </c>
      <c r="F104" s="85">
        <v>1087053</v>
      </c>
      <c r="G104" s="29">
        <v>406.02</v>
      </c>
      <c r="H104" s="29" t="s">
        <v>864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45089</v>
      </c>
      <c r="B105" s="29" t="s">
        <v>1117</v>
      </c>
      <c r="C105" s="28" t="s">
        <v>1118</v>
      </c>
      <c r="D105" s="28" t="s">
        <v>1119</v>
      </c>
      <c r="E105" s="28" t="s">
        <v>519</v>
      </c>
      <c r="F105" s="85">
        <v>88152</v>
      </c>
      <c r="G105" s="29">
        <v>18.940000000000001</v>
      </c>
      <c r="H105" s="29" t="s">
        <v>864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45089</v>
      </c>
      <c r="B106" s="29" t="s">
        <v>1120</v>
      </c>
      <c r="C106" s="28" t="s">
        <v>1121</v>
      </c>
      <c r="D106" s="28" t="s">
        <v>881</v>
      </c>
      <c r="E106" s="28" t="s">
        <v>519</v>
      </c>
      <c r="F106" s="85">
        <v>309210</v>
      </c>
      <c r="G106" s="29">
        <v>590.49</v>
      </c>
      <c r="H106" s="29" t="s">
        <v>864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45089</v>
      </c>
      <c r="B107" s="29" t="s">
        <v>814</v>
      </c>
      <c r="C107" s="28" t="s">
        <v>1122</v>
      </c>
      <c r="D107" s="28" t="s">
        <v>1123</v>
      </c>
      <c r="E107" s="28" t="s">
        <v>519</v>
      </c>
      <c r="F107" s="85">
        <v>704846</v>
      </c>
      <c r="G107" s="29">
        <v>1135</v>
      </c>
      <c r="H107" s="29" t="s">
        <v>864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45089</v>
      </c>
      <c r="B108" s="29" t="s">
        <v>814</v>
      </c>
      <c r="C108" s="28" t="s">
        <v>1122</v>
      </c>
      <c r="D108" s="28" t="s">
        <v>1124</v>
      </c>
      <c r="E108" s="28" t="s">
        <v>519</v>
      </c>
      <c r="F108" s="85">
        <v>430000</v>
      </c>
      <c r="G108" s="29">
        <v>1135</v>
      </c>
      <c r="H108" s="29" t="s">
        <v>864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45089</v>
      </c>
      <c r="B109" s="29" t="s">
        <v>814</v>
      </c>
      <c r="C109" s="28" t="s">
        <v>1122</v>
      </c>
      <c r="D109" s="28" t="s">
        <v>1125</v>
      </c>
      <c r="E109" s="28" t="s">
        <v>519</v>
      </c>
      <c r="F109" s="85">
        <v>484581</v>
      </c>
      <c r="G109" s="29">
        <v>1135</v>
      </c>
      <c r="H109" s="29" t="s">
        <v>864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45089</v>
      </c>
      <c r="B110" s="29" t="s">
        <v>814</v>
      </c>
      <c r="C110" s="28" t="s">
        <v>1122</v>
      </c>
      <c r="D110" s="28" t="s">
        <v>987</v>
      </c>
      <c r="E110" s="28" t="s">
        <v>519</v>
      </c>
      <c r="F110" s="85">
        <v>440529</v>
      </c>
      <c r="G110" s="29">
        <v>1135</v>
      </c>
      <c r="H110" s="29" t="s">
        <v>864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45089</v>
      </c>
      <c r="B111" s="29" t="s">
        <v>814</v>
      </c>
      <c r="C111" s="28" t="s">
        <v>1122</v>
      </c>
      <c r="D111" s="28" t="s">
        <v>952</v>
      </c>
      <c r="E111" s="28" t="s">
        <v>519</v>
      </c>
      <c r="F111" s="85">
        <v>498400</v>
      </c>
      <c r="G111" s="29">
        <v>1137.21</v>
      </c>
      <c r="H111" s="29" t="s">
        <v>864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45089</v>
      </c>
      <c r="B112" s="29" t="s">
        <v>814</v>
      </c>
      <c r="C112" s="28" t="s">
        <v>1122</v>
      </c>
      <c r="D112" s="28" t="s">
        <v>987</v>
      </c>
      <c r="E112" s="28" t="s">
        <v>519</v>
      </c>
      <c r="F112" s="85">
        <v>384980</v>
      </c>
      <c r="G112" s="29">
        <v>1135</v>
      </c>
      <c r="H112" s="29" t="s">
        <v>864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45089</v>
      </c>
      <c r="B113" s="29" t="s">
        <v>1126</v>
      </c>
      <c r="C113" s="28" t="s">
        <v>1127</v>
      </c>
      <c r="D113" s="28" t="s">
        <v>1128</v>
      </c>
      <c r="E113" s="28" t="s">
        <v>519</v>
      </c>
      <c r="F113" s="85">
        <v>3970426</v>
      </c>
      <c r="G113" s="29">
        <v>11.06</v>
      </c>
      <c r="H113" s="29" t="s">
        <v>864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45089</v>
      </c>
      <c r="B114" s="29" t="s">
        <v>873</v>
      </c>
      <c r="C114" s="28" t="s">
        <v>1129</v>
      </c>
      <c r="D114" s="28" t="s">
        <v>881</v>
      </c>
      <c r="E114" s="28" t="s">
        <v>519</v>
      </c>
      <c r="F114" s="85">
        <v>624293</v>
      </c>
      <c r="G114" s="29">
        <v>546.11</v>
      </c>
      <c r="H114" s="29" t="s">
        <v>864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45089</v>
      </c>
      <c r="B115" s="29" t="s">
        <v>1130</v>
      </c>
      <c r="C115" s="28" t="s">
        <v>1131</v>
      </c>
      <c r="D115" s="28" t="s">
        <v>877</v>
      </c>
      <c r="E115" s="28" t="s">
        <v>519</v>
      </c>
      <c r="F115" s="85">
        <v>249600</v>
      </c>
      <c r="G115" s="29">
        <v>179.25</v>
      </c>
      <c r="H115" s="29" t="s">
        <v>864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45089</v>
      </c>
      <c r="B116" s="29" t="s">
        <v>1130</v>
      </c>
      <c r="C116" s="28" t="s">
        <v>1131</v>
      </c>
      <c r="D116" s="28" t="s">
        <v>952</v>
      </c>
      <c r="E116" s="28" t="s">
        <v>519</v>
      </c>
      <c r="F116" s="85">
        <v>64000</v>
      </c>
      <c r="G116" s="29">
        <v>179.25</v>
      </c>
      <c r="H116" s="29" t="s">
        <v>864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45089</v>
      </c>
      <c r="B117" s="29" t="s">
        <v>1132</v>
      </c>
      <c r="C117" s="28" t="s">
        <v>1133</v>
      </c>
      <c r="D117" s="28" t="s">
        <v>1134</v>
      </c>
      <c r="E117" s="28" t="s">
        <v>519</v>
      </c>
      <c r="F117" s="85">
        <v>100000</v>
      </c>
      <c r="G117" s="29">
        <v>341.17</v>
      </c>
      <c r="H117" s="29" t="s">
        <v>864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45089</v>
      </c>
      <c r="B118" s="29" t="s">
        <v>1135</v>
      </c>
      <c r="C118" s="28" t="s">
        <v>1136</v>
      </c>
      <c r="D118" s="28" t="s">
        <v>881</v>
      </c>
      <c r="E118" s="28" t="s">
        <v>519</v>
      </c>
      <c r="F118" s="85">
        <v>188795</v>
      </c>
      <c r="G118" s="29">
        <v>621.70000000000005</v>
      </c>
      <c r="H118" s="29" t="s">
        <v>864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45089</v>
      </c>
      <c r="B119" s="29" t="s">
        <v>953</v>
      </c>
      <c r="C119" s="28" t="s">
        <v>954</v>
      </c>
      <c r="D119" s="28" t="s">
        <v>1080</v>
      </c>
      <c r="E119" s="28" t="s">
        <v>519</v>
      </c>
      <c r="F119" s="85">
        <v>11580</v>
      </c>
      <c r="G119" s="29">
        <v>29.01</v>
      </c>
      <c r="H119" s="29" t="s">
        <v>864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45089</v>
      </c>
      <c r="B120" s="29" t="s">
        <v>953</v>
      </c>
      <c r="C120" s="28" t="s">
        <v>954</v>
      </c>
      <c r="D120" s="28" t="s">
        <v>1111</v>
      </c>
      <c r="E120" s="28" t="s">
        <v>519</v>
      </c>
      <c r="F120" s="85">
        <v>48954</v>
      </c>
      <c r="G120" s="29">
        <v>29.1</v>
      </c>
      <c r="H120" s="29" t="s">
        <v>864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45089</v>
      </c>
      <c r="B121" s="29" t="s">
        <v>953</v>
      </c>
      <c r="C121" s="28" t="s">
        <v>954</v>
      </c>
      <c r="D121" s="28" t="s">
        <v>1137</v>
      </c>
      <c r="E121" s="28" t="s">
        <v>519</v>
      </c>
      <c r="F121" s="85">
        <v>45260</v>
      </c>
      <c r="G121" s="29">
        <v>28.88</v>
      </c>
      <c r="H121" s="29" t="s">
        <v>864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45089</v>
      </c>
      <c r="B122" s="29" t="s">
        <v>953</v>
      </c>
      <c r="C122" s="28" t="s">
        <v>954</v>
      </c>
      <c r="D122" s="28" t="s">
        <v>1081</v>
      </c>
      <c r="E122" s="28" t="s">
        <v>519</v>
      </c>
      <c r="F122" s="85">
        <v>85489</v>
      </c>
      <c r="G122" s="29">
        <v>29.66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45089</v>
      </c>
      <c r="B123" s="29" t="s">
        <v>953</v>
      </c>
      <c r="C123" s="28" t="s">
        <v>954</v>
      </c>
      <c r="D123" s="28" t="s">
        <v>1138</v>
      </c>
      <c r="E123" s="28" t="s">
        <v>519</v>
      </c>
      <c r="F123" s="85">
        <v>50000</v>
      </c>
      <c r="G123" s="29">
        <v>30.15</v>
      </c>
      <c r="H123" s="29" t="s">
        <v>864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45089</v>
      </c>
      <c r="B124" s="29" t="s">
        <v>955</v>
      </c>
      <c r="C124" s="28" t="s">
        <v>956</v>
      </c>
      <c r="D124" s="28" t="s">
        <v>988</v>
      </c>
      <c r="E124" s="28" t="s">
        <v>519</v>
      </c>
      <c r="F124" s="85">
        <v>100620</v>
      </c>
      <c r="G124" s="29">
        <v>58.61</v>
      </c>
      <c r="H124" s="29" t="s">
        <v>864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45089</v>
      </c>
      <c r="B125" s="29" t="s">
        <v>1139</v>
      </c>
      <c r="C125" s="28" t="s">
        <v>1140</v>
      </c>
      <c r="D125" s="28" t="s">
        <v>1141</v>
      </c>
      <c r="E125" s="28" t="s">
        <v>519</v>
      </c>
      <c r="F125" s="85">
        <v>44164</v>
      </c>
      <c r="G125" s="29">
        <v>196.13</v>
      </c>
      <c r="H125" s="29" t="s">
        <v>864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45089</v>
      </c>
      <c r="B126" s="29" t="s">
        <v>1142</v>
      </c>
      <c r="C126" s="28" t="s">
        <v>1143</v>
      </c>
      <c r="D126" s="28" t="s">
        <v>1144</v>
      </c>
      <c r="E126" s="28" t="s">
        <v>519</v>
      </c>
      <c r="F126" s="85">
        <v>18072964</v>
      </c>
      <c r="G126" s="29">
        <v>15.03</v>
      </c>
      <c r="H126" s="29" t="s">
        <v>864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45089</v>
      </c>
      <c r="B127" s="29" t="s">
        <v>1142</v>
      </c>
      <c r="C127" s="28" t="s">
        <v>1143</v>
      </c>
      <c r="D127" s="28" t="s">
        <v>1145</v>
      </c>
      <c r="E127" s="28" t="s">
        <v>519</v>
      </c>
      <c r="F127" s="85">
        <v>29122757</v>
      </c>
      <c r="G127" s="29">
        <v>15.51</v>
      </c>
      <c r="H127" s="29" t="s">
        <v>864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45089</v>
      </c>
      <c r="B128" s="29" t="s">
        <v>1142</v>
      </c>
      <c r="C128" s="28" t="s">
        <v>1143</v>
      </c>
      <c r="D128" s="28" t="s">
        <v>1128</v>
      </c>
      <c r="E128" s="28" t="s">
        <v>519</v>
      </c>
      <c r="F128" s="85">
        <v>21587321</v>
      </c>
      <c r="G128" s="29">
        <v>15.13</v>
      </c>
      <c r="H128" s="29" t="s">
        <v>864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45089</v>
      </c>
      <c r="B129" s="29" t="s">
        <v>1142</v>
      </c>
      <c r="C129" s="28" t="s">
        <v>1143</v>
      </c>
      <c r="D129" s="28" t="s">
        <v>1146</v>
      </c>
      <c r="E129" s="28" t="s">
        <v>519</v>
      </c>
      <c r="F129" s="85">
        <v>28212871</v>
      </c>
      <c r="G129" s="29">
        <v>15.57</v>
      </c>
      <c r="H129" s="29" t="s">
        <v>864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45089</v>
      </c>
      <c r="B130" s="29" t="s">
        <v>1147</v>
      </c>
      <c r="C130" s="28" t="s">
        <v>1148</v>
      </c>
      <c r="D130" s="28" t="s">
        <v>1149</v>
      </c>
      <c r="E130" s="28" t="s">
        <v>519</v>
      </c>
      <c r="F130" s="85">
        <v>80000</v>
      </c>
      <c r="G130" s="29">
        <v>163</v>
      </c>
      <c r="H130" s="29" t="s">
        <v>864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45089</v>
      </c>
      <c r="B131" s="29" t="s">
        <v>1147</v>
      </c>
      <c r="C131" s="28" t="s">
        <v>1148</v>
      </c>
      <c r="D131" s="28" t="s">
        <v>1150</v>
      </c>
      <c r="E131" s="28" t="s">
        <v>519</v>
      </c>
      <c r="F131" s="85">
        <v>300000</v>
      </c>
      <c r="G131" s="29">
        <v>163</v>
      </c>
      <c r="H131" s="29" t="s">
        <v>864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45089</v>
      </c>
      <c r="B132" s="29" t="s">
        <v>1147</v>
      </c>
      <c r="C132" s="28" t="s">
        <v>1148</v>
      </c>
      <c r="D132" s="28" t="s">
        <v>1151</v>
      </c>
      <c r="E132" s="28" t="s">
        <v>519</v>
      </c>
      <c r="F132" s="85">
        <v>55000</v>
      </c>
      <c r="G132" s="29">
        <v>163</v>
      </c>
      <c r="H132" s="29" t="s">
        <v>864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45089</v>
      </c>
      <c r="B133" s="29" t="s">
        <v>1147</v>
      </c>
      <c r="C133" s="28" t="s">
        <v>1148</v>
      </c>
      <c r="D133" s="28" t="s">
        <v>1152</v>
      </c>
      <c r="E133" s="28" t="s">
        <v>519</v>
      </c>
      <c r="F133" s="85">
        <v>50000</v>
      </c>
      <c r="G133" s="29">
        <v>171.15</v>
      </c>
      <c r="H133" s="29" t="s">
        <v>864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45089</v>
      </c>
      <c r="B134" s="29" t="s">
        <v>1147</v>
      </c>
      <c r="C134" s="28" t="s">
        <v>1148</v>
      </c>
      <c r="D134" s="28" t="s">
        <v>877</v>
      </c>
      <c r="E134" s="28" t="s">
        <v>519</v>
      </c>
      <c r="F134" s="85">
        <v>60000</v>
      </c>
      <c r="G134" s="29">
        <v>164.36</v>
      </c>
      <c r="H134" s="29" t="s">
        <v>864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45089</v>
      </c>
      <c r="B135" s="29" t="s">
        <v>1147</v>
      </c>
      <c r="C135" s="28" t="s">
        <v>1148</v>
      </c>
      <c r="D135" s="28" t="s">
        <v>1153</v>
      </c>
      <c r="E135" s="28" t="s">
        <v>519</v>
      </c>
      <c r="F135" s="85">
        <v>49000</v>
      </c>
      <c r="G135" s="29">
        <v>171.15</v>
      </c>
      <c r="H135" s="29" t="s">
        <v>864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45089</v>
      </c>
      <c r="B136" s="29" t="s">
        <v>1147</v>
      </c>
      <c r="C136" s="28" t="s">
        <v>1148</v>
      </c>
      <c r="D136" s="28" t="s">
        <v>1154</v>
      </c>
      <c r="E136" s="28" t="s">
        <v>519</v>
      </c>
      <c r="F136" s="85">
        <v>50000</v>
      </c>
      <c r="G136" s="29">
        <v>169.8</v>
      </c>
      <c r="H136" s="29" t="s">
        <v>864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45089</v>
      </c>
      <c r="B137" s="29" t="s">
        <v>1147</v>
      </c>
      <c r="C137" s="28" t="s">
        <v>1148</v>
      </c>
      <c r="D137" s="28" t="s">
        <v>1155</v>
      </c>
      <c r="E137" s="28" t="s">
        <v>519</v>
      </c>
      <c r="F137" s="85">
        <v>113000</v>
      </c>
      <c r="G137" s="29">
        <v>163</v>
      </c>
      <c r="H137" s="29" t="s">
        <v>864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45089</v>
      </c>
      <c r="B138" s="29" t="s">
        <v>1147</v>
      </c>
      <c r="C138" s="28" t="s">
        <v>1148</v>
      </c>
      <c r="D138" s="28" t="s">
        <v>1156</v>
      </c>
      <c r="E138" s="28" t="s">
        <v>519</v>
      </c>
      <c r="F138" s="85">
        <v>100000</v>
      </c>
      <c r="G138" s="29">
        <v>163</v>
      </c>
      <c r="H138" s="29" t="s">
        <v>864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45089</v>
      </c>
      <c r="B139" s="29" t="s">
        <v>1147</v>
      </c>
      <c r="C139" s="28" t="s">
        <v>1148</v>
      </c>
      <c r="D139" s="28" t="s">
        <v>981</v>
      </c>
      <c r="E139" s="28" t="s">
        <v>519</v>
      </c>
      <c r="F139" s="85">
        <v>60000</v>
      </c>
      <c r="G139" s="29">
        <v>163</v>
      </c>
      <c r="H139" s="29" t="s">
        <v>864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45089</v>
      </c>
      <c r="B140" s="29" t="s">
        <v>1147</v>
      </c>
      <c r="C140" s="28" t="s">
        <v>1148</v>
      </c>
      <c r="D140" s="28" t="s">
        <v>1157</v>
      </c>
      <c r="E140" s="28" t="s">
        <v>519</v>
      </c>
      <c r="F140" s="85">
        <v>126000</v>
      </c>
      <c r="G140" s="29">
        <v>163</v>
      </c>
      <c r="H140" s="29" t="s">
        <v>864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45089</v>
      </c>
      <c r="B141" s="29" t="s">
        <v>1158</v>
      </c>
      <c r="C141" s="28" t="s">
        <v>1159</v>
      </c>
      <c r="D141" s="28" t="s">
        <v>1160</v>
      </c>
      <c r="E141" s="28" t="s">
        <v>519</v>
      </c>
      <c r="F141" s="85">
        <v>52347</v>
      </c>
      <c r="G141" s="29">
        <v>24.4</v>
      </c>
      <c r="H141" s="29" t="s">
        <v>864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45089</v>
      </c>
      <c r="B142" s="29" t="s">
        <v>989</v>
      </c>
      <c r="C142" s="28" t="s">
        <v>990</v>
      </c>
      <c r="D142" s="28" t="s">
        <v>991</v>
      </c>
      <c r="E142" s="28" t="s">
        <v>519</v>
      </c>
      <c r="F142" s="85">
        <v>2280120</v>
      </c>
      <c r="G142" s="29">
        <v>108.72</v>
      </c>
      <c r="H142" s="29" t="s">
        <v>864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45089</v>
      </c>
      <c r="B143" s="29" t="s">
        <v>1161</v>
      </c>
      <c r="C143" s="28" t="s">
        <v>1162</v>
      </c>
      <c r="D143" s="28" t="s">
        <v>1163</v>
      </c>
      <c r="E143" s="28" t="s">
        <v>519</v>
      </c>
      <c r="F143" s="85">
        <v>21678</v>
      </c>
      <c r="G143" s="29">
        <v>167.53</v>
      </c>
      <c r="H143" s="29" t="s">
        <v>864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45089</v>
      </c>
      <c r="B144" s="29" t="s">
        <v>1164</v>
      </c>
      <c r="C144" s="28" t="s">
        <v>1165</v>
      </c>
      <c r="D144" s="28" t="s">
        <v>1166</v>
      </c>
      <c r="E144" s="28" t="s">
        <v>519</v>
      </c>
      <c r="F144" s="85">
        <v>1850000</v>
      </c>
      <c r="G144" s="29">
        <v>270.12</v>
      </c>
      <c r="H144" s="29" t="s">
        <v>864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45089</v>
      </c>
      <c r="B145" s="29" t="s">
        <v>1167</v>
      </c>
      <c r="C145" s="28" t="s">
        <v>1168</v>
      </c>
      <c r="D145" s="28" t="s">
        <v>886</v>
      </c>
      <c r="E145" s="28" t="s">
        <v>519</v>
      </c>
      <c r="F145" s="85">
        <v>754855</v>
      </c>
      <c r="G145" s="29">
        <v>38.549999999999997</v>
      </c>
      <c r="H145" s="29" t="s">
        <v>864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45089</v>
      </c>
      <c r="B146" s="29" t="s">
        <v>992</v>
      </c>
      <c r="C146" s="28" t="s">
        <v>993</v>
      </c>
      <c r="D146" s="28" t="s">
        <v>886</v>
      </c>
      <c r="E146" s="28" t="s">
        <v>519</v>
      </c>
      <c r="F146" s="85">
        <v>1484219</v>
      </c>
      <c r="G146" s="29">
        <v>18.79</v>
      </c>
      <c r="H146" s="29" t="s">
        <v>864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45089</v>
      </c>
      <c r="B147" s="29" t="s">
        <v>1110</v>
      </c>
      <c r="C147" s="28" t="s">
        <v>1169</v>
      </c>
      <c r="D147" s="28" t="s">
        <v>988</v>
      </c>
      <c r="E147" s="28" t="s">
        <v>519</v>
      </c>
      <c r="F147" s="85">
        <v>170253</v>
      </c>
      <c r="G147" s="29">
        <v>108.12</v>
      </c>
      <c r="H147" s="29" t="s">
        <v>864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45089</v>
      </c>
      <c r="B148" s="29" t="s">
        <v>1110</v>
      </c>
      <c r="C148" s="28" t="s">
        <v>1169</v>
      </c>
      <c r="D148" s="28" t="s">
        <v>952</v>
      </c>
      <c r="E148" s="28" t="s">
        <v>519</v>
      </c>
      <c r="F148" s="85">
        <v>30347</v>
      </c>
      <c r="G148" s="29">
        <v>106.88</v>
      </c>
      <c r="H148" s="29" t="s">
        <v>864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45089</v>
      </c>
      <c r="B149" s="29" t="s">
        <v>1110</v>
      </c>
      <c r="C149" s="28" t="s">
        <v>1169</v>
      </c>
      <c r="D149" s="28" t="s">
        <v>1111</v>
      </c>
      <c r="E149" s="28" t="s">
        <v>519</v>
      </c>
      <c r="F149" s="85">
        <v>152669</v>
      </c>
      <c r="G149" s="29">
        <v>109.39</v>
      </c>
      <c r="H149" s="29" t="s">
        <v>864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45089</v>
      </c>
      <c r="B150" s="29" t="s">
        <v>1110</v>
      </c>
      <c r="C150" s="28" t="s">
        <v>1169</v>
      </c>
      <c r="D150" s="28" t="s">
        <v>1112</v>
      </c>
      <c r="E150" s="28" t="s">
        <v>519</v>
      </c>
      <c r="F150" s="85">
        <v>15522</v>
      </c>
      <c r="G150" s="29">
        <v>114.81</v>
      </c>
      <c r="H150" s="29" t="s">
        <v>864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45089</v>
      </c>
      <c r="B151" s="29" t="s">
        <v>1110</v>
      </c>
      <c r="C151" s="28" t="s">
        <v>1169</v>
      </c>
      <c r="D151" s="28" t="s">
        <v>881</v>
      </c>
      <c r="E151" s="28" t="s">
        <v>519</v>
      </c>
      <c r="F151" s="85">
        <v>491786</v>
      </c>
      <c r="G151" s="29">
        <v>110.4</v>
      </c>
      <c r="H151" s="29" t="s">
        <v>864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45089</v>
      </c>
      <c r="B152" s="29" t="s">
        <v>1110</v>
      </c>
      <c r="C152" s="28" t="s">
        <v>1169</v>
      </c>
      <c r="D152" s="28" t="s">
        <v>1170</v>
      </c>
      <c r="E152" s="28" t="s">
        <v>519</v>
      </c>
      <c r="F152" s="85">
        <v>310000</v>
      </c>
      <c r="G152" s="29">
        <v>105.34</v>
      </c>
      <c r="H152" s="29" t="s">
        <v>864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45089</v>
      </c>
      <c r="B153" s="29" t="s">
        <v>1117</v>
      </c>
      <c r="C153" s="28" t="s">
        <v>1118</v>
      </c>
      <c r="D153" s="28" t="s">
        <v>1119</v>
      </c>
      <c r="E153" s="28" t="s">
        <v>520</v>
      </c>
      <c r="F153" s="85">
        <v>743729</v>
      </c>
      <c r="G153" s="29">
        <v>20.22</v>
      </c>
      <c r="H153" s="29" t="s">
        <v>864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45089</v>
      </c>
      <c r="B154" s="29" t="s">
        <v>1120</v>
      </c>
      <c r="C154" s="28" t="s">
        <v>1121</v>
      </c>
      <c r="D154" s="28" t="s">
        <v>881</v>
      </c>
      <c r="E154" s="28" t="s">
        <v>520</v>
      </c>
      <c r="F154" s="85">
        <v>309210</v>
      </c>
      <c r="G154" s="29">
        <v>590.65</v>
      </c>
      <c r="H154" s="29" t="s">
        <v>864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45089</v>
      </c>
      <c r="B155" s="29" t="s">
        <v>814</v>
      </c>
      <c r="C155" s="28" t="s">
        <v>1122</v>
      </c>
      <c r="D155" s="28" t="s">
        <v>952</v>
      </c>
      <c r="E155" s="28" t="s">
        <v>520</v>
      </c>
      <c r="F155" s="85">
        <v>468404</v>
      </c>
      <c r="G155" s="29">
        <v>1138.5</v>
      </c>
      <c r="H155" s="29" t="s">
        <v>864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45089</v>
      </c>
      <c r="B156" s="29" t="s">
        <v>814</v>
      </c>
      <c r="C156" s="28" t="s">
        <v>1122</v>
      </c>
      <c r="D156" s="28" t="s">
        <v>1171</v>
      </c>
      <c r="E156" s="28" t="s">
        <v>520</v>
      </c>
      <c r="F156" s="85">
        <v>5498875</v>
      </c>
      <c r="G156" s="29">
        <v>1136.0999999999999</v>
      </c>
      <c r="H156" s="29" t="s">
        <v>864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45089</v>
      </c>
      <c r="B157" s="29" t="s">
        <v>994</v>
      </c>
      <c r="C157" s="28" t="s">
        <v>995</v>
      </c>
      <c r="D157" s="28" t="s">
        <v>1172</v>
      </c>
      <c r="E157" s="28" t="s">
        <v>520</v>
      </c>
      <c r="F157" s="85">
        <v>1284559</v>
      </c>
      <c r="G157" s="29">
        <v>1.3</v>
      </c>
      <c r="H157" s="29" t="s">
        <v>864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45089</v>
      </c>
      <c r="B158" s="29" t="s">
        <v>1126</v>
      </c>
      <c r="C158" s="28" t="s">
        <v>1127</v>
      </c>
      <c r="D158" s="28" t="s">
        <v>1128</v>
      </c>
      <c r="E158" s="28" t="s">
        <v>520</v>
      </c>
      <c r="F158" s="85">
        <v>4015409</v>
      </c>
      <c r="G158" s="29">
        <v>11.09</v>
      </c>
      <c r="H158" s="29" t="s">
        <v>864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>
        <v>45089</v>
      </c>
      <c r="B159" s="29" t="s">
        <v>873</v>
      </c>
      <c r="C159" s="28" t="s">
        <v>1129</v>
      </c>
      <c r="D159" s="28" t="s">
        <v>881</v>
      </c>
      <c r="E159" s="28" t="s">
        <v>520</v>
      </c>
      <c r="F159" s="85">
        <v>624293</v>
      </c>
      <c r="G159" s="29">
        <v>546.35</v>
      </c>
      <c r="H159" s="29" t="s">
        <v>864</v>
      </c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>
        <v>45089</v>
      </c>
      <c r="B160" s="29" t="s">
        <v>1130</v>
      </c>
      <c r="C160" s="28" t="s">
        <v>1131</v>
      </c>
      <c r="D160" s="28" t="s">
        <v>952</v>
      </c>
      <c r="E160" s="28" t="s">
        <v>520</v>
      </c>
      <c r="F160" s="85">
        <v>16000</v>
      </c>
      <c r="G160" s="29">
        <v>179.25</v>
      </c>
      <c r="H160" s="29" t="s">
        <v>864</v>
      </c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>
        <v>45089</v>
      </c>
      <c r="B161" s="29" t="s">
        <v>1130</v>
      </c>
      <c r="C161" s="28" t="s">
        <v>1131</v>
      </c>
      <c r="D161" s="28" t="s">
        <v>1173</v>
      </c>
      <c r="E161" s="28" t="s">
        <v>520</v>
      </c>
      <c r="F161" s="85">
        <v>264000</v>
      </c>
      <c r="G161" s="29">
        <v>189.51</v>
      </c>
      <c r="H161" s="29" t="s">
        <v>864</v>
      </c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>
        <v>45089</v>
      </c>
      <c r="B162" s="29" t="s">
        <v>1130</v>
      </c>
      <c r="C162" s="28" t="s">
        <v>1131</v>
      </c>
      <c r="D162" s="28" t="s">
        <v>877</v>
      </c>
      <c r="E162" s="28" t="s">
        <v>520</v>
      </c>
      <c r="F162" s="85">
        <v>11200</v>
      </c>
      <c r="G162" s="29">
        <v>179.25</v>
      </c>
      <c r="H162" s="29" t="s">
        <v>864</v>
      </c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>
        <v>45089</v>
      </c>
      <c r="B163" s="29" t="s">
        <v>1052</v>
      </c>
      <c r="C163" s="28" t="s">
        <v>1174</v>
      </c>
      <c r="D163" s="28" t="s">
        <v>1053</v>
      </c>
      <c r="E163" s="28" t="s">
        <v>520</v>
      </c>
      <c r="F163" s="85">
        <v>13387752</v>
      </c>
      <c r="G163" s="29">
        <v>8.7899999999999991</v>
      </c>
      <c r="H163" s="29" t="s">
        <v>864</v>
      </c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>
        <v>45089</v>
      </c>
      <c r="B164" s="29" t="s">
        <v>1132</v>
      </c>
      <c r="C164" s="28" t="s">
        <v>1133</v>
      </c>
      <c r="D164" s="28" t="s">
        <v>952</v>
      </c>
      <c r="E164" s="28" t="s">
        <v>520</v>
      </c>
      <c r="F164" s="85">
        <v>100000</v>
      </c>
      <c r="G164" s="29">
        <v>341.16</v>
      </c>
      <c r="H164" s="29" t="s">
        <v>864</v>
      </c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>
        <v>45089</v>
      </c>
      <c r="B165" s="29" t="s">
        <v>1135</v>
      </c>
      <c r="C165" s="28" t="s">
        <v>1136</v>
      </c>
      <c r="D165" s="28" t="s">
        <v>881</v>
      </c>
      <c r="E165" s="28" t="s">
        <v>520</v>
      </c>
      <c r="F165" s="85">
        <v>188795</v>
      </c>
      <c r="G165" s="29">
        <v>622.13</v>
      </c>
      <c r="H165" s="29" t="s">
        <v>864</v>
      </c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>
        <v>45089</v>
      </c>
      <c r="B166" s="29" t="s">
        <v>953</v>
      </c>
      <c r="C166" s="28" t="s">
        <v>954</v>
      </c>
      <c r="D166" s="28" t="s">
        <v>1111</v>
      </c>
      <c r="E166" s="28" t="s">
        <v>520</v>
      </c>
      <c r="F166" s="85">
        <v>48954</v>
      </c>
      <c r="G166" s="29">
        <v>28.82</v>
      </c>
      <c r="H166" s="29" t="s">
        <v>864</v>
      </c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>
        <v>45089</v>
      </c>
      <c r="B167" s="29" t="s">
        <v>953</v>
      </c>
      <c r="C167" s="28" t="s">
        <v>954</v>
      </c>
      <c r="D167" s="28" t="s">
        <v>1081</v>
      </c>
      <c r="E167" s="28" t="s">
        <v>520</v>
      </c>
      <c r="F167" s="85">
        <v>54489</v>
      </c>
      <c r="G167" s="29">
        <v>29.13</v>
      </c>
      <c r="H167" s="29" t="s">
        <v>864</v>
      </c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>
        <v>45089</v>
      </c>
      <c r="B168" s="29" t="s">
        <v>953</v>
      </c>
      <c r="C168" s="28" t="s">
        <v>954</v>
      </c>
      <c r="D168" s="28" t="s">
        <v>1137</v>
      </c>
      <c r="E168" s="28" t="s">
        <v>520</v>
      </c>
      <c r="F168" s="85">
        <v>45260</v>
      </c>
      <c r="G168" s="29">
        <v>28.89</v>
      </c>
      <c r="H168" s="29" t="s">
        <v>864</v>
      </c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>
        <v>45089</v>
      </c>
      <c r="B169" s="29" t="s">
        <v>953</v>
      </c>
      <c r="C169" s="28" t="s">
        <v>954</v>
      </c>
      <c r="D169" s="28" t="s">
        <v>1080</v>
      </c>
      <c r="E169" s="28" t="s">
        <v>520</v>
      </c>
      <c r="F169" s="85">
        <v>52822</v>
      </c>
      <c r="G169" s="29">
        <v>29.59</v>
      </c>
      <c r="H169" s="29" t="s">
        <v>864</v>
      </c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>
        <v>45089</v>
      </c>
      <c r="B170" s="29" t="s">
        <v>1082</v>
      </c>
      <c r="C170" s="28" t="s">
        <v>1175</v>
      </c>
      <c r="D170" s="28" t="s">
        <v>1176</v>
      </c>
      <c r="E170" s="28" t="s">
        <v>520</v>
      </c>
      <c r="F170" s="85">
        <v>629184</v>
      </c>
      <c r="G170" s="29">
        <v>13.27</v>
      </c>
      <c r="H170" s="29" t="s">
        <v>864</v>
      </c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>
        <v>45089</v>
      </c>
      <c r="B171" s="29" t="s">
        <v>955</v>
      </c>
      <c r="C171" s="28" t="s">
        <v>956</v>
      </c>
      <c r="D171" s="28" t="s">
        <v>1177</v>
      </c>
      <c r="E171" s="28" t="s">
        <v>520</v>
      </c>
      <c r="F171" s="85">
        <v>67500</v>
      </c>
      <c r="G171" s="29">
        <v>58.94</v>
      </c>
      <c r="H171" s="29" t="s">
        <v>864</v>
      </c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>
        <v>45089</v>
      </c>
      <c r="B172" s="29" t="s">
        <v>955</v>
      </c>
      <c r="C172" s="28" t="s">
        <v>956</v>
      </c>
      <c r="D172" s="28" t="s">
        <v>988</v>
      </c>
      <c r="E172" s="28" t="s">
        <v>520</v>
      </c>
      <c r="F172" s="85">
        <v>146881</v>
      </c>
      <c r="G172" s="29">
        <v>59.6</v>
      </c>
      <c r="H172" s="29" t="s">
        <v>864</v>
      </c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>
        <v>45089</v>
      </c>
      <c r="B173" s="29" t="s">
        <v>1139</v>
      </c>
      <c r="C173" s="28" t="s">
        <v>1140</v>
      </c>
      <c r="D173" s="28" t="s">
        <v>1141</v>
      </c>
      <c r="E173" s="28" t="s">
        <v>520</v>
      </c>
      <c r="F173" s="85">
        <v>44164</v>
      </c>
      <c r="G173" s="29">
        <v>196.65</v>
      </c>
      <c r="H173" s="29" t="s">
        <v>864</v>
      </c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>
        <v>45089</v>
      </c>
      <c r="B174" s="29" t="s">
        <v>1142</v>
      </c>
      <c r="C174" s="28" t="s">
        <v>1143</v>
      </c>
      <c r="D174" s="28" t="s">
        <v>1145</v>
      </c>
      <c r="E174" s="28" t="s">
        <v>520</v>
      </c>
      <c r="F174" s="85">
        <v>29122757</v>
      </c>
      <c r="G174" s="29">
        <v>15.52</v>
      </c>
      <c r="H174" s="29" t="s">
        <v>864</v>
      </c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>
        <v>45089</v>
      </c>
      <c r="B175" s="29" t="s">
        <v>1142</v>
      </c>
      <c r="C175" s="28" t="s">
        <v>1143</v>
      </c>
      <c r="D175" s="28" t="s">
        <v>1146</v>
      </c>
      <c r="E175" s="28" t="s">
        <v>520</v>
      </c>
      <c r="F175" s="85">
        <v>27506287</v>
      </c>
      <c r="G175" s="29">
        <v>15.55</v>
      </c>
      <c r="H175" s="29" t="s">
        <v>864</v>
      </c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>
        <v>45089</v>
      </c>
      <c r="B176" s="29" t="s">
        <v>1142</v>
      </c>
      <c r="C176" s="28" t="s">
        <v>1143</v>
      </c>
      <c r="D176" s="28" t="s">
        <v>1128</v>
      </c>
      <c r="E176" s="28" t="s">
        <v>520</v>
      </c>
      <c r="F176" s="85">
        <v>25661668</v>
      </c>
      <c r="G176" s="29">
        <v>15.12</v>
      </c>
      <c r="H176" s="29" t="s">
        <v>864</v>
      </c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>
        <v>45089</v>
      </c>
      <c r="B177" s="29" t="s">
        <v>1142</v>
      </c>
      <c r="C177" s="28" t="s">
        <v>1143</v>
      </c>
      <c r="D177" s="28" t="s">
        <v>1144</v>
      </c>
      <c r="E177" s="28" t="s">
        <v>520</v>
      </c>
      <c r="F177" s="85">
        <v>20248452</v>
      </c>
      <c r="G177" s="29">
        <v>15.18</v>
      </c>
      <c r="H177" s="29" t="s">
        <v>864</v>
      </c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>
        <v>45089</v>
      </c>
      <c r="B178" s="29" t="s">
        <v>1147</v>
      </c>
      <c r="C178" s="28" t="s">
        <v>1148</v>
      </c>
      <c r="D178" s="28" t="s">
        <v>1178</v>
      </c>
      <c r="E178" s="28" t="s">
        <v>520</v>
      </c>
      <c r="F178" s="85">
        <v>48000</v>
      </c>
      <c r="G178" s="29">
        <v>171.15</v>
      </c>
      <c r="H178" s="29" t="s">
        <v>864</v>
      </c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>
        <v>45089</v>
      </c>
      <c r="B179" s="29" t="s">
        <v>1147</v>
      </c>
      <c r="C179" s="28" t="s">
        <v>1148</v>
      </c>
      <c r="D179" s="28" t="s">
        <v>1179</v>
      </c>
      <c r="E179" s="28" t="s">
        <v>520</v>
      </c>
      <c r="F179" s="85">
        <v>50000</v>
      </c>
      <c r="G179" s="29">
        <v>163</v>
      </c>
      <c r="H179" s="29" t="s">
        <v>864</v>
      </c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>
        <v>45089</v>
      </c>
      <c r="B180" s="29" t="s">
        <v>1147</v>
      </c>
      <c r="C180" s="28" t="s">
        <v>1148</v>
      </c>
      <c r="D180" s="28" t="s">
        <v>1180</v>
      </c>
      <c r="E180" s="28" t="s">
        <v>520</v>
      </c>
      <c r="F180" s="85">
        <v>44000</v>
      </c>
      <c r="G180" s="29">
        <v>171.15</v>
      </c>
      <c r="H180" s="29" t="s">
        <v>864</v>
      </c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>
        <v>45089</v>
      </c>
      <c r="B181" s="29" t="s">
        <v>1158</v>
      </c>
      <c r="C181" s="28" t="s">
        <v>1159</v>
      </c>
      <c r="D181" s="28" t="s">
        <v>1160</v>
      </c>
      <c r="E181" s="28" t="s">
        <v>520</v>
      </c>
      <c r="F181" s="85">
        <v>9553</v>
      </c>
      <c r="G181" s="29">
        <v>24.42</v>
      </c>
      <c r="H181" s="29" t="s">
        <v>864</v>
      </c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>
        <v>45089</v>
      </c>
      <c r="B182" s="29" t="s">
        <v>989</v>
      </c>
      <c r="C182" s="28" t="s">
        <v>990</v>
      </c>
      <c r="D182" s="28" t="s">
        <v>991</v>
      </c>
      <c r="E182" s="28" t="s">
        <v>520</v>
      </c>
      <c r="F182" s="85">
        <v>2005120</v>
      </c>
      <c r="G182" s="29">
        <v>108.77</v>
      </c>
      <c r="H182" s="29" t="s">
        <v>864</v>
      </c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>
        <v>45089</v>
      </c>
      <c r="B183" s="29" t="s">
        <v>1161</v>
      </c>
      <c r="C183" s="28" t="s">
        <v>1162</v>
      </c>
      <c r="D183" s="28" t="s">
        <v>1163</v>
      </c>
      <c r="E183" s="28" t="s">
        <v>520</v>
      </c>
      <c r="F183" s="85">
        <v>103950</v>
      </c>
      <c r="G183" s="29">
        <v>173.09</v>
      </c>
      <c r="H183" s="29" t="s">
        <v>864</v>
      </c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>
        <v>45089</v>
      </c>
      <c r="B184" s="29" t="s">
        <v>1167</v>
      </c>
      <c r="C184" s="28" t="s">
        <v>1168</v>
      </c>
      <c r="D184" s="28" t="s">
        <v>886</v>
      </c>
      <c r="E184" s="28" t="s">
        <v>520</v>
      </c>
      <c r="F184" s="85">
        <v>754855</v>
      </c>
      <c r="G184" s="29">
        <v>38.36</v>
      </c>
      <c r="H184" s="29" t="s">
        <v>864</v>
      </c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>
        <v>45089</v>
      </c>
      <c r="B185" s="29" t="s">
        <v>992</v>
      </c>
      <c r="C185" s="28" t="s">
        <v>993</v>
      </c>
      <c r="D185" s="28" t="s">
        <v>886</v>
      </c>
      <c r="E185" s="28" t="s">
        <v>520</v>
      </c>
      <c r="F185" s="85">
        <v>1484219</v>
      </c>
      <c r="G185" s="29">
        <v>18.63</v>
      </c>
      <c r="H185" s="29" t="s">
        <v>864</v>
      </c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>
        <v>45089</v>
      </c>
      <c r="B186" s="29" t="s">
        <v>1110</v>
      </c>
      <c r="C186" s="28" t="s">
        <v>1169</v>
      </c>
      <c r="D186" s="28" t="s">
        <v>952</v>
      </c>
      <c r="E186" s="28" t="s">
        <v>520</v>
      </c>
      <c r="F186" s="85">
        <v>455338</v>
      </c>
      <c r="G186" s="29">
        <v>108.04</v>
      </c>
      <c r="H186" s="29" t="s">
        <v>864</v>
      </c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>
        <v>45089</v>
      </c>
      <c r="B187" s="29" t="s">
        <v>1110</v>
      </c>
      <c r="C187" s="28" t="s">
        <v>1169</v>
      </c>
      <c r="D187" s="28" t="s">
        <v>1181</v>
      </c>
      <c r="E187" s="28" t="s">
        <v>520</v>
      </c>
      <c r="F187" s="85">
        <v>362500</v>
      </c>
      <c r="G187" s="29">
        <v>115.84</v>
      </c>
      <c r="H187" s="29" t="s">
        <v>864</v>
      </c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>
        <v>45089</v>
      </c>
      <c r="B188" s="29" t="s">
        <v>1110</v>
      </c>
      <c r="C188" s="28" t="s">
        <v>1169</v>
      </c>
      <c r="D188" s="28" t="s">
        <v>1182</v>
      </c>
      <c r="E188" s="28" t="s">
        <v>520</v>
      </c>
      <c r="F188" s="85">
        <v>400000</v>
      </c>
      <c r="G188" s="29">
        <v>103.64</v>
      </c>
      <c r="H188" s="29" t="s">
        <v>864</v>
      </c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>
        <v>45089</v>
      </c>
      <c r="B189" s="29" t="s">
        <v>1110</v>
      </c>
      <c r="C189" s="28" t="s">
        <v>1169</v>
      </c>
      <c r="D189" s="28" t="s">
        <v>988</v>
      </c>
      <c r="E189" s="28" t="s">
        <v>520</v>
      </c>
      <c r="F189" s="85">
        <v>510040</v>
      </c>
      <c r="G189" s="29">
        <v>106.61</v>
      </c>
      <c r="H189" s="29" t="s">
        <v>864</v>
      </c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>
        <v>45089</v>
      </c>
      <c r="B190" s="29" t="s">
        <v>1110</v>
      </c>
      <c r="C190" s="28" t="s">
        <v>1169</v>
      </c>
      <c r="D190" s="28" t="s">
        <v>881</v>
      </c>
      <c r="E190" s="28" t="s">
        <v>520</v>
      </c>
      <c r="F190" s="85">
        <v>491786</v>
      </c>
      <c r="G190" s="29">
        <v>110.26</v>
      </c>
      <c r="H190" s="29" t="s">
        <v>864</v>
      </c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>
        <v>45089</v>
      </c>
      <c r="B191" s="29" t="s">
        <v>1110</v>
      </c>
      <c r="C191" s="28" t="s">
        <v>1169</v>
      </c>
      <c r="D191" s="28" t="s">
        <v>1111</v>
      </c>
      <c r="E191" s="28" t="s">
        <v>520</v>
      </c>
      <c r="F191" s="85">
        <v>431667</v>
      </c>
      <c r="G191" s="29">
        <v>108.43</v>
      </c>
      <c r="H191" s="29" t="s">
        <v>864</v>
      </c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>
        <v>45089</v>
      </c>
      <c r="B192" s="29" t="s">
        <v>1110</v>
      </c>
      <c r="C192" s="28" t="s">
        <v>1169</v>
      </c>
      <c r="D192" s="28" t="s">
        <v>1112</v>
      </c>
      <c r="E192" s="28" t="s">
        <v>520</v>
      </c>
      <c r="F192" s="85">
        <v>365522</v>
      </c>
      <c r="G192" s="29">
        <v>106.94</v>
      </c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9"/>
  <sheetViews>
    <sheetView zoomScale="85" zoomScaleNormal="85" workbookViewId="0">
      <selection activeCell="I16" sqref="I16:J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45090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578.65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322">
        <v>2</v>
      </c>
      <c r="B11" s="317">
        <v>45068</v>
      </c>
      <c r="C11" s="352"/>
      <c r="D11" s="353" t="s">
        <v>139</v>
      </c>
      <c r="E11" s="354" t="s">
        <v>564</v>
      </c>
      <c r="F11" s="322">
        <v>691</v>
      </c>
      <c r="G11" s="322">
        <v>637</v>
      </c>
      <c r="H11" s="322">
        <v>732</v>
      </c>
      <c r="I11" s="355" t="s">
        <v>882</v>
      </c>
      <c r="J11" s="313" t="s">
        <v>929</v>
      </c>
      <c r="K11" s="313">
        <f t="shared" ref="K11" si="0">H11-F11</f>
        <v>41</v>
      </c>
      <c r="L11" s="356">
        <f t="shared" ref="L11" si="1">(F11*-0.7)/100</f>
        <v>-4.8369999999999997</v>
      </c>
      <c r="M11" s="357">
        <f t="shared" ref="M11" si="2">(K11+L11)/F11</f>
        <v>5.233429811866859E-2</v>
      </c>
      <c r="N11" s="313" t="s">
        <v>534</v>
      </c>
      <c r="O11" s="358">
        <v>45084</v>
      </c>
      <c r="P11" s="359"/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890</v>
      </c>
      <c r="G12" s="200">
        <v>144</v>
      </c>
      <c r="H12" s="200"/>
      <c r="I12" s="264" t="s">
        <v>891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158.80000000000001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>
        <v>4</v>
      </c>
      <c r="B13" s="198">
        <v>45082</v>
      </c>
      <c r="C13" s="261"/>
      <c r="D13" s="262" t="s">
        <v>452</v>
      </c>
      <c r="E13" s="263" t="s">
        <v>564</v>
      </c>
      <c r="F13" s="200" t="s">
        <v>920</v>
      </c>
      <c r="G13" s="200">
        <v>164</v>
      </c>
      <c r="H13" s="200"/>
      <c r="I13" s="264" t="s">
        <v>921</v>
      </c>
      <c r="J13" s="224" t="s">
        <v>537</v>
      </c>
      <c r="K13" s="224"/>
      <c r="L13" s="267"/>
      <c r="M13" s="268"/>
      <c r="N13" s="224"/>
      <c r="O13" s="269"/>
      <c r="P13" s="243">
        <f>VLOOKUP(D13,'MidCap Intra'!B42:C542,2,0)</f>
        <v>188</v>
      </c>
      <c r="Q13" s="196"/>
      <c r="R13" s="196" t="s">
        <v>535</v>
      </c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3.9" customHeight="1">
      <c r="A14" s="200">
        <v>5</v>
      </c>
      <c r="B14" s="198">
        <v>45084</v>
      </c>
      <c r="C14" s="261"/>
      <c r="D14" s="262" t="s">
        <v>203</v>
      </c>
      <c r="E14" s="263" t="s">
        <v>564</v>
      </c>
      <c r="F14" s="200" t="s">
        <v>957</v>
      </c>
      <c r="G14" s="200">
        <v>1385</v>
      </c>
      <c r="H14" s="200"/>
      <c r="I14" s="264" t="s">
        <v>888</v>
      </c>
      <c r="J14" s="224" t="s">
        <v>537</v>
      </c>
      <c r="K14" s="224"/>
      <c r="L14" s="267"/>
      <c r="M14" s="268"/>
      <c r="N14" s="224"/>
      <c r="O14" s="269"/>
      <c r="P14" s="243">
        <f>VLOOKUP(D14,'MidCap Intra'!B43:C543,2,0)</f>
        <v>1482.4</v>
      </c>
      <c r="Q14" s="196"/>
      <c r="R14" s="196" t="s">
        <v>535</v>
      </c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3.9" customHeight="1">
      <c r="A15" s="200">
        <v>6</v>
      </c>
      <c r="B15" s="198">
        <v>45086</v>
      </c>
      <c r="C15" s="261"/>
      <c r="D15" s="262" t="s">
        <v>401</v>
      </c>
      <c r="E15" s="263" t="s">
        <v>564</v>
      </c>
      <c r="F15" s="200" t="s">
        <v>976</v>
      </c>
      <c r="G15" s="200">
        <v>200</v>
      </c>
      <c r="H15" s="200"/>
      <c r="I15" s="264" t="s">
        <v>977</v>
      </c>
      <c r="J15" s="224" t="s">
        <v>537</v>
      </c>
      <c r="K15" s="224"/>
      <c r="L15" s="267"/>
      <c r="M15" s="268"/>
      <c r="N15" s="224"/>
      <c r="O15" s="269"/>
      <c r="P15" s="243">
        <f>VLOOKUP(D15,'MidCap Intra'!B44:C544,2,0)</f>
        <v>238.45</v>
      </c>
      <c r="Q15" s="196"/>
      <c r="R15" s="196" t="s">
        <v>535</v>
      </c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</row>
    <row r="16" spans="1:56" ht="13.9" customHeight="1">
      <c r="A16" s="200">
        <v>7</v>
      </c>
      <c r="B16" s="198">
        <v>45089</v>
      </c>
      <c r="C16" s="261"/>
      <c r="D16" s="262" t="s">
        <v>468</v>
      </c>
      <c r="E16" s="263" t="s">
        <v>564</v>
      </c>
      <c r="F16" s="200" t="s">
        <v>1013</v>
      </c>
      <c r="G16" s="200">
        <v>370</v>
      </c>
      <c r="H16" s="200"/>
      <c r="I16" s="264" t="s">
        <v>1014</v>
      </c>
      <c r="J16" s="224" t="s">
        <v>537</v>
      </c>
      <c r="K16" s="224"/>
      <c r="L16" s="267"/>
      <c r="M16" s="268"/>
      <c r="N16" s="224"/>
      <c r="O16" s="269"/>
      <c r="P16" s="243">
        <f>VLOOKUP(D16,'MidCap Intra'!B45:C545,2,0)</f>
        <v>401.25</v>
      </c>
      <c r="Q16" s="196"/>
      <c r="R16" s="196" t="s">
        <v>535</v>
      </c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</row>
    <row r="17" spans="1:56" ht="14.25" customHeight="1">
      <c r="A17" s="294"/>
      <c r="B17" s="295"/>
      <c r="C17" s="296"/>
      <c r="D17" s="297"/>
      <c r="E17" s="298"/>
      <c r="F17" s="298"/>
      <c r="G17" s="215"/>
      <c r="H17" s="298"/>
      <c r="I17" s="299"/>
      <c r="J17" s="300"/>
      <c r="K17" s="300"/>
      <c r="L17" s="301"/>
      <c r="M17" s="302"/>
      <c r="N17" s="303"/>
      <c r="O17" s="304"/>
      <c r="P17" s="305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</row>
    <row r="18" spans="1:56" ht="14.25" customHeight="1">
      <c r="A18" s="97"/>
      <c r="B18" s="98"/>
      <c r="C18" s="99"/>
      <c r="D18" s="100"/>
      <c r="E18" s="101"/>
      <c r="F18" s="101"/>
      <c r="G18" s="97"/>
      <c r="H18" s="101"/>
      <c r="I18" s="102"/>
      <c r="J18" s="103"/>
      <c r="K18" s="103"/>
      <c r="L18" s="104"/>
      <c r="M18" s="105"/>
      <c r="N18" s="106"/>
      <c r="O18" s="107"/>
      <c r="P18" s="10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56" ht="12" customHeight="1">
      <c r="A19" s="109" t="s">
        <v>538</v>
      </c>
      <c r="B19" s="110"/>
      <c r="C19" s="111"/>
      <c r="E19" s="112"/>
      <c r="F19" s="112"/>
      <c r="G19" s="112"/>
      <c r="H19" s="112"/>
      <c r="I19" s="112"/>
      <c r="J19" s="113"/>
      <c r="K19" s="112"/>
      <c r="L19" s="114"/>
      <c r="M19" s="54"/>
      <c r="N19" s="113"/>
      <c r="O19" s="11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56" ht="12" customHeight="1">
      <c r="A20" s="115" t="s">
        <v>539</v>
      </c>
      <c r="B20" s="109"/>
      <c r="C20" s="109"/>
      <c r="D20" s="109"/>
      <c r="E20" s="41"/>
      <c r="F20" s="116" t="s">
        <v>540</v>
      </c>
      <c r="G20" s="6"/>
      <c r="H20" s="6"/>
      <c r="I20" s="6"/>
      <c r="J20" s="117"/>
      <c r="K20" s="118"/>
      <c r="L20" s="118"/>
      <c r="M20" s="119"/>
      <c r="N20" s="1"/>
      <c r="O20" s="120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56" ht="12" customHeight="1">
      <c r="A21" s="109" t="s">
        <v>541</v>
      </c>
      <c r="B21" s="109"/>
      <c r="C21" s="109"/>
      <c r="D21" s="109" t="s">
        <v>788</v>
      </c>
      <c r="E21" s="6"/>
      <c r="F21" s="116" t="s">
        <v>542</v>
      </c>
      <c r="G21" s="6"/>
      <c r="H21" s="6"/>
      <c r="I21" s="6"/>
      <c r="J21" s="117"/>
      <c r="K21" s="118"/>
      <c r="L21" s="118"/>
      <c r="M21" s="119"/>
      <c r="N21" s="1"/>
      <c r="O21" s="120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56" ht="12" customHeight="1">
      <c r="A22" s="109"/>
      <c r="B22" s="109"/>
      <c r="C22" s="109"/>
      <c r="D22" s="109"/>
      <c r="E22" s="6"/>
      <c r="F22" s="6"/>
      <c r="G22" s="6"/>
      <c r="H22" s="6"/>
      <c r="I22" s="6"/>
      <c r="J22" s="121"/>
      <c r="K22" s="118"/>
      <c r="L22" s="118"/>
      <c r="M22" s="6"/>
      <c r="N22" s="122"/>
      <c r="O22" s="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56" ht="12.75" customHeight="1">
      <c r="A23" s="1"/>
      <c r="B23" s="123" t="s">
        <v>543</v>
      </c>
      <c r="C23" s="123"/>
      <c r="D23" s="123"/>
      <c r="E23" s="123"/>
      <c r="F23" s="124"/>
      <c r="G23" s="6"/>
      <c r="H23" s="6"/>
      <c r="I23" s="125"/>
      <c r="J23" s="126"/>
      <c r="K23" s="127"/>
      <c r="L23" s="126"/>
      <c r="M23" s="6"/>
      <c r="N23" s="1"/>
      <c r="O23" s="1"/>
      <c r="P23" s="1"/>
      <c r="R23" s="54"/>
      <c r="S23" s="1"/>
      <c r="T23" s="1"/>
      <c r="U23" s="1"/>
      <c r="V23" s="1"/>
      <c r="W23" s="1"/>
      <c r="X23" s="1"/>
      <c r="Y23" s="1"/>
      <c r="Z23" s="1"/>
    </row>
    <row r="24" spans="1:56" ht="38.25" customHeight="1">
      <c r="A24" s="257" t="s">
        <v>16</v>
      </c>
      <c r="B24" s="257" t="s">
        <v>511</v>
      </c>
      <c r="C24" s="257"/>
      <c r="D24" s="226" t="s">
        <v>522</v>
      </c>
      <c r="E24" s="257" t="s">
        <v>523</v>
      </c>
      <c r="F24" s="257" t="s">
        <v>524</v>
      </c>
      <c r="G24" s="257" t="s">
        <v>544</v>
      </c>
      <c r="H24" s="257" t="s">
        <v>526</v>
      </c>
      <c r="I24" s="257" t="s">
        <v>527</v>
      </c>
      <c r="J24" s="96" t="s">
        <v>528</v>
      </c>
      <c r="K24" s="94" t="s">
        <v>545</v>
      </c>
      <c r="L24" s="129" t="s">
        <v>530</v>
      </c>
      <c r="M24" s="96" t="s">
        <v>531</v>
      </c>
      <c r="N24" s="93" t="s">
        <v>532</v>
      </c>
      <c r="O24" s="226" t="s">
        <v>533</v>
      </c>
      <c r="P24" s="41"/>
      <c r="Q24" s="1"/>
      <c r="R24" s="54"/>
      <c r="S24" s="54"/>
      <c r="T24" s="54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s="260" customFormat="1" ht="13.5" customHeight="1">
      <c r="A25" s="322">
        <v>1</v>
      </c>
      <c r="B25" s="351">
        <v>45069</v>
      </c>
      <c r="C25" s="352"/>
      <c r="D25" s="353" t="s">
        <v>43</v>
      </c>
      <c r="E25" s="354" t="s">
        <v>536</v>
      </c>
      <c r="F25" s="322">
        <v>1811</v>
      </c>
      <c r="G25" s="322">
        <v>1750</v>
      </c>
      <c r="H25" s="322">
        <v>1855</v>
      </c>
      <c r="I25" s="355" t="s">
        <v>883</v>
      </c>
      <c r="J25" s="313" t="s">
        <v>923</v>
      </c>
      <c r="K25" s="313">
        <f t="shared" ref="K25:K26" si="3">H25-F25</f>
        <v>44</v>
      </c>
      <c r="L25" s="356">
        <f t="shared" ref="L25:L26" si="4">(F25*-0.7)/100</f>
        <v>-12.676999999999998</v>
      </c>
      <c r="M25" s="357">
        <f t="shared" ref="M25:M26" si="5">(K25+L25)/F25</f>
        <v>1.7295969077857538E-2</v>
      </c>
      <c r="N25" s="313" t="s">
        <v>534</v>
      </c>
      <c r="O25" s="358">
        <v>45083</v>
      </c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56" s="260" customFormat="1" ht="13.5" customHeight="1">
      <c r="A26" s="343">
        <v>2</v>
      </c>
      <c r="B26" s="363">
        <v>45078</v>
      </c>
      <c r="C26" s="364"/>
      <c r="D26" s="365" t="s">
        <v>151</v>
      </c>
      <c r="E26" s="366" t="s">
        <v>536</v>
      </c>
      <c r="F26" s="343">
        <v>555.5</v>
      </c>
      <c r="G26" s="343">
        <v>539</v>
      </c>
      <c r="H26" s="343">
        <v>539</v>
      </c>
      <c r="I26" s="367" t="s">
        <v>892</v>
      </c>
      <c r="J26" s="346" t="s">
        <v>958</v>
      </c>
      <c r="K26" s="346">
        <f t="shared" si="3"/>
        <v>-16.5</v>
      </c>
      <c r="L26" s="368">
        <f t="shared" si="4"/>
        <v>-3.8884999999999996</v>
      </c>
      <c r="M26" s="369">
        <f t="shared" si="5"/>
        <v>-3.6702970297029701E-2</v>
      </c>
      <c r="N26" s="346" t="s">
        <v>546</v>
      </c>
      <c r="O26" s="370">
        <v>45086</v>
      </c>
      <c r="P26" s="258"/>
      <c r="Q26" s="197"/>
      <c r="R26" s="225" t="s">
        <v>535</v>
      </c>
      <c r="S26" s="196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</row>
    <row r="27" spans="1:56" s="260" customFormat="1" ht="13.5" customHeight="1">
      <c r="A27" s="200">
        <v>3</v>
      </c>
      <c r="B27" s="241">
        <v>45078</v>
      </c>
      <c r="C27" s="261"/>
      <c r="D27" s="262" t="s">
        <v>85</v>
      </c>
      <c r="E27" s="263" t="s">
        <v>536</v>
      </c>
      <c r="F27" s="200" t="s">
        <v>899</v>
      </c>
      <c r="G27" s="200">
        <v>222</v>
      </c>
      <c r="H27" s="200"/>
      <c r="I27" s="264" t="s">
        <v>900</v>
      </c>
      <c r="J27" s="224" t="s">
        <v>537</v>
      </c>
      <c r="K27" s="224"/>
      <c r="L27" s="267"/>
      <c r="M27" s="268"/>
      <c r="N27" s="224"/>
      <c r="O27" s="269"/>
      <c r="P27" s="258"/>
      <c r="Q27" s="197"/>
      <c r="R27" s="225" t="s">
        <v>535</v>
      </c>
      <c r="S27" s="196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</row>
    <row r="28" spans="1:56" s="260" customFormat="1" ht="13.5" customHeight="1">
      <c r="A28" s="343">
        <v>4</v>
      </c>
      <c r="B28" s="363">
        <v>45079</v>
      </c>
      <c r="C28" s="364"/>
      <c r="D28" s="365" t="s">
        <v>902</v>
      </c>
      <c r="E28" s="366" t="s">
        <v>536</v>
      </c>
      <c r="F28" s="343">
        <v>293</v>
      </c>
      <c r="G28" s="343">
        <v>284</v>
      </c>
      <c r="H28" s="343">
        <v>284</v>
      </c>
      <c r="I28" s="367" t="s">
        <v>903</v>
      </c>
      <c r="J28" s="346" t="s">
        <v>943</v>
      </c>
      <c r="K28" s="346">
        <f t="shared" ref="K28" si="6">H28-F28</f>
        <v>-9</v>
      </c>
      <c r="L28" s="368">
        <f t="shared" ref="L28" si="7">(F28*-0.7)/100</f>
        <v>-2.0510000000000002</v>
      </c>
      <c r="M28" s="369">
        <f t="shared" ref="M28" si="8">(K28+L28)/F28</f>
        <v>-3.7716723549488053E-2</v>
      </c>
      <c r="N28" s="346" t="s">
        <v>546</v>
      </c>
      <c r="O28" s="370">
        <v>45085</v>
      </c>
      <c r="P28" s="258"/>
      <c r="Q28" s="197"/>
      <c r="R28" s="225" t="s">
        <v>535</v>
      </c>
      <c r="S28" s="196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</row>
    <row r="29" spans="1:56" s="260" customFormat="1" ht="13.5" customHeight="1">
      <c r="A29" s="200">
        <v>5</v>
      </c>
      <c r="B29" s="241">
        <v>45084</v>
      </c>
      <c r="C29" s="261"/>
      <c r="D29" s="262" t="s">
        <v>43</v>
      </c>
      <c r="E29" s="263" t="s">
        <v>536</v>
      </c>
      <c r="F29" s="200" t="s">
        <v>931</v>
      </c>
      <c r="G29" s="200">
        <v>1785</v>
      </c>
      <c r="H29" s="200"/>
      <c r="I29" s="264" t="s">
        <v>932</v>
      </c>
      <c r="J29" s="224" t="s">
        <v>537</v>
      </c>
      <c r="K29" s="224"/>
      <c r="L29" s="267"/>
      <c r="M29" s="268"/>
      <c r="N29" s="224"/>
      <c r="O29" s="269"/>
      <c r="P29" s="258"/>
      <c r="Q29" s="197"/>
      <c r="R29" s="225" t="s">
        <v>535</v>
      </c>
      <c r="S29" s="196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</row>
    <row r="30" spans="1:56" s="260" customFormat="1" ht="13.5" customHeight="1">
      <c r="A30" s="200">
        <v>6</v>
      </c>
      <c r="B30" s="241">
        <v>45084</v>
      </c>
      <c r="C30" s="261"/>
      <c r="D30" s="262" t="s">
        <v>327</v>
      </c>
      <c r="E30" s="263" t="s">
        <v>536</v>
      </c>
      <c r="F30" s="200" t="s">
        <v>933</v>
      </c>
      <c r="G30" s="200">
        <v>272.5</v>
      </c>
      <c r="H30" s="200"/>
      <c r="I30" s="264" t="s">
        <v>934</v>
      </c>
      <c r="J30" s="224" t="s">
        <v>537</v>
      </c>
      <c r="K30" s="224"/>
      <c r="L30" s="267"/>
      <c r="M30" s="268"/>
      <c r="N30" s="224"/>
      <c r="O30" s="269"/>
      <c r="P30" s="258"/>
      <c r="Q30" s="197"/>
      <c r="R30" s="225" t="s">
        <v>1016</v>
      </c>
      <c r="S30" s="196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  <c r="AD30" s="259"/>
      <c r="AE30" s="259"/>
      <c r="AF30" s="259"/>
      <c r="AG30" s="259"/>
      <c r="AH30" s="259"/>
      <c r="AI30" s="259"/>
      <c r="AJ30" s="259"/>
      <c r="AK30" s="259"/>
      <c r="AL30" s="259"/>
    </row>
    <row r="31" spans="1:56" s="197" customFormat="1" ht="13.5" customHeight="1">
      <c r="A31" s="281"/>
      <c r="B31" s="281"/>
      <c r="C31" s="261"/>
      <c r="D31" s="262"/>
      <c r="E31" s="263"/>
      <c r="F31" s="200"/>
      <c r="G31" s="200"/>
      <c r="H31" s="200"/>
      <c r="I31" s="264"/>
      <c r="J31" s="224"/>
      <c r="K31" s="224"/>
      <c r="L31" s="267"/>
      <c r="M31" s="268"/>
      <c r="N31" s="224"/>
      <c r="O31" s="269"/>
      <c r="P31" s="258"/>
      <c r="R31" s="225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</row>
    <row r="32" spans="1:56" ht="44.25" customHeight="1">
      <c r="A32" s="109" t="s">
        <v>538</v>
      </c>
      <c r="B32" s="130"/>
      <c r="C32" s="130"/>
      <c r="D32" s="1"/>
      <c r="E32" s="6"/>
      <c r="F32" s="6"/>
      <c r="G32" s="6"/>
      <c r="H32" s="6" t="s">
        <v>550</v>
      </c>
      <c r="I32" s="6"/>
      <c r="J32" s="6"/>
      <c r="K32" s="105"/>
      <c r="L32" s="131"/>
      <c r="M32" s="105"/>
      <c r="N32" s="106"/>
      <c r="O32" s="105"/>
      <c r="P32" s="1"/>
      <c r="Q32" s="1"/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38" ht="12.75" customHeight="1">
      <c r="A33" s="115" t="s">
        <v>539</v>
      </c>
      <c r="B33" s="109"/>
      <c r="C33" s="109"/>
      <c r="D33" s="109"/>
      <c r="E33" s="41"/>
      <c r="F33" s="116" t="s">
        <v>540</v>
      </c>
      <c r="G33" s="54"/>
      <c r="H33" s="41"/>
      <c r="I33" s="54"/>
      <c r="J33" s="6"/>
      <c r="K33" s="132"/>
      <c r="L33" s="133"/>
      <c r="M33" s="6"/>
      <c r="N33" s="99"/>
      <c r="O33" s="134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5"/>
      <c r="B34" s="109"/>
      <c r="C34" s="109"/>
      <c r="D34" s="109"/>
      <c r="E34" s="6"/>
      <c r="F34" s="116" t="s">
        <v>542</v>
      </c>
      <c r="G34" s="54"/>
      <c r="H34" s="41"/>
      <c r="I34" s="54"/>
      <c r="J34" s="6"/>
      <c r="K34" s="132"/>
      <c r="L34" s="133"/>
      <c r="M34" s="6"/>
      <c r="N34" s="99"/>
      <c r="O34" s="134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9"/>
      <c r="M35" s="6"/>
      <c r="N35" s="122"/>
      <c r="O35" s="1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35" t="s">
        <v>551</v>
      </c>
      <c r="B36" s="135"/>
      <c r="C36" s="135"/>
      <c r="D36" s="135"/>
      <c r="E36" s="6"/>
      <c r="F36" s="6"/>
      <c r="G36" s="6"/>
      <c r="H36" s="6"/>
      <c r="I36" s="6"/>
      <c r="J36" s="6"/>
      <c r="K36" s="6"/>
      <c r="L36" s="6"/>
      <c r="M36" s="6"/>
      <c r="N36" s="6"/>
      <c r="O36" s="2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38.25" customHeight="1">
      <c r="A37" s="94" t="s">
        <v>16</v>
      </c>
      <c r="B37" s="94" t="s">
        <v>511</v>
      </c>
      <c r="C37" s="94"/>
      <c r="D37" s="95" t="s">
        <v>522</v>
      </c>
      <c r="E37" s="94" t="s">
        <v>523</v>
      </c>
      <c r="F37" s="94" t="s">
        <v>524</v>
      </c>
      <c r="G37" s="94" t="s">
        <v>544</v>
      </c>
      <c r="H37" s="94" t="s">
        <v>526</v>
      </c>
      <c r="I37" s="94" t="s">
        <v>527</v>
      </c>
      <c r="J37" s="93" t="s">
        <v>528</v>
      </c>
      <c r="K37" s="136" t="s">
        <v>552</v>
      </c>
      <c r="L37" s="96" t="s">
        <v>530</v>
      </c>
      <c r="M37" s="136" t="s">
        <v>553</v>
      </c>
      <c r="N37" s="94" t="s">
        <v>554</v>
      </c>
      <c r="O37" s="93" t="s">
        <v>532</v>
      </c>
      <c r="P37" s="95" t="s">
        <v>533</v>
      </c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.75" customHeight="1">
      <c r="A38" s="318">
        <v>1</v>
      </c>
      <c r="B38" s="319">
        <v>45079</v>
      </c>
      <c r="C38" s="321"/>
      <c r="D38" s="321" t="s">
        <v>910</v>
      </c>
      <c r="E38" s="318" t="s">
        <v>536</v>
      </c>
      <c r="F38" s="318">
        <v>2245</v>
      </c>
      <c r="G38" s="318">
        <v>2197</v>
      </c>
      <c r="H38" s="338">
        <v>2276</v>
      </c>
      <c r="I38" s="338" t="s">
        <v>911</v>
      </c>
      <c r="J38" s="313" t="s">
        <v>915</v>
      </c>
      <c r="K38" s="314">
        <f t="shared" ref="K38" si="9">H38-F38</f>
        <v>31</v>
      </c>
      <c r="L38" s="324">
        <f t="shared" ref="L38" si="10">(H38*N38)*0.07%</f>
        <v>477.96000000000009</v>
      </c>
      <c r="M38" s="316">
        <f t="shared" ref="M38" si="11">(K38*N38)-L38</f>
        <v>8822.0399999999991</v>
      </c>
      <c r="N38" s="314">
        <v>300</v>
      </c>
      <c r="O38" s="313" t="s">
        <v>534</v>
      </c>
      <c r="P38" s="317">
        <v>45082</v>
      </c>
      <c r="Q38" s="278"/>
      <c r="R38" s="54" t="s">
        <v>535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279"/>
      <c r="AG38" s="280"/>
      <c r="AH38" s="278"/>
      <c r="AI38" s="278"/>
      <c r="AJ38" s="279"/>
      <c r="AK38" s="279"/>
      <c r="AL38" s="279"/>
    </row>
    <row r="39" spans="1:38" ht="12.75" customHeight="1">
      <c r="A39" s="339">
        <v>2</v>
      </c>
      <c r="B39" s="340">
        <v>45084</v>
      </c>
      <c r="C39" s="342"/>
      <c r="D39" s="342" t="s">
        <v>935</v>
      </c>
      <c r="E39" s="339" t="s">
        <v>536</v>
      </c>
      <c r="F39" s="339">
        <v>1065</v>
      </c>
      <c r="G39" s="339">
        <v>1053</v>
      </c>
      <c r="H39" s="371">
        <v>1052</v>
      </c>
      <c r="I39" s="371" t="s">
        <v>936</v>
      </c>
      <c r="J39" s="346" t="s">
        <v>974</v>
      </c>
      <c r="K39" s="347">
        <f t="shared" ref="K39" si="12">H39-F39</f>
        <v>-13</v>
      </c>
      <c r="L39" s="345">
        <f t="shared" ref="L39" si="13">(H39*N39)*0.07%</f>
        <v>736.40000000000009</v>
      </c>
      <c r="M39" s="349">
        <f t="shared" ref="M39" si="14">(K39*N39)-L39</f>
        <v>-13736.4</v>
      </c>
      <c r="N39" s="347">
        <v>1000</v>
      </c>
      <c r="O39" s="346" t="s">
        <v>546</v>
      </c>
      <c r="P39" s="350">
        <v>45086</v>
      </c>
      <c r="Q39" s="278"/>
      <c r="R39" s="54" t="s">
        <v>1016</v>
      </c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279"/>
      <c r="AG39" s="280"/>
      <c r="AH39" s="278"/>
      <c r="AI39" s="278"/>
      <c r="AJ39" s="279"/>
      <c r="AK39" s="279"/>
      <c r="AL39" s="279"/>
    </row>
    <row r="40" spans="1:38" ht="12.75" customHeight="1">
      <c r="A40" s="288">
        <v>3</v>
      </c>
      <c r="B40" s="289">
        <v>45089</v>
      </c>
      <c r="C40" s="291"/>
      <c r="D40" s="291" t="s">
        <v>1000</v>
      </c>
      <c r="E40" s="288" t="s">
        <v>907</v>
      </c>
      <c r="F40" s="288" t="s">
        <v>1001</v>
      </c>
      <c r="G40" s="288">
        <v>165</v>
      </c>
      <c r="H40" s="372"/>
      <c r="I40" s="372">
        <v>152</v>
      </c>
      <c r="J40" s="242" t="s">
        <v>537</v>
      </c>
      <c r="K40" s="247"/>
      <c r="L40" s="216"/>
      <c r="M40" s="293"/>
      <c r="N40" s="247"/>
      <c r="O40" s="224"/>
      <c r="P40" s="198"/>
      <c r="Q40" s="278"/>
      <c r="R40" s="54" t="s">
        <v>1016</v>
      </c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279"/>
      <c r="AG40" s="280"/>
      <c r="AH40" s="278"/>
      <c r="AI40" s="278"/>
      <c r="AJ40" s="279"/>
      <c r="AK40" s="279"/>
      <c r="AL40" s="279"/>
    </row>
    <row r="41" spans="1:38" ht="12.75" customHeight="1">
      <c r="A41" s="248">
        <v>4</v>
      </c>
      <c r="B41" s="289">
        <v>45089</v>
      </c>
      <c r="C41" s="272"/>
      <c r="D41" s="272" t="s">
        <v>1002</v>
      </c>
      <c r="E41" s="248" t="s">
        <v>907</v>
      </c>
      <c r="F41" s="248" t="s">
        <v>1003</v>
      </c>
      <c r="G41" s="248">
        <v>374</v>
      </c>
      <c r="H41" s="273"/>
      <c r="I41" s="273" t="s">
        <v>1004</v>
      </c>
      <c r="J41" s="274" t="s">
        <v>537</v>
      </c>
      <c r="K41" s="275"/>
      <c r="L41" s="276"/>
      <c r="M41" s="277"/>
      <c r="N41" s="275"/>
      <c r="O41" s="273"/>
      <c r="P41" s="249"/>
      <c r="Q41" s="278"/>
      <c r="R41" s="54" t="s">
        <v>535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279"/>
      <c r="AG41" s="280"/>
      <c r="AH41" s="278"/>
      <c r="AI41" s="278"/>
      <c r="AJ41" s="279"/>
      <c r="AK41" s="279"/>
      <c r="AL41" s="279"/>
    </row>
    <row r="42" spans="1:38" ht="12.75" customHeight="1">
      <c r="A42" s="248"/>
      <c r="B42" s="271"/>
      <c r="C42" s="272"/>
      <c r="D42" s="272"/>
      <c r="E42" s="248"/>
      <c r="F42" s="248"/>
      <c r="G42" s="248"/>
      <c r="H42" s="273"/>
      <c r="I42" s="273"/>
      <c r="J42" s="274"/>
      <c r="K42" s="275"/>
      <c r="L42" s="276"/>
      <c r="M42" s="277"/>
      <c r="N42" s="275"/>
      <c r="O42" s="273"/>
      <c r="P42" s="249"/>
      <c r="Q42" s="278"/>
      <c r="R42" s="54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279"/>
      <c r="AG42" s="280"/>
      <c r="AH42" s="278"/>
      <c r="AI42" s="278"/>
      <c r="AJ42" s="279"/>
      <c r="AK42" s="279"/>
      <c r="AL42" s="279"/>
    </row>
    <row r="43" spans="1:38" s="197" customFormat="1" ht="12.75" customHeight="1">
      <c r="A43" s="279"/>
      <c r="B43" s="284"/>
      <c r="C43" s="199"/>
      <c r="D43" s="199"/>
      <c r="E43" s="228"/>
      <c r="F43" s="228"/>
      <c r="G43" s="228"/>
      <c r="H43" s="285"/>
      <c r="I43" s="285"/>
      <c r="J43" s="286"/>
      <c r="K43" s="199"/>
      <c r="L43" s="228"/>
      <c r="M43" s="228"/>
      <c r="N43" s="228"/>
      <c r="O43" s="285"/>
      <c r="P43" s="285"/>
      <c r="Q43" s="199"/>
      <c r="R43" s="202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228"/>
      <c r="AG43" s="227"/>
      <c r="AH43" s="199"/>
      <c r="AI43" s="199"/>
      <c r="AJ43" s="228"/>
      <c r="AK43" s="228"/>
      <c r="AL43" s="228"/>
    </row>
    <row r="44" spans="1:38" ht="38.25" customHeight="1">
      <c r="A44" s="137" t="s">
        <v>556</v>
      </c>
      <c r="B44" s="137"/>
      <c r="C44" s="137"/>
      <c r="D44" s="137"/>
      <c r="E44" s="138"/>
      <c r="F44" s="102"/>
      <c r="G44" s="102"/>
      <c r="H44" s="102"/>
      <c r="I44" s="102"/>
      <c r="J44" s="1"/>
      <c r="K44" s="6"/>
      <c r="L44" s="6"/>
      <c r="M44" s="6"/>
      <c r="N44" s="1"/>
      <c r="O44" s="1"/>
      <c r="P44" s="41"/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ht="38.25">
      <c r="A45" s="94" t="s">
        <v>16</v>
      </c>
      <c r="B45" s="94" t="s">
        <v>511</v>
      </c>
      <c r="C45" s="94"/>
      <c r="D45" s="95" t="s">
        <v>522</v>
      </c>
      <c r="E45" s="94" t="s">
        <v>523</v>
      </c>
      <c r="F45" s="94" t="s">
        <v>524</v>
      </c>
      <c r="G45" s="94" t="s">
        <v>544</v>
      </c>
      <c r="H45" s="94" t="s">
        <v>526</v>
      </c>
      <c r="I45" s="94" t="s">
        <v>527</v>
      </c>
      <c r="J45" s="93" t="s">
        <v>528</v>
      </c>
      <c r="K45" s="93" t="s">
        <v>557</v>
      </c>
      <c r="L45" s="96" t="s">
        <v>530</v>
      </c>
      <c r="M45" s="136" t="s">
        <v>553</v>
      </c>
      <c r="N45" s="94" t="s">
        <v>554</v>
      </c>
      <c r="O45" s="94" t="s">
        <v>532</v>
      </c>
      <c r="P45" s="95" t="s">
        <v>533</v>
      </c>
      <c r="Q45" s="41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1"/>
      <c r="AG45" s="41"/>
      <c r="AH45" s="41"/>
      <c r="AI45" s="41"/>
      <c r="AJ45" s="41"/>
      <c r="AK45" s="41"/>
      <c r="AL45" s="41"/>
    </row>
    <row r="46" spans="1:38" s="197" customFormat="1" ht="15.6" customHeight="1">
      <c r="A46" s="318">
        <v>1</v>
      </c>
      <c r="B46" s="319">
        <v>45078</v>
      </c>
      <c r="C46" s="320"/>
      <c r="D46" s="321" t="s">
        <v>894</v>
      </c>
      <c r="E46" s="322" t="s">
        <v>536</v>
      </c>
      <c r="F46" s="322">
        <v>1.5</v>
      </c>
      <c r="G46" s="322">
        <v>0.4</v>
      </c>
      <c r="H46" s="323">
        <v>2.15</v>
      </c>
      <c r="I46" s="324" t="s">
        <v>895</v>
      </c>
      <c r="J46" s="313" t="s">
        <v>904</v>
      </c>
      <c r="K46" s="314">
        <f t="shared" ref="K46" si="15">H46-F46</f>
        <v>0.64999999999999991</v>
      </c>
      <c r="L46" s="315">
        <v>100</v>
      </c>
      <c r="M46" s="316">
        <f t="shared" ref="M46" si="16">(K46*N46)-100</f>
        <v>2629.9999999999995</v>
      </c>
      <c r="N46" s="314">
        <v>4200</v>
      </c>
      <c r="O46" s="313" t="s">
        <v>534</v>
      </c>
      <c r="P46" s="317">
        <v>45079</v>
      </c>
      <c r="Q46" s="196"/>
      <c r="R46" s="202" t="s">
        <v>535</v>
      </c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339">
        <v>2</v>
      </c>
      <c r="B47" s="340">
        <v>45078</v>
      </c>
      <c r="C47" s="341"/>
      <c r="D47" s="342" t="s">
        <v>896</v>
      </c>
      <c r="E47" s="343" t="s">
        <v>536</v>
      </c>
      <c r="F47" s="343">
        <v>47.5</v>
      </c>
      <c r="G47" s="343">
        <v>18</v>
      </c>
      <c r="H47" s="344">
        <v>17</v>
      </c>
      <c r="I47" s="345" t="s">
        <v>889</v>
      </c>
      <c r="J47" s="346" t="s">
        <v>916</v>
      </c>
      <c r="K47" s="347">
        <f t="shared" ref="K47" si="17">H47-F47</f>
        <v>-30.5</v>
      </c>
      <c r="L47" s="348">
        <v>100</v>
      </c>
      <c r="M47" s="349">
        <f t="shared" ref="M47" si="18">(K47*N47)-100</f>
        <v>-1625</v>
      </c>
      <c r="N47" s="347">
        <v>50</v>
      </c>
      <c r="O47" s="346" t="s">
        <v>546</v>
      </c>
      <c r="P47" s="350">
        <v>45082</v>
      </c>
      <c r="Q47" s="196"/>
      <c r="R47" s="202" t="s">
        <v>535</v>
      </c>
      <c r="S47" s="196"/>
      <c r="T47" s="196"/>
      <c r="U47" s="196"/>
      <c r="V47" s="196"/>
      <c r="W47" s="196"/>
      <c r="X47" s="202"/>
      <c r="Y47" s="196"/>
      <c r="Z47" s="196"/>
      <c r="AA47" s="196"/>
      <c r="AB47" s="196"/>
      <c r="AC47" s="196"/>
      <c r="AD47" s="202"/>
      <c r="AE47" s="196"/>
      <c r="AF47" s="196"/>
      <c r="AG47" s="196"/>
      <c r="AH47" s="196"/>
      <c r="AI47" s="196"/>
      <c r="AJ47" s="202"/>
      <c r="AK47" s="196"/>
      <c r="AL47" s="196"/>
    </row>
    <row r="48" spans="1:38" s="197" customFormat="1" ht="15.6" customHeight="1">
      <c r="A48" s="325">
        <v>3</v>
      </c>
      <c r="B48" s="326">
        <v>45078</v>
      </c>
      <c r="C48" s="327"/>
      <c r="D48" s="328" t="s">
        <v>897</v>
      </c>
      <c r="E48" s="329" t="s">
        <v>536</v>
      </c>
      <c r="F48" s="329">
        <v>210</v>
      </c>
      <c r="G48" s="329">
        <v>115</v>
      </c>
      <c r="H48" s="330">
        <v>225</v>
      </c>
      <c r="I48" s="331" t="s">
        <v>898</v>
      </c>
      <c r="J48" s="332" t="s">
        <v>905</v>
      </c>
      <c r="K48" s="333">
        <f t="shared" ref="K48" si="19">H48-F48</f>
        <v>15</v>
      </c>
      <c r="L48" s="334">
        <v>100</v>
      </c>
      <c r="M48" s="335">
        <f t="shared" ref="M48:M50" si="20">(K48*N48)-100</f>
        <v>275</v>
      </c>
      <c r="N48" s="333">
        <v>25</v>
      </c>
      <c r="O48" s="332" t="s">
        <v>655</v>
      </c>
      <c r="P48" s="336">
        <v>45079</v>
      </c>
      <c r="Q48" s="196"/>
      <c r="R48" s="202" t="s">
        <v>535</v>
      </c>
      <c r="S48" s="196"/>
      <c r="T48" s="196"/>
      <c r="U48" s="196"/>
      <c r="V48" s="196"/>
      <c r="W48" s="196"/>
      <c r="X48" s="202"/>
      <c r="Y48" s="196"/>
      <c r="Z48" s="196"/>
      <c r="AA48" s="196"/>
      <c r="AB48" s="196"/>
      <c r="AC48" s="196"/>
      <c r="AD48" s="202"/>
      <c r="AE48" s="196"/>
      <c r="AF48" s="196"/>
      <c r="AG48" s="196"/>
      <c r="AH48" s="196"/>
      <c r="AI48" s="196"/>
      <c r="AJ48" s="202"/>
      <c r="AK48" s="196"/>
      <c r="AL48" s="196"/>
    </row>
    <row r="49" spans="1:38" s="197" customFormat="1" ht="15.6" customHeight="1">
      <c r="A49" s="318">
        <v>4</v>
      </c>
      <c r="B49" s="317">
        <v>45079</v>
      </c>
      <c r="C49" s="320"/>
      <c r="D49" s="321" t="s">
        <v>906</v>
      </c>
      <c r="E49" s="322" t="s">
        <v>907</v>
      </c>
      <c r="F49" s="322">
        <v>82.5</v>
      </c>
      <c r="G49" s="322">
        <v>145</v>
      </c>
      <c r="H49" s="323">
        <v>62.5</v>
      </c>
      <c r="I49" s="324" t="s">
        <v>908</v>
      </c>
      <c r="J49" s="313" t="s">
        <v>909</v>
      </c>
      <c r="K49" s="314">
        <f>F49-H49</f>
        <v>20</v>
      </c>
      <c r="L49" s="315">
        <v>100</v>
      </c>
      <c r="M49" s="316">
        <f t="shared" si="20"/>
        <v>900</v>
      </c>
      <c r="N49" s="314">
        <v>50</v>
      </c>
      <c r="O49" s="313" t="s">
        <v>534</v>
      </c>
      <c r="P49" s="317">
        <v>45079</v>
      </c>
      <c r="Q49" s="196"/>
      <c r="R49" s="202" t="s">
        <v>535</v>
      </c>
      <c r="S49" s="196"/>
      <c r="T49" s="196"/>
      <c r="U49" s="196"/>
      <c r="V49" s="196"/>
      <c r="W49" s="196"/>
      <c r="X49" s="202"/>
      <c r="Y49" s="196"/>
      <c r="Z49" s="196"/>
      <c r="AA49" s="196"/>
      <c r="AB49" s="196"/>
      <c r="AC49" s="196"/>
      <c r="AD49" s="202"/>
      <c r="AE49" s="196"/>
      <c r="AF49" s="196"/>
      <c r="AG49" s="196"/>
      <c r="AH49" s="196"/>
      <c r="AI49" s="196"/>
      <c r="AJ49" s="202"/>
      <c r="AK49" s="196"/>
      <c r="AL49" s="196"/>
    </row>
    <row r="50" spans="1:38" s="197" customFormat="1" ht="15.6" customHeight="1">
      <c r="A50" s="318">
        <v>5</v>
      </c>
      <c r="B50" s="317">
        <v>45079</v>
      </c>
      <c r="C50" s="320"/>
      <c r="D50" s="321" t="s">
        <v>906</v>
      </c>
      <c r="E50" s="322" t="s">
        <v>907</v>
      </c>
      <c r="F50" s="322">
        <v>85</v>
      </c>
      <c r="G50" s="322">
        <v>145</v>
      </c>
      <c r="H50" s="323">
        <v>64</v>
      </c>
      <c r="I50" s="324" t="s">
        <v>908</v>
      </c>
      <c r="J50" s="313" t="s">
        <v>547</v>
      </c>
      <c r="K50" s="314">
        <f>F50-H50</f>
        <v>21</v>
      </c>
      <c r="L50" s="315">
        <v>100</v>
      </c>
      <c r="M50" s="316">
        <f t="shared" si="20"/>
        <v>950</v>
      </c>
      <c r="N50" s="314">
        <v>50</v>
      </c>
      <c r="O50" s="313" t="s">
        <v>534</v>
      </c>
      <c r="P50" s="317">
        <v>45079</v>
      </c>
      <c r="Q50" s="196"/>
      <c r="R50" s="202" t="s">
        <v>535</v>
      </c>
      <c r="S50" s="196"/>
      <c r="T50" s="196"/>
      <c r="U50" s="196"/>
      <c r="V50" s="196"/>
      <c r="W50" s="196"/>
      <c r="X50" s="202"/>
      <c r="Y50" s="196"/>
      <c r="Z50" s="196"/>
      <c r="AA50" s="196"/>
      <c r="AB50" s="196"/>
      <c r="AC50" s="196"/>
      <c r="AD50" s="202"/>
      <c r="AE50" s="196"/>
      <c r="AF50" s="196"/>
      <c r="AG50" s="196"/>
      <c r="AH50" s="196"/>
      <c r="AI50" s="196"/>
      <c r="AJ50" s="202"/>
      <c r="AK50" s="196"/>
      <c r="AL50" s="196"/>
    </row>
    <row r="51" spans="1:38" s="197" customFormat="1" ht="15.6" customHeight="1">
      <c r="A51" s="288">
        <v>6</v>
      </c>
      <c r="B51" s="289">
        <v>45079</v>
      </c>
      <c r="C51" s="290"/>
      <c r="D51" s="291" t="s">
        <v>912</v>
      </c>
      <c r="E51" s="200" t="s">
        <v>536</v>
      </c>
      <c r="F51" s="337" t="s">
        <v>914</v>
      </c>
      <c r="G51" s="200">
        <v>4</v>
      </c>
      <c r="H51" s="201"/>
      <c r="I51" s="216" t="s">
        <v>913</v>
      </c>
      <c r="J51" s="224" t="s">
        <v>537</v>
      </c>
      <c r="K51" s="247"/>
      <c r="L51" s="292"/>
      <c r="M51" s="293"/>
      <c r="N51" s="247"/>
      <c r="O51" s="224"/>
      <c r="P51" s="198"/>
      <c r="Q51" s="196"/>
      <c r="R51" s="202" t="s">
        <v>535</v>
      </c>
      <c r="S51" s="196"/>
      <c r="T51" s="196"/>
      <c r="U51" s="196"/>
      <c r="V51" s="196"/>
      <c r="W51" s="196"/>
      <c r="X51" s="202"/>
      <c r="Y51" s="196"/>
      <c r="Z51" s="196"/>
      <c r="AA51" s="196"/>
      <c r="AB51" s="196"/>
      <c r="AC51" s="196"/>
      <c r="AD51" s="202"/>
      <c r="AE51" s="196"/>
      <c r="AF51" s="196"/>
      <c r="AG51" s="196"/>
      <c r="AH51" s="196"/>
      <c r="AI51" s="196"/>
      <c r="AJ51" s="202"/>
      <c r="AK51" s="196"/>
      <c r="AL51" s="196"/>
    </row>
    <row r="52" spans="1:38" s="197" customFormat="1" ht="15.6" customHeight="1">
      <c r="A52" s="318">
        <v>7</v>
      </c>
      <c r="B52" s="319">
        <v>45082</v>
      </c>
      <c r="C52" s="320"/>
      <c r="D52" s="321" t="s">
        <v>917</v>
      </c>
      <c r="E52" s="322" t="s">
        <v>536</v>
      </c>
      <c r="F52" s="322">
        <v>130</v>
      </c>
      <c r="G52" s="322">
        <v>45</v>
      </c>
      <c r="H52" s="323">
        <v>152.5</v>
      </c>
      <c r="I52" s="324" t="s">
        <v>918</v>
      </c>
      <c r="J52" s="313" t="s">
        <v>927</v>
      </c>
      <c r="K52" s="314">
        <f t="shared" ref="K52" si="21">H52-F52</f>
        <v>22.5</v>
      </c>
      <c r="L52" s="315">
        <v>100</v>
      </c>
      <c r="M52" s="316">
        <f t="shared" ref="M52:M53" si="22">(K52*N52)-100</f>
        <v>462.5</v>
      </c>
      <c r="N52" s="314">
        <v>25</v>
      </c>
      <c r="O52" s="313" t="s">
        <v>534</v>
      </c>
      <c r="P52" s="317">
        <v>45083</v>
      </c>
      <c r="Q52" s="196"/>
      <c r="R52" s="202" t="s">
        <v>535</v>
      </c>
      <c r="S52" s="196"/>
      <c r="T52" s="196"/>
      <c r="U52" s="196"/>
      <c r="V52" s="196"/>
      <c r="W52" s="196"/>
      <c r="X52" s="202"/>
      <c r="Y52" s="196"/>
      <c r="Z52" s="196"/>
      <c r="AA52" s="196"/>
      <c r="AB52" s="196"/>
      <c r="AC52" s="196"/>
      <c r="AD52" s="202"/>
      <c r="AE52" s="196"/>
      <c r="AF52" s="196"/>
      <c r="AG52" s="196"/>
      <c r="AH52" s="196"/>
      <c r="AI52" s="196"/>
      <c r="AJ52" s="202"/>
      <c r="AK52" s="196"/>
      <c r="AL52" s="196"/>
    </row>
    <row r="53" spans="1:38" s="197" customFormat="1" ht="15.6" customHeight="1">
      <c r="A53" s="318">
        <v>8</v>
      </c>
      <c r="B53" s="319">
        <v>45082</v>
      </c>
      <c r="C53" s="320"/>
      <c r="D53" s="321" t="s">
        <v>919</v>
      </c>
      <c r="E53" s="322" t="s">
        <v>907</v>
      </c>
      <c r="F53" s="322">
        <v>7.35</v>
      </c>
      <c r="G53" s="322">
        <v>12</v>
      </c>
      <c r="H53" s="323">
        <v>5.8</v>
      </c>
      <c r="I53" s="324">
        <v>1</v>
      </c>
      <c r="J53" s="313" t="s">
        <v>924</v>
      </c>
      <c r="K53" s="314">
        <f>F53-H53</f>
        <v>1.5499999999999998</v>
      </c>
      <c r="L53" s="315">
        <v>100</v>
      </c>
      <c r="M53" s="316">
        <f t="shared" si="22"/>
        <v>2031.2499999999995</v>
      </c>
      <c r="N53" s="314">
        <v>1375</v>
      </c>
      <c r="O53" s="313" t="s">
        <v>534</v>
      </c>
      <c r="P53" s="317">
        <v>45083</v>
      </c>
      <c r="Q53" s="196"/>
      <c r="R53" s="202" t="s">
        <v>535</v>
      </c>
      <c r="S53" s="196"/>
      <c r="T53" s="196"/>
      <c r="U53" s="196"/>
      <c r="V53" s="196"/>
      <c r="W53" s="196"/>
      <c r="X53" s="202"/>
      <c r="Y53" s="196"/>
      <c r="Z53" s="196"/>
      <c r="AA53" s="196"/>
      <c r="AB53" s="196"/>
      <c r="AC53" s="196"/>
      <c r="AD53" s="202"/>
      <c r="AE53" s="196"/>
      <c r="AF53" s="196"/>
      <c r="AG53" s="196"/>
      <c r="AH53" s="196"/>
      <c r="AI53" s="196"/>
      <c r="AJ53" s="202"/>
      <c r="AK53" s="196"/>
      <c r="AL53" s="196"/>
    </row>
    <row r="54" spans="1:38" s="197" customFormat="1" ht="15.6" customHeight="1">
      <c r="A54" s="318">
        <v>9</v>
      </c>
      <c r="B54" s="319">
        <v>45083</v>
      </c>
      <c r="C54" s="320"/>
      <c r="D54" s="321" t="s">
        <v>925</v>
      </c>
      <c r="E54" s="322" t="s">
        <v>536</v>
      </c>
      <c r="F54" s="322">
        <v>11.5</v>
      </c>
      <c r="G54" s="322"/>
      <c r="H54" s="323">
        <v>21.5</v>
      </c>
      <c r="I54" s="324" t="s">
        <v>926</v>
      </c>
      <c r="J54" s="313" t="s">
        <v>928</v>
      </c>
      <c r="K54" s="314">
        <f t="shared" ref="K54" si="23">H54-F54</f>
        <v>10</v>
      </c>
      <c r="L54" s="315">
        <v>100</v>
      </c>
      <c r="M54" s="316">
        <f t="shared" ref="M54" si="24">(K54*N54)-100</f>
        <v>300</v>
      </c>
      <c r="N54" s="314">
        <v>40</v>
      </c>
      <c r="O54" s="313" t="s">
        <v>534</v>
      </c>
      <c r="P54" s="317">
        <v>45083</v>
      </c>
      <c r="Q54" s="196"/>
      <c r="R54" s="202" t="s">
        <v>535</v>
      </c>
      <c r="S54" s="196"/>
      <c r="T54" s="196"/>
      <c r="U54" s="196"/>
      <c r="V54" s="196"/>
      <c r="W54" s="196"/>
      <c r="X54" s="202"/>
      <c r="Y54" s="196"/>
      <c r="Z54" s="196"/>
      <c r="AA54" s="196"/>
      <c r="AB54" s="196"/>
      <c r="AC54" s="196"/>
      <c r="AD54" s="202"/>
      <c r="AE54" s="196"/>
      <c r="AF54" s="196"/>
      <c r="AG54" s="196"/>
      <c r="AH54" s="196"/>
      <c r="AI54" s="196"/>
      <c r="AJ54" s="202"/>
      <c r="AK54" s="196"/>
      <c r="AL54" s="196"/>
    </row>
    <row r="55" spans="1:38" s="197" customFormat="1" ht="15.6" customHeight="1">
      <c r="A55" s="318">
        <v>10</v>
      </c>
      <c r="B55" s="319">
        <v>45083</v>
      </c>
      <c r="C55" s="320"/>
      <c r="D55" s="321" t="s">
        <v>938</v>
      </c>
      <c r="E55" s="322" t="s">
        <v>536</v>
      </c>
      <c r="F55" s="322">
        <v>47</v>
      </c>
      <c r="G55" s="322">
        <v>29</v>
      </c>
      <c r="H55" s="323">
        <v>53</v>
      </c>
      <c r="I55" s="324" t="s">
        <v>908</v>
      </c>
      <c r="J55" s="313" t="s">
        <v>939</v>
      </c>
      <c r="K55" s="314">
        <f t="shared" ref="K55" si="25">H55-F55</f>
        <v>6</v>
      </c>
      <c r="L55" s="315">
        <v>100</v>
      </c>
      <c r="M55" s="316">
        <f t="shared" ref="M55:M56" si="26">(K55*N55)-100</f>
        <v>1400</v>
      </c>
      <c r="N55" s="314">
        <v>250</v>
      </c>
      <c r="O55" s="313" t="s">
        <v>534</v>
      </c>
      <c r="P55" s="317">
        <v>45084</v>
      </c>
      <c r="Q55" s="196"/>
      <c r="R55" s="202" t="s">
        <v>535</v>
      </c>
      <c r="S55" s="196"/>
      <c r="T55" s="196"/>
      <c r="U55" s="196"/>
      <c r="V55" s="196"/>
      <c r="W55" s="196"/>
      <c r="X55" s="202"/>
      <c r="Y55" s="196"/>
      <c r="Z55" s="196"/>
      <c r="AA55" s="196"/>
      <c r="AB55" s="196"/>
      <c r="AC55" s="196"/>
      <c r="AD55" s="202"/>
      <c r="AE55" s="196"/>
      <c r="AF55" s="196"/>
      <c r="AG55" s="196"/>
      <c r="AH55" s="196"/>
      <c r="AI55" s="196"/>
      <c r="AJ55" s="202"/>
      <c r="AK55" s="196"/>
      <c r="AL55" s="196"/>
    </row>
    <row r="56" spans="1:38" s="197" customFormat="1" ht="15.6" customHeight="1">
      <c r="A56" s="318">
        <v>11</v>
      </c>
      <c r="B56" s="319">
        <v>45084</v>
      </c>
      <c r="C56" s="320"/>
      <c r="D56" s="321" t="s">
        <v>906</v>
      </c>
      <c r="E56" s="322" t="s">
        <v>907</v>
      </c>
      <c r="F56" s="322">
        <f>(87.5+120)/2</f>
        <v>103.75</v>
      </c>
      <c r="G56" s="322">
        <v>145</v>
      </c>
      <c r="H56" s="323">
        <v>68.5</v>
      </c>
      <c r="I56" s="324" t="s">
        <v>908</v>
      </c>
      <c r="J56" s="313" t="s">
        <v>966</v>
      </c>
      <c r="K56" s="314">
        <f>F56-H56</f>
        <v>35.25</v>
      </c>
      <c r="L56" s="315">
        <v>100</v>
      </c>
      <c r="M56" s="316">
        <f t="shared" si="26"/>
        <v>1662.5</v>
      </c>
      <c r="N56" s="314">
        <v>50</v>
      </c>
      <c r="O56" s="313" t="s">
        <v>534</v>
      </c>
      <c r="P56" s="317">
        <v>45086</v>
      </c>
      <c r="Q56" s="196"/>
      <c r="R56" s="202" t="s">
        <v>535</v>
      </c>
      <c r="S56" s="196"/>
      <c r="T56" s="196"/>
      <c r="U56" s="196"/>
      <c r="V56" s="196"/>
      <c r="W56" s="196"/>
      <c r="X56" s="202"/>
      <c r="Y56" s="196"/>
      <c r="Z56" s="196"/>
      <c r="AA56" s="196"/>
      <c r="AB56" s="196"/>
      <c r="AC56" s="196"/>
      <c r="AD56" s="202"/>
      <c r="AE56" s="196"/>
      <c r="AF56" s="196"/>
      <c r="AG56" s="196"/>
      <c r="AH56" s="196"/>
      <c r="AI56" s="196"/>
      <c r="AJ56" s="202"/>
      <c r="AK56" s="196"/>
      <c r="AL56" s="196"/>
    </row>
    <row r="57" spans="1:38" s="197" customFormat="1" ht="15.6" customHeight="1">
      <c r="A57" s="339">
        <v>12</v>
      </c>
      <c r="B57" s="340">
        <v>45084</v>
      </c>
      <c r="C57" s="341"/>
      <c r="D57" s="342" t="s">
        <v>937</v>
      </c>
      <c r="E57" s="343" t="s">
        <v>536</v>
      </c>
      <c r="F57" s="343">
        <v>119</v>
      </c>
      <c r="G57" s="343">
        <v>35</v>
      </c>
      <c r="H57" s="344">
        <v>35</v>
      </c>
      <c r="I57" s="345" t="s">
        <v>918</v>
      </c>
      <c r="J57" s="346" t="s">
        <v>944</v>
      </c>
      <c r="K57" s="347">
        <f t="shared" ref="K57" si="27">H57-F57</f>
        <v>-84</v>
      </c>
      <c r="L57" s="348">
        <v>100</v>
      </c>
      <c r="M57" s="349">
        <f t="shared" ref="M57" si="28">(K57*N57)-100</f>
        <v>-2200</v>
      </c>
      <c r="N57" s="347">
        <v>25</v>
      </c>
      <c r="O57" s="346" t="s">
        <v>546</v>
      </c>
      <c r="P57" s="350">
        <v>45085</v>
      </c>
      <c r="Q57" s="196"/>
      <c r="R57" s="202" t="s">
        <v>535</v>
      </c>
      <c r="S57" s="196"/>
      <c r="T57" s="196"/>
      <c r="U57" s="196"/>
      <c r="V57" s="196"/>
      <c r="W57" s="196"/>
      <c r="X57" s="202"/>
      <c r="Y57" s="196"/>
      <c r="Z57" s="196"/>
      <c r="AA57" s="196"/>
      <c r="AB57" s="196"/>
      <c r="AC57" s="196"/>
      <c r="AD57" s="202"/>
      <c r="AE57" s="196"/>
      <c r="AF57" s="196"/>
      <c r="AG57" s="196"/>
      <c r="AH57" s="196"/>
      <c r="AI57" s="196"/>
      <c r="AJ57" s="202"/>
      <c r="AK57" s="196"/>
      <c r="AL57" s="196"/>
    </row>
    <row r="58" spans="1:38" s="197" customFormat="1" ht="15.6" customHeight="1">
      <c r="A58" s="288">
        <v>13</v>
      </c>
      <c r="B58" s="289">
        <v>45085</v>
      </c>
      <c r="C58" s="290"/>
      <c r="D58" s="291" t="s">
        <v>945</v>
      </c>
      <c r="E58" s="200" t="s">
        <v>536</v>
      </c>
      <c r="F58" s="200" t="s">
        <v>946</v>
      </c>
      <c r="G58" s="200">
        <v>8</v>
      </c>
      <c r="H58" s="201"/>
      <c r="I58" s="216" t="s">
        <v>947</v>
      </c>
      <c r="J58" s="224" t="s">
        <v>537</v>
      </c>
      <c r="K58" s="247"/>
      <c r="L58" s="292"/>
      <c r="M58" s="293"/>
      <c r="N58" s="247"/>
      <c r="O58" s="224"/>
      <c r="P58" s="198"/>
      <c r="Q58" s="196"/>
      <c r="R58" s="202" t="s">
        <v>1016</v>
      </c>
      <c r="S58" s="196"/>
      <c r="T58" s="196"/>
      <c r="U58" s="196"/>
      <c r="V58" s="196"/>
      <c r="W58" s="196"/>
      <c r="X58" s="202"/>
      <c r="Y58" s="196"/>
      <c r="Z58" s="196"/>
      <c r="AA58" s="196"/>
      <c r="AB58" s="196"/>
      <c r="AC58" s="196"/>
      <c r="AD58" s="202"/>
      <c r="AE58" s="196"/>
      <c r="AF58" s="196"/>
      <c r="AG58" s="196"/>
      <c r="AH58" s="196"/>
      <c r="AI58" s="196"/>
      <c r="AJ58" s="202"/>
      <c r="AK58" s="196"/>
      <c r="AL58" s="196"/>
    </row>
    <row r="59" spans="1:38" s="197" customFormat="1" ht="15.6" customHeight="1">
      <c r="A59" s="318">
        <v>14</v>
      </c>
      <c r="B59" s="319">
        <v>45086</v>
      </c>
      <c r="C59" s="320"/>
      <c r="D59" s="321" t="s">
        <v>959</v>
      </c>
      <c r="E59" s="322" t="s">
        <v>536</v>
      </c>
      <c r="F59" s="322">
        <v>52.5</v>
      </c>
      <c r="G59" s="322">
        <v>19</v>
      </c>
      <c r="H59" s="323">
        <v>73.5</v>
      </c>
      <c r="I59" s="324" t="s">
        <v>889</v>
      </c>
      <c r="J59" s="313" t="s">
        <v>547</v>
      </c>
      <c r="K59" s="314">
        <f t="shared" ref="K59" si="29">H59-F59</f>
        <v>21</v>
      </c>
      <c r="L59" s="315">
        <v>100</v>
      </c>
      <c r="M59" s="316">
        <f t="shared" ref="M59" si="30">(K59*N59)-100</f>
        <v>950</v>
      </c>
      <c r="N59" s="314">
        <v>50</v>
      </c>
      <c r="O59" s="313" t="s">
        <v>534</v>
      </c>
      <c r="P59" s="317">
        <v>45086</v>
      </c>
      <c r="Q59" s="196"/>
      <c r="R59" s="202" t="s">
        <v>535</v>
      </c>
      <c r="S59" s="196"/>
      <c r="T59" s="196"/>
      <c r="U59" s="196"/>
      <c r="V59" s="196"/>
      <c r="W59" s="196"/>
      <c r="X59" s="202"/>
      <c r="Y59" s="196"/>
      <c r="Z59" s="196"/>
      <c r="AA59" s="196"/>
      <c r="AB59" s="196"/>
      <c r="AC59" s="196"/>
      <c r="AD59" s="202"/>
      <c r="AE59" s="196"/>
      <c r="AF59" s="196"/>
      <c r="AG59" s="196"/>
      <c r="AH59" s="196"/>
      <c r="AI59" s="196"/>
      <c r="AJ59" s="202"/>
      <c r="AK59" s="196"/>
      <c r="AL59" s="196"/>
    </row>
    <row r="60" spans="1:38" s="197" customFormat="1" ht="15.6" customHeight="1">
      <c r="A60" s="318">
        <v>15</v>
      </c>
      <c r="B60" s="319">
        <v>45086</v>
      </c>
      <c r="C60" s="320"/>
      <c r="D60" s="321" t="s">
        <v>970</v>
      </c>
      <c r="E60" s="322" t="s">
        <v>907</v>
      </c>
      <c r="F60" s="322">
        <v>20</v>
      </c>
      <c r="G60" s="322">
        <v>32</v>
      </c>
      <c r="H60" s="323">
        <v>14.5</v>
      </c>
      <c r="I60" s="324">
        <v>1</v>
      </c>
      <c r="J60" s="313" t="s">
        <v>960</v>
      </c>
      <c r="K60" s="314">
        <f>F60-H60</f>
        <v>5.5</v>
      </c>
      <c r="L60" s="315">
        <v>100</v>
      </c>
      <c r="M60" s="316">
        <f t="shared" ref="M60" si="31">(K60*N60)-100</f>
        <v>1962.5</v>
      </c>
      <c r="N60" s="314">
        <v>375</v>
      </c>
      <c r="O60" s="313" t="s">
        <v>534</v>
      </c>
      <c r="P60" s="317">
        <v>45086</v>
      </c>
      <c r="Q60" s="196"/>
      <c r="R60" s="202" t="s">
        <v>535</v>
      </c>
      <c r="S60" s="196"/>
      <c r="T60" s="196"/>
      <c r="U60" s="196"/>
      <c r="V60" s="196"/>
      <c r="W60" s="196"/>
      <c r="X60" s="202"/>
      <c r="Y60" s="196"/>
      <c r="Z60" s="196"/>
      <c r="AA60" s="196"/>
      <c r="AB60" s="196"/>
      <c r="AC60" s="196"/>
      <c r="AD60" s="202"/>
      <c r="AE60" s="196"/>
      <c r="AF60" s="196"/>
      <c r="AG60" s="196"/>
      <c r="AH60" s="196"/>
      <c r="AI60" s="196"/>
      <c r="AJ60" s="202"/>
      <c r="AK60" s="196"/>
      <c r="AL60" s="196"/>
    </row>
    <row r="61" spans="1:38" s="197" customFormat="1" ht="15.6" customHeight="1">
      <c r="A61" s="288">
        <v>16</v>
      </c>
      <c r="B61" s="289">
        <v>45086</v>
      </c>
      <c r="C61" s="290"/>
      <c r="D61" s="291" t="s">
        <v>961</v>
      </c>
      <c r="E61" s="200" t="s">
        <v>907</v>
      </c>
      <c r="F61" s="200" t="s">
        <v>962</v>
      </c>
      <c r="G61" s="200">
        <v>1.7</v>
      </c>
      <c r="H61" s="201"/>
      <c r="I61" s="216">
        <v>0.1</v>
      </c>
      <c r="J61" s="224"/>
      <c r="K61" s="247"/>
      <c r="L61" s="292"/>
      <c r="M61" s="293"/>
      <c r="N61" s="247"/>
      <c r="O61" s="224"/>
      <c r="P61" s="198"/>
      <c r="Q61" s="196"/>
      <c r="R61" s="202" t="s">
        <v>535</v>
      </c>
      <c r="S61" s="196"/>
      <c r="T61" s="196"/>
      <c r="U61" s="196"/>
      <c r="V61" s="196"/>
      <c r="W61" s="196"/>
      <c r="X61" s="202"/>
      <c r="Y61" s="196"/>
      <c r="Z61" s="196"/>
      <c r="AA61" s="196"/>
      <c r="AB61" s="196"/>
      <c r="AC61" s="196"/>
      <c r="AD61" s="202"/>
      <c r="AE61" s="196"/>
      <c r="AF61" s="196"/>
      <c r="AG61" s="196"/>
      <c r="AH61" s="196"/>
      <c r="AI61" s="196"/>
      <c r="AJ61" s="202"/>
      <c r="AK61" s="196"/>
      <c r="AL61" s="196"/>
    </row>
    <row r="62" spans="1:38" s="197" customFormat="1" ht="15.6" customHeight="1">
      <c r="A62" s="339">
        <v>17</v>
      </c>
      <c r="B62" s="340">
        <v>45086</v>
      </c>
      <c r="C62" s="341"/>
      <c r="D62" s="342" t="s">
        <v>963</v>
      </c>
      <c r="E62" s="343" t="s">
        <v>907</v>
      </c>
      <c r="F62" s="343">
        <v>2</v>
      </c>
      <c r="G62" s="343">
        <v>3.2</v>
      </c>
      <c r="H62" s="344">
        <v>3.1</v>
      </c>
      <c r="I62" s="345">
        <v>0.1</v>
      </c>
      <c r="J62" s="346" t="s">
        <v>964</v>
      </c>
      <c r="K62" s="347">
        <f>F62-H62</f>
        <v>-1.1000000000000001</v>
      </c>
      <c r="L62" s="348">
        <v>100</v>
      </c>
      <c r="M62" s="349">
        <f t="shared" ref="M62:M63" si="32">(K62*N62)-100</f>
        <v>-8900</v>
      </c>
      <c r="N62" s="347">
        <v>8000</v>
      </c>
      <c r="O62" s="346" t="s">
        <v>546</v>
      </c>
      <c r="P62" s="350">
        <v>45086</v>
      </c>
      <c r="Q62" s="196"/>
      <c r="R62" s="202" t="s">
        <v>535</v>
      </c>
      <c r="S62" s="196"/>
      <c r="T62" s="196"/>
      <c r="U62" s="196"/>
      <c r="V62" s="196"/>
      <c r="W62" s="196"/>
      <c r="X62" s="202"/>
      <c r="Y62" s="196"/>
      <c r="Z62" s="196"/>
      <c r="AA62" s="196"/>
      <c r="AB62" s="196"/>
      <c r="AC62" s="196"/>
      <c r="AD62" s="202"/>
      <c r="AE62" s="196"/>
      <c r="AF62" s="196"/>
      <c r="AG62" s="196"/>
      <c r="AH62" s="196"/>
      <c r="AI62" s="196"/>
      <c r="AJ62" s="202"/>
      <c r="AK62" s="196"/>
      <c r="AL62" s="196"/>
    </row>
    <row r="63" spans="1:38" s="197" customFormat="1" ht="15.6" customHeight="1">
      <c r="A63" s="318">
        <v>18</v>
      </c>
      <c r="B63" s="319">
        <v>45086</v>
      </c>
      <c r="C63" s="320"/>
      <c r="D63" s="321" t="s">
        <v>959</v>
      </c>
      <c r="E63" s="322" t="s">
        <v>536</v>
      </c>
      <c r="F63" s="322">
        <v>52.5</v>
      </c>
      <c r="G63" s="322">
        <v>19</v>
      </c>
      <c r="H63" s="323">
        <v>72</v>
      </c>
      <c r="I63" s="324" t="s">
        <v>889</v>
      </c>
      <c r="J63" s="313" t="s">
        <v>965</v>
      </c>
      <c r="K63" s="314">
        <f t="shared" ref="K63" si="33">H63-F63</f>
        <v>19.5</v>
      </c>
      <c r="L63" s="315">
        <v>100</v>
      </c>
      <c r="M63" s="316">
        <f t="shared" si="32"/>
        <v>875</v>
      </c>
      <c r="N63" s="314">
        <v>50</v>
      </c>
      <c r="O63" s="313" t="s">
        <v>534</v>
      </c>
      <c r="P63" s="317">
        <v>45086</v>
      </c>
      <c r="Q63" s="196"/>
      <c r="R63" s="202" t="s">
        <v>535</v>
      </c>
      <c r="S63" s="196"/>
      <c r="T63" s="196"/>
      <c r="U63" s="196"/>
      <c r="V63" s="196"/>
      <c r="W63" s="196"/>
      <c r="X63" s="202"/>
      <c r="Y63" s="196"/>
      <c r="Z63" s="196"/>
      <c r="AA63" s="196"/>
      <c r="AB63" s="196"/>
      <c r="AC63" s="196"/>
      <c r="AD63" s="202"/>
      <c r="AE63" s="196"/>
      <c r="AF63" s="196"/>
      <c r="AG63" s="196"/>
      <c r="AH63" s="196"/>
      <c r="AI63" s="196"/>
      <c r="AJ63" s="202"/>
      <c r="AK63" s="196"/>
      <c r="AL63" s="196"/>
    </row>
    <row r="64" spans="1:38" s="197" customFormat="1" ht="15.6" customHeight="1">
      <c r="A64" s="318">
        <v>19</v>
      </c>
      <c r="B64" s="319">
        <v>45086</v>
      </c>
      <c r="C64" s="320"/>
      <c r="D64" s="321" t="s">
        <v>967</v>
      </c>
      <c r="E64" s="322" t="s">
        <v>536</v>
      </c>
      <c r="F64" s="322">
        <v>23.5</v>
      </c>
      <c r="G64" s="322">
        <v>8</v>
      </c>
      <c r="H64" s="323">
        <v>30.5</v>
      </c>
      <c r="I64" s="324" t="s">
        <v>968</v>
      </c>
      <c r="J64" s="313" t="s">
        <v>999</v>
      </c>
      <c r="K64" s="314">
        <f t="shared" ref="K64" si="34">H64-F64</f>
        <v>7</v>
      </c>
      <c r="L64" s="315">
        <v>100</v>
      </c>
      <c r="M64" s="316">
        <f t="shared" ref="M64" si="35">(K64*N64)-100</f>
        <v>2525</v>
      </c>
      <c r="N64" s="314">
        <v>375</v>
      </c>
      <c r="O64" s="313" t="s">
        <v>534</v>
      </c>
      <c r="P64" s="317">
        <v>45089</v>
      </c>
      <c r="Q64" s="196"/>
      <c r="R64" s="202" t="s">
        <v>535</v>
      </c>
      <c r="S64" s="196"/>
      <c r="T64" s="196"/>
      <c r="U64" s="196"/>
      <c r="V64" s="196"/>
      <c r="W64" s="196"/>
      <c r="X64" s="202"/>
      <c r="Y64" s="196"/>
      <c r="Z64" s="196"/>
      <c r="AA64" s="196"/>
      <c r="AB64" s="196"/>
      <c r="AC64" s="196"/>
      <c r="AD64" s="202"/>
      <c r="AE64" s="196"/>
      <c r="AF64" s="196"/>
      <c r="AG64" s="196"/>
      <c r="AH64" s="196"/>
      <c r="AI64" s="196"/>
      <c r="AJ64" s="202"/>
      <c r="AK64" s="196"/>
      <c r="AL64" s="196"/>
    </row>
    <row r="65" spans="1:38" s="197" customFormat="1" ht="15.6" customHeight="1">
      <c r="A65" s="318">
        <v>20</v>
      </c>
      <c r="B65" s="319">
        <v>45086</v>
      </c>
      <c r="C65" s="320"/>
      <c r="D65" s="321" t="s">
        <v>969</v>
      </c>
      <c r="E65" s="322" t="s">
        <v>907</v>
      </c>
      <c r="F65" s="322">
        <v>190</v>
      </c>
      <c r="G65" s="322">
        <v>290</v>
      </c>
      <c r="H65" s="323">
        <v>142.5</v>
      </c>
      <c r="I65" s="324">
        <v>0.1</v>
      </c>
      <c r="J65" s="313" t="s">
        <v>688</v>
      </c>
      <c r="K65" s="314">
        <f>F65-H65</f>
        <v>47.5</v>
      </c>
      <c r="L65" s="315">
        <v>100</v>
      </c>
      <c r="M65" s="316">
        <f t="shared" ref="M65" si="36">(K65*N65)-100</f>
        <v>1087.5</v>
      </c>
      <c r="N65" s="314">
        <v>25</v>
      </c>
      <c r="O65" s="313" t="s">
        <v>534</v>
      </c>
      <c r="P65" s="317">
        <v>45086</v>
      </c>
      <c r="Q65" s="196"/>
      <c r="R65" s="202" t="s">
        <v>535</v>
      </c>
      <c r="S65" s="196"/>
      <c r="T65" s="196"/>
      <c r="U65" s="196"/>
      <c r="V65" s="196"/>
      <c r="W65" s="196"/>
      <c r="X65" s="202"/>
      <c r="Y65" s="196"/>
      <c r="Z65" s="196"/>
      <c r="AA65" s="196"/>
      <c r="AB65" s="196"/>
      <c r="AC65" s="196"/>
      <c r="AD65" s="202"/>
      <c r="AE65" s="196"/>
      <c r="AF65" s="196"/>
      <c r="AG65" s="196"/>
      <c r="AH65" s="196"/>
      <c r="AI65" s="196"/>
      <c r="AJ65" s="202"/>
      <c r="AK65" s="196"/>
      <c r="AL65" s="196"/>
    </row>
    <row r="66" spans="1:38" s="197" customFormat="1" ht="15.6" customHeight="1">
      <c r="A66" s="318">
        <v>21</v>
      </c>
      <c r="B66" s="319">
        <v>45086</v>
      </c>
      <c r="C66" s="320"/>
      <c r="D66" s="321" t="s">
        <v>971</v>
      </c>
      <c r="E66" s="322" t="s">
        <v>536</v>
      </c>
      <c r="F66" s="322">
        <v>52.5</v>
      </c>
      <c r="G66" s="322">
        <v>15</v>
      </c>
      <c r="H66" s="323">
        <v>76</v>
      </c>
      <c r="I66" s="324" t="s">
        <v>972</v>
      </c>
      <c r="J66" s="313" t="s">
        <v>973</v>
      </c>
      <c r="K66" s="314">
        <f t="shared" ref="K66" si="37">H66-F66</f>
        <v>23.5</v>
      </c>
      <c r="L66" s="315">
        <v>100</v>
      </c>
      <c r="M66" s="316">
        <f t="shared" ref="M66" si="38">(K66*N66)-100</f>
        <v>840</v>
      </c>
      <c r="N66" s="314">
        <v>40</v>
      </c>
      <c r="O66" s="313" t="s">
        <v>534</v>
      </c>
      <c r="P66" s="317">
        <v>45086</v>
      </c>
      <c r="Q66" s="196"/>
      <c r="R66" s="202" t="s">
        <v>1016</v>
      </c>
      <c r="S66" s="196"/>
      <c r="T66" s="196"/>
      <c r="U66" s="196"/>
      <c r="V66" s="196"/>
      <c r="W66" s="196"/>
      <c r="X66" s="202"/>
      <c r="Y66" s="196"/>
      <c r="Z66" s="196"/>
      <c r="AA66" s="196"/>
      <c r="AB66" s="196"/>
      <c r="AC66" s="196"/>
      <c r="AD66" s="202"/>
      <c r="AE66" s="196"/>
      <c r="AF66" s="196"/>
      <c r="AG66" s="196"/>
      <c r="AH66" s="196"/>
      <c r="AI66" s="196"/>
      <c r="AJ66" s="202"/>
      <c r="AK66" s="196"/>
      <c r="AL66" s="196"/>
    </row>
    <row r="67" spans="1:38" s="197" customFormat="1" ht="15.6" customHeight="1">
      <c r="A67" s="288">
        <v>22</v>
      </c>
      <c r="B67" s="289">
        <v>45089</v>
      </c>
      <c r="C67" s="290"/>
      <c r="D67" s="291" t="s">
        <v>996</v>
      </c>
      <c r="E67" s="200" t="s">
        <v>536</v>
      </c>
      <c r="F67" s="200" t="s">
        <v>997</v>
      </c>
      <c r="G67" s="200">
        <v>15</v>
      </c>
      <c r="H67" s="201"/>
      <c r="I67" s="216" t="s">
        <v>998</v>
      </c>
      <c r="J67" s="224" t="s">
        <v>537</v>
      </c>
      <c r="K67" s="247"/>
      <c r="L67" s="292"/>
      <c r="M67" s="293"/>
      <c r="N67" s="247"/>
      <c r="O67" s="224"/>
      <c r="P67" s="198"/>
      <c r="Q67" s="196"/>
      <c r="R67" s="202" t="s">
        <v>535</v>
      </c>
      <c r="S67" s="196"/>
      <c r="T67" s="196"/>
      <c r="U67" s="196"/>
      <c r="V67" s="196"/>
      <c r="W67" s="196"/>
      <c r="X67" s="202"/>
      <c r="Y67" s="196"/>
      <c r="Z67" s="196"/>
      <c r="AA67" s="196"/>
      <c r="AB67" s="196"/>
      <c r="AC67" s="196"/>
      <c r="AD67" s="202"/>
      <c r="AE67" s="196"/>
      <c r="AF67" s="196"/>
      <c r="AG67" s="196"/>
      <c r="AH67" s="196"/>
      <c r="AI67" s="196"/>
      <c r="AJ67" s="202"/>
      <c r="AK67" s="196"/>
      <c r="AL67" s="196"/>
    </row>
    <row r="68" spans="1:38" s="197" customFormat="1" ht="15.6" customHeight="1">
      <c r="A68" s="288">
        <v>23</v>
      </c>
      <c r="B68" s="289">
        <v>45089</v>
      </c>
      <c r="C68" s="290"/>
      <c r="D68" s="291" t="s">
        <v>1005</v>
      </c>
      <c r="E68" s="200" t="s">
        <v>907</v>
      </c>
      <c r="F68" s="200" t="s">
        <v>1006</v>
      </c>
      <c r="G68" s="200">
        <v>147</v>
      </c>
      <c r="H68" s="201"/>
      <c r="I68" s="216" t="s">
        <v>1007</v>
      </c>
      <c r="J68" s="224" t="s">
        <v>537</v>
      </c>
      <c r="K68" s="247"/>
      <c r="L68" s="292"/>
      <c r="M68" s="293"/>
      <c r="N68" s="247"/>
      <c r="O68" s="224"/>
      <c r="P68" s="198"/>
      <c r="Q68" s="196"/>
      <c r="R68" s="202" t="s">
        <v>535</v>
      </c>
      <c r="S68" s="196"/>
      <c r="T68" s="196"/>
      <c r="U68" s="196"/>
      <c r="V68" s="196"/>
      <c r="W68" s="196"/>
      <c r="X68" s="202"/>
      <c r="Y68" s="196"/>
      <c r="Z68" s="196"/>
      <c r="AA68" s="196"/>
      <c r="AB68" s="196"/>
      <c r="AC68" s="196"/>
      <c r="AD68" s="202"/>
      <c r="AE68" s="196"/>
      <c r="AF68" s="196"/>
      <c r="AG68" s="196"/>
      <c r="AH68" s="196"/>
      <c r="AI68" s="196"/>
      <c r="AJ68" s="202"/>
      <c r="AK68" s="196"/>
      <c r="AL68" s="196"/>
    </row>
    <row r="69" spans="1:38" s="197" customFormat="1" ht="15.6" customHeight="1">
      <c r="A69" s="325">
        <v>24</v>
      </c>
      <c r="B69" s="326">
        <v>45089</v>
      </c>
      <c r="C69" s="327"/>
      <c r="D69" s="328" t="s">
        <v>1008</v>
      </c>
      <c r="E69" s="329" t="s">
        <v>536</v>
      </c>
      <c r="F69" s="329">
        <v>33</v>
      </c>
      <c r="G69" s="329"/>
      <c r="H69" s="330">
        <v>36</v>
      </c>
      <c r="I69" s="331">
        <v>100</v>
      </c>
      <c r="J69" s="332" t="s">
        <v>1009</v>
      </c>
      <c r="K69" s="333">
        <f t="shared" ref="K69:K70" si="39">H69-F69</f>
        <v>3</v>
      </c>
      <c r="L69" s="334">
        <v>100</v>
      </c>
      <c r="M69" s="335">
        <f t="shared" ref="M69:M70" si="40">(K69*N69)-100</f>
        <v>20</v>
      </c>
      <c r="N69" s="333">
        <v>40</v>
      </c>
      <c r="O69" s="332" t="s">
        <v>655</v>
      </c>
      <c r="P69" s="336">
        <v>45089</v>
      </c>
      <c r="Q69" s="196"/>
      <c r="R69" s="202" t="s">
        <v>1016</v>
      </c>
      <c r="S69" s="196"/>
      <c r="T69" s="196"/>
      <c r="U69" s="196"/>
      <c r="V69" s="196"/>
      <c r="W69" s="196"/>
      <c r="X69" s="202"/>
      <c r="Y69" s="196"/>
      <c r="Z69" s="196"/>
      <c r="AA69" s="196"/>
      <c r="AB69" s="196"/>
      <c r="AC69" s="196"/>
      <c r="AD69" s="202"/>
      <c r="AE69" s="196"/>
      <c r="AF69" s="196"/>
      <c r="AG69" s="196"/>
      <c r="AH69" s="196"/>
      <c r="AI69" s="196"/>
      <c r="AJ69" s="202"/>
      <c r="AK69" s="196"/>
      <c r="AL69" s="196"/>
    </row>
    <row r="70" spans="1:38" s="197" customFormat="1" ht="15.6" customHeight="1">
      <c r="A70" s="318">
        <v>25</v>
      </c>
      <c r="B70" s="319">
        <v>45089</v>
      </c>
      <c r="C70" s="320"/>
      <c r="D70" s="321" t="s">
        <v>1010</v>
      </c>
      <c r="E70" s="322" t="s">
        <v>536</v>
      </c>
      <c r="F70" s="322">
        <v>200</v>
      </c>
      <c r="G70" s="322">
        <v>90</v>
      </c>
      <c r="H70" s="323">
        <v>250</v>
      </c>
      <c r="I70" s="324" t="s">
        <v>1011</v>
      </c>
      <c r="J70" s="313" t="s">
        <v>1012</v>
      </c>
      <c r="K70" s="314">
        <f t="shared" si="39"/>
        <v>50</v>
      </c>
      <c r="L70" s="315">
        <v>100</v>
      </c>
      <c r="M70" s="316">
        <f t="shared" si="40"/>
        <v>1150</v>
      </c>
      <c r="N70" s="314">
        <v>25</v>
      </c>
      <c r="O70" s="313" t="s">
        <v>534</v>
      </c>
      <c r="P70" s="317">
        <v>45089</v>
      </c>
      <c r="Q70" s="196"/>
      <c r="R70" s="202" t="s">
        <v>535</v>
      </c>
      <c r="S70" s="196"/>
      <c r="T70" s="196"/>
      <c r="U70" s="196"/>
      <c r="V70" s="196"/>
      <c r="W70" s="196"/>
      <c r="X70" s="202"/>
      <c r="Y70" s="196"/>
      <c r="Z70" s="196"/>
      <c r="AA70" s="196"/>
      <c r="AB70" s="196"/>
      <c r="AC70" s="196"/>
      <c r="AD70" s="202"/>
      <c r="AE70" s="196"/>
      <c r="AF70" s="196"/>
      <c r="AG70" s="196"/>
      <c r="AH70" s="196"/>
      <c r="AI70" s="196"/>
      <c r="AJ70" s="202"/>
      <c r="AK70" s="196"/>
      <c r="AL70" s="196"/>
    </row>
    <row r="71" spans="1:38" s="197" customFormat="1" ht="15.6" customHeight="1">
      <c r="A71" s="288">
        <v>26</v>
      </c>
      <c r="B71" s="289">
        <v>45089</v>
      </c>
      <c r="C71" s="290"/>
      <c r="D71" s="291" t="s">
        <v>967</v>
      </c>
      <c r="E71" s="200" t="s">
        <v>536</v>
      </c>
      <c r="F71" s="200" t="s">
        <v>1015</v>
      </c>
      <c r="G71" s="200">
        <v>12</v>
      </c>
      <c r="H71" s="201"/>
      <c r="I71" s="216" t="s">
        <v>968</v>
      </c>
      <c r="J71" s="224" t="s">
        <v>537</v>
      </c>
      <c r="K71" s="247"/>
      <c r="L71" s="292"/>
      <c r="M71" s="293"/>
      <c r="N71" s="247"/>
      <c r="O71" s="224"/>
      <c r="P71" s="198"/>
      <c r="Q71" s="196"/>
      <c r="R71" s="202" t="s">
        <v>535</v>
      </c>
      <c r="S71" s="196"/>
      <c r="T71" s="196"/>
      <c r="U71" s="196"/>
      <c r="V71" s="196"/>
      <c r="W71" s="196"/>
      <c r="X71" s="202"/>
      <c r="Y71" s="196"/>
      <c r="Z71" s="196"/>
      <c r="AA71" s="196"/>
      <c r="AB71" s="196"/>
      <c r="AC71" s="196"/>
      <c r="AD71" s="202"/>
      <c r="AE71" s="196"/>
      <c r="AF71" s="196"/>
      <c r="AG71" s="196"/>
      <c r="AH71" s="196"/>
      <c r="AI71" s="196"/>
      <c r="AJ71" s="202"/>
      <c r="AK71" s="196"/>
      <c r="AL71" s="196"/>
    </row>
    <row r="72" spans="1:38" s="197" customFormat="1" ht="15.6" customHeight="1">
      <c r="A72" s="288"/>
      <c r="B72" s="289"/>
      <c r="C72" s="290"/>
      <c r="D72" s="291"/>
      <c r="E72" s="200"/>
      <c r="F72" s="200"/>
      <c r="G72" s="200"/>
      <c r="H72" s="201"/>
      <c r="I72" s="216"/>
      <c r="J72" s="224"/>
      <c r="K72" s="247"/>
      <c r="L72" s="292"/>
      <c r="M72" s="293"/>
      <c r="N72" s="247"/>
      <c r="O72" s="224"/>
      <c r="P72" s="198"/>
      <c r="Q72" s="196"/>
      <c r="R72" s="202"/>
      <c r="S72" s="196"/>
      <c r="T72" s="196"/>
      <c r="U72" s="196"/>
      <c r="V72" s="196"/>
      <c r="W72" s="196"/>
      <c r="X72" s="202"/>
      <c r="Y72" s="196"/>
      <c r="Z72" s="196"/>
      <c r="AA72" s="196"/>
      <c r="AB72" s="196"/>
      <c r="AC72" s="196"/>
      <c r="AD72" s="202"/>
      <c r="AE72" s="196"/>
      <c r="AF72" s="196"/>
      <c r="AG72" s="196"/>
      <c r="AH72" s="196"/>
      <c r="AI72" s="196"/>
      <c r="AJ72" s="202"/>
      <c r="AK72" s="196"/>
      <c r="AL72" s="196"/>
    </row>
    <row r="73" spans="1:38" s="197" customFormat="1" ht="15.6" customHeight="1">
      <c r="A73" s="288"/>
      <c r="B73" s="281"/>
      <c r="C73" s="281"/>
      <c r="D73" s="281"/>
      <c r="E73" s="281"/>
      <c r="F73" s="281"/>
      <c r="G73" s="281"/>
      <c r="H73" s="281"/>
      <c r="I73" s="281"/>
      <c r="J73" s="224"/>
      <c r="K73" s="201"/>
      <c r="L73" s="216"/>
      <c r="M73" s="217"/>
      <c r="N73" s="201"/>
      <c r="O73" s="224"/>
      <c r="P73" s="198"/>
      <c r="Q73" s="1"/>
      <c r="R73" s="6"/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6"/>
      <c r="AI73" s="196"/>
      <c r="AJ73" s="202"/>
      <c r="AK73" s="196"/>
      <c r="AL73" s="196"/>
    </row>
    <row r="74" spans="1:38" ht="38.25" customHeight="1">
      <c r="A74" s="92" t="s">
        <v>558</v>
      </c>
      <c r="B74" s="139"/>
      <c r="C74" s="139"/>
      <c r="D74" s="140"/>
      <c r="E74" s="124"/>
      <c r="F74" s="6"/>
      <c r="G74" s="6"/>
      <c r="H74" s="125"/>
      <c r="I74" s="141"/>
      <c r="J74" s="1"/>
      <c r="K74" s="6"/>
      <c r="L74" s="6"/>
      <c r="M74" s="6"/>
      <c r="N74" s="1"/>
      <c r="O74" s="1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</row>
    <row r="75" spans="1:38" s="197" customFormat="1" ht="38.25">
      <c r="A75" s="93" t="s">
        <v>16</v>
      </c>
      <c r="B75" s="94" t="s">
        <v>511</v>
      </c>
      <c r="C75" s="94"/>
      <c r="D75" s="95" t="s">
        <v>522</v>
      </c>
      <c r="E75" s="94" t="s">
        <v>523</v>
      </c>
      <c r="F75" s="94" t="s">
        <v>524</v>
      </c>
      <c r="G75" s="94" t="s">
        <v>525</v>
      </c>
      <c r="H75" s="94" t="s">
        <v>526</v>
      </c>
      <c r="I75" s="94" t="s">
        <v>527</v>
      </c>
      <c r="J75" s="93" t="s">
        <v>528</v>
      </c>
      <c r="K75" s="128" t="s">
        <v>545</v>
      </c>
      <c r="L75" s="129" t="s">
        <v>530</v>
      </c>
      <c r="M75" s="96" t="s">
        <v>531</v>
      </c>
      <c r="N75" s="94" t="s">
        <v>532</v>
      </c>
      <c r="O75" s="95" t="s">
        <v>533</v>
      </c>
      <c r="P75" s="94" t="s">
        <v>762</v>
      </c>
      <c r="Q75" s="196"/>
      <c r="R75" s="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</row>
    <row r="76" spans="1:38" ht="14.25" customHeight="1">
      <c r="A76" s="248">
        <v>1</v>
      </c>
      <c r="B76" s="249">
        <v>44840</v>
      </c>
      <c r="C76" s="246"/>
      <c r="D76" s="246" t="s">
        <v>833</v>
      </c>
      <c r="E76" s="247" t="s">
        <v>536</v>
      </c>
      <c r="F76" s="247" t="s">
        <v>834</v>
      </c>
      <c r="G76" s="247">
        <v>1220</v>
      </c>
      <c r="H76" s="247"/>
      <c r="I76" s="247" t="s">
        <v>835</v>
      </c>
      <c r="J76" s="224" t="s">
        <v>537</v>
      </c>
      <c r="K76" s="201"/>
      <c r="L76" s="216"/>
      <c r="M76" s="217"/>
      <c r="N76" s="201"/>
      <c r="O76" s="224"/>
      <c r="P76" s="267" t="e">
        <f>VLOOKUP(D76,'MidCap Intra'!B98:C598,2,0)</f>
        <v>#N/A</v>
      </c>
      <c r="Q76" s="196"/>
      <c r="R76" s="196" t="s">
        <v>535</v>
      </c>
      <c r="S76" s="41"/>
      <c r="T76" s="1"/>
      <c r="U76" s="1"/>
      <c r="V76" s="1"/>
      <c r="W76" s="1"/>
      <c r="X76" s="1"/>
      <c r="Y76" s="1"/>
      <c r="Z76" s="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s="197" customFormat="1" ht="14.25" customHeight="1">
      <c r="A77" s="318">
        <v>2</v>
      </c>
      <c r="B77" s="360">
        <v>45050</v>
      </c>
      <c r="C77" s="361"/>
      <c r="D77" s="361" t="s">
        <v>135</v>
      </c>
      <c r="E77" s="314" t="s">
        <v>536</v>
      </c>
      <c r="F77" s="314">
        <v>84</v>
      </c>
      <c r="G77" s="314">
        <v>74.900000000000006</v>
      </c>
      <c r="H77" s="314">
        <v>91.5</v>
      </c>
      <c r="I77" s="314" t="s">
        <v>572</v>
      </c>
      <c r="J77" s="313" t="s">
        <v>975</v>
      </c>
      <c r="K77" s="313">
        <f t="shared" ref="K77" si="41">H77-F77</f>
        <v>7.5</v>
      </c>
      <c r="L77" s="356">
        <f t="shared" ref="L77" si="42">(F77*-0.7)/100</f>
        <v>-0.58799999999999997</v>
      </c>
      <c r="M77" s="357">
        <f t="shared" ref="M77" si="43">(K77+L77)/F77</f>
        <v>8.2285714285714281E-2</v>
      </c>
      <c r="N77" s="362" t="s">
        <v>534</v>
      </c>
      <c r="O77" s="358">
        <v>45086</v>
      </c>
      <c r="P77" s="317"/>
      <c r="Q77" s="196"/>
      <c r="R77" s="196" t="s">
        <v>535</v>
      </c>
      <c r="S77" s="258"/>
      <c r="T77" s="196"/>
      <c r="U77" s="196"/>
      <c r="V77" s="196"/>
      <c r="W77" s="196"/>
      <c r="X77" s="196"/>
      <c r="Y77" s="196"/>
      <c r="Z77" s="196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258"/>
      <c r="AL77" s="258"/>
    </row>
    <row r="78" spans="1:38" s="197" customFormat="1" ht="14.25" customHeight="1">
      <c r="A78" s="288">
        <v>3</v>
      </c>
      <c r="B78" s="306">
        <v>45071</v>
      </c>
      <c r="C78" s="246"/>
      <c r="D78" s="246" t="s">
        <v>255</v>
      </c>
      <c r="E78" s="247" t="s">
        <v>536</v>
      </c>
      <c r="F78" s="247" t="s">
        <v>884</v>
      </c>
      <c r="G78" s="247">
        <v>267</v>
      </c>
      <c r="H78" s="247"/>
      <c r="I78" s="247" t="s">
        <v>885</v>
      </c>
      <c r="J78" s="224" t="s">
        <v>537</v>
      </c>
      <c r="K78" s="224"/>
      <c r="L78" s="267"/>
      <c r="M78" s="268"/>
      <c r="N78" s="242"/>
      <c r="O78" s="244"/>
      <c r="P78" s="198"/>
      <c r="Q78" s="196"/>
      <c r="R78" s="196" t="s">
        <v>535</v>
      </c>
      <c r="S78" s="258"/>
      <c r="T78" s="196"/>
      <c r="U78" s="196"/>
      <c r="V78" s="196"/>
      <c r="W78" s="196"/>
      <c r="X78" s="196"/>
      <c r="Y78" s="196"/>
      <c r="Z78" s="196"/>
      <c r="AA78" s="258"/>
      <c r="AB78" s="258"/>
      <c r="AC78" s="258"/>
      <c r="AD78" s="258"/>
      <c r="AE78" s="258"/>
      <c r="AF78" s="258"/>
      <c r="AG78" s="258"/>
      <c r="AH78" s="258"/>
      <c r="AI78" s="258"/>
      <c r="AJ78" s="258"/>
      <c r="AK78" s="258"/>
      <c r="AL78" s="258"/>
    </row>
    <row r="79" spans="1:38" s="197" customFormat="1" ht="14.25" customHeight="1">
      <c r="A79" s="318">
        <v>4</v>
      </c>
      <c r="B79" s="360">
        <v>45077</v>
      </c>
      <c r="C79" s="361"/>
      <c r="D79" s="361" t="s">
        <v>455</v>
      </c>
      <c r="E79" s="314" t="s">
        <v>536</v>
      </c>
      <c r="F79" s="314">
        <v>1410</v>
      </c>
      <c r="G79" s="314">
        <v>1240</v>
      </c>
      <c r="H79" s="314">
        <v>1540</v>
      </c>
      <c r="I79" s="314" t="s">
        <v>888</v>
      </c>
      <c r="J79" s="313" t="s">
        <v>930</v>
      </c>
      <c r="K79" s="313">
        <f t="shared" ref="K79" si="44">H79-F79</f>
        <v>130</v>
      </c>
      <c r="L79" s="356">
        <f t="shared" ref="L79" si="45">(F79*-0.7)/100</f>
        <v>-9.8699999999999992</v>
      </c>
      <c r="M79" s="357">
        <f t="shared" ref="M79" si="46">(K79+L79)/F79</f>
        <v>8.519858156028369E-2</v>
      </c>
      <c r="N79" s="362" t="s">
        <v>534</v>
      </c>
      <c r="O79" s="358">
        <v>45084</v>
      </c>
      <c r="P79" s="317"/>
      <c r="Q79" s="196"/>
      <c r="R79" s="196" t="s">
        <v>535</v>
      </c>
      <c r="S79" s="258"/>
      <c r="T79" s="196"/>
      <c r="U79" s="196"/>
      <c r="V79" s="196"/>
      <c r="W79" s="196"/>
      <c r="X79" s="196"/>
      <c r="Y79" s="196"/>
      <c r="Z79" s="196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</row>
    <row r="80" spans="1:38" ht="12.75" customHeight="1">
      <c r="A80" s="247"/>
      <c r="B80" s="245"/>
      <c r="C80" s="246"/>
      <c r="D80" s="246"/>
      <c r="E80" s="247"/>
      <c r="F80" s="247"/>
      <c r="G80" s="247"/>
      <c r="H80" s="247"/>
      <c r="I80" s="247"/>
      <c r="J80" s="224"/>
      <c r="K80" s="201"/>
      <c r="L80" s="216"/>
      <c r="M80" s="217"/>
      <c r="N80" s="201"/>
      <c r="O80" s="224"/>
      <c r="P80" s="198"/>
      <c r="R80" s="6"/>
      <c r="S80" s="1"/>
      <c r="T80" s="1"/>
      <c r="U80" s="1"/>
      <c r="V80" s="1"/>
      <c r="W80" s="1"/>
      <c r="X80" s="1"/>
      <c r="Y80" s="1"/>
    </row>
    <row r="81" spans="1:26" ht="12.75" customHeight="1">
      <c r="A81" s="109" t="s">
        <v>538</v>
      </c>
      <c r="B81" s="109"/>
      <c r="C81" s="109"/>
      <c r="D81" s="109"/>
      <c r="E81" s="41"/>
      <c r="F81" s="116" t="s">
        <v>540</v>
      </c>
      <c r="G81" s="54"/>
      <c r="H81" s="54"/>
      <c r="I81" s="54"/>
      <c r="J81" s="6"/>
      <c r="K81" s="132"/>
      <c r="L81" s="133"/>
      <c r="M81" s="6"/>
      <c r="N81" s="99"/>
      <c r="O81" s="142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5" t="s">
        <v>539</v>
      </c>
      <c r="B82" s="109"/>
      <c r="C82" s="109"/>
      <c r="D82" s="109"/>
      <c r="E82" s="6"/>
      <c r="F82" s="116" t="s">
        <v>542</v>
      </c>
      <c r="G82" s="6"/>
      <c r="H82" s="6" t="s">
        <v>758</v>
      </c>
      <c r="I82" s="6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5"/>
      <c r="B83" s="109"/>
      <c r="C83" s="109"/>
      <c r="D83" s="109"/>
      <c r="E83" s="6"/>
      <c r="F83" s="116"/>
      <c r="G83" s="6"/>
      <c r="H83" s="6"/>
      <c r="I83" s="6"/>
      <c r="J83" s="1"/>
      <c r="K83" s="6"/>
      <c r="L83" s="6"/>
      <c r="M83" s="6"/>
      <c r="N83" s="1"/>
      <c r="O83" s="1"/>
      <c r="Q83" s="1"/>
      <c r="R83" s="54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15"/>
      <c r="B84" s="109"/>
      <c r="C84" s="109"/>
      <c r="D84" s="109"/>
      <c r="E84" s="6"/>
      <c r="F84" s="116"/>
      <c r="G84" s="54"/>
      <c r="H84" s="41"/>
      <c r="I84" s="54"/>
      <c r="J84" s="6"/>
      <c r="K84" s="132"/>
      <c r="L84" s="133"/>
      <c r="M84" s="6"/>
      <c r="N84" s="99"/>
      <c r="O84" s="134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15"/>
      <c r="B85" s="109"/>
      <c r="C85" s="109"/>
      <c r="D85" s="109"/>
      <c r="E85" s="6"/>
      <c r="F85" s="116"/>
      <c r="G85" s="54"/>
      <c r="H85" s="41"/>
      <c r="I85" s="54"/>
      <c r="J85" s="6"/>
      <c r="K85" s="132"/>
      <c r="L85" s="133"/>
      <c r="M85" s="6"/>
      <c r="N85" s="99"/>
      <c r="O85" s="134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15"/>
      <c r="B86" s="109"/>
      <c r="C86" s="109"/>
      <c r="D86" s="109"/>
      <c r="E86" s="6"/>
      <c r="F86" s="116"/>
      <c r="G86" s="54"/>
      <c r="H86" s="41"/>
      <c r="I86" s="54"/>
      <c r="J86" s="6"/>
      <c r="K86" s="132"/>
      <c r="L86" s="133"/>
      <c r="M86" s="6"/>
      <c r="N86" s="99"/>
      <c r="O86" s="134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15"/>
      <c r="B87" s="109"/>
      <c r="C87" s="109"/>
      <c r="D87" s="109"/>
      <c r="E87" s="6"/>
      <c r="F87" s="116"/>
      <c r="G87" s="54"/>
      <c r="H87" s="41"/>
      <c r="I87" s="54"/>
      <c r="J87" s="6"/>
      <c r="K87" s="132"/>
      <c r="L87" s="133"/>
      <c r="M87" s="6"/>
      <c r="N87" s="99"/>
      <c r="O87" s="134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15"/>
      <c r="B88" s="109"/>
      <c r="C88" s="109"/>
      <c r="D88" s="109"/>
      <c r="E88" s="6"/>
      <c r="F88" s="116"/>
      <c r="G88" s="54"/>
      <c r="H88" s="41"/>
      <c r="I88" s="54"/>
      <c r="J88" s="6"/>
      <c r="K88" s="132"/>
      <c r="L88" s="133"/>
      <c r="M88" s="6"/>
      <c r="N88" s="99"/>
      <c r="O88" s="13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15"/>
      <c r="B89" s="109"/>
      <c r="C89" s="109"/>
      <c r="D89" s="109"/>
      <c r="E89" s="6"/>
      <c r="F89" s="116"/>
      <c r="G89" s="54"/>
      <c r="H89" s="41"/>
      <c r="I89" s="54"/>
      <c r="J89" s="6"/>
      <c r="K89" s="132"/>
      <c r="L89" s="133"/>
      <c r="M89" s="6"/>
      <c r="N89" s="99"/>
      <c r="O89" s="13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54"/>
      <c r="B90" s="98"/>
      <c r="C90" s="98"/>
      <c r="D90" s="41"/>
      <c r="E90" s="54"/>
      <c r="F90" s="54"/>
      <c r="G90" s="54"/>
      <c r="H90" s="41"/>
      <c r="I90" s="54"/>
      <c r="J90" s="6"/>
      <c r="K90" s="132"/>
      <c r="L90" s="133"/>
      <c r="M90" s="6"/>
      <c r="N90" s="99"/>
      <c r="O90" s="134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38.25" customHeight="1">
      <c r="A91" s="41"/>
      <c r="B91" s="143" t="s">
        <v>559</v>
      </c>
      <c r="C91" s="143"/>
      <c r="D91" s="143"/>
      <c r="E91" s="143"/>
      <c r="F91" s="6"/>
      <c r="G91" s="6"/>
      <c r="H91" s="126"/>
      <c r="I91" s="6"/>
      <c r="J91" s="126"/>
      <c r="K91" s="127"/>
      <c r="L91" s="6"/>
      <c r="M91" s="6"/>
      <c r="N91" s="1"/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93" t="s">
        <v>16</v>
      </c>
      <c r="B92" s="94" t="s">
        <v>511</v>
      </c>
      <c r="C92" s="94"/>
      <c r="D92" s="95" t="s">
        <v>522</v>
      </c>
      <c r="E92" s="94" t="s">
        <v>523</v>
      </c>
      <c r="F92" s="94" t="s">
        <v>524</v>
      </c>
      <c r="G92" s="94" t="s">
        <v>560</v>
      </c>
      <c r="H92" s="94" t="s">
        <v>561</v>
      </c>
      <c r="I92" s="94" t="s">
        <v>527</v>
      </c>
      <c r="J92" s="144" t="s">
        <v>528</v>
      </c>
      <c r="K92" s="94" t="s">
        <v>529</v>
      </c>
      <c r="L92" s="94" t="s">
        <v>562</v>
      </c>
      <c r="M92" s="94" t="s">
        <v>532</v>
      </c>
      <c r="N92" s="95" t="s">
        <v>533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</v>
      </c>
      <c r="B93" s="146">
        <v>41579</v>
      </c>
      <c r="C93" s="146"/>
      <c r="D93" s="147" t="s">
        <v>563</v>
      </c>
      <c r="E93" s="148" t="s">
        <v>564</v>
      </c>
      <c r="F93" s="149">
        <v>82</v>
      </c>
      <c r="G93" s="148" t="s">
        <v>565</v>
      </c>
      <c r="H93" s="148">
        <v>100</v>
      </c>
      <c r="I93" s="150">
        <v>100</v>
      </c>
      <c r="J93" s="151" t="s">
        <v>566</v>
      </c>
      <c r="K93" s="152">
        <f t="shared" ref="K93:K124" si="47">H93-F93</f>
        <v>18</v>
      </c>
      <c r="L93" s="153">
        <f t="shared" ref="L93:L124" si="48">K93/F93</f>
        <v>0.21951219512195122</v>
      </c>
      <c r="M93" s="148" t="s">
        <v>534</v>
      </c>
      <c r="N93" s="154">
        <v>42657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2</v>
      </c>
      <c r="B94" s="146">
        <v>41794</v>
      </c>
      <c r="C94" s="146"/>
      <c r="D94" s="147" t="s">
        <v>567</v>
      </c>
      <c r="E94" s="148" t="s">
        <v>536</v>
      </c>
      <c r="F94" s="149">
        <v>257</v>
      </c>
      <c r="G94" s="148" t="s">
        <v>565</v>
      </c>
      <c r="H94" s="148">
        <v>300</v>
      </c>
      <c r="I94" s="150">
        <v>300</v>
      </c>
      <c r="J94" s="151" t="s">
        <v>566</v>
      </c>
      <c r="K94" s="152">
        <f t="shared" si="47"/>
        <v>43</v>
      </c>
      <c r="L94" s="153">
        <f t="shared" si="48"/>
        <v>0.16731517509727625</v>
      </c>
      <c r="M94" s="148" t="s">
        <v>534</v>
      </c>
      <c r="N94" s="154">
        <v>41822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3</v>
      </c>
      <c r="B95" s="146">
        <v>41828</v>
      </c>
      <c r="C95" s="146"/>
      <c r="D95" s="147" t="s">
        <v>568</v>
      </c>
      <c r="E95" s="148" t="s">
        <v>536</v>
      </c>
      <c r="F95" s="149">
        <v>393</v>
      </c>
      <c r="G95" s="148" t="s">
        <v>565</v>
      </c>
      <c r="H95" s="148">
        <v>468</v>
      </c>
      <c r="I95" s="150">
        <v>468</v>
      </c>
      <c r="J95" s="151" t="s">
        <v>566</v>
      </c>
      <c r="K95" s="152">
        <f t="shared" si="47"/>
        <v>75</v>
      </c>
      <c r="L95" s="153">
        <f t="shared" si="48"/>
        <v>0.19083969465648856</v>
      </c>
      <c r="M95" s="148" t="s">
        <v>534</v>
      </c>
      <c r="N95" s="154">
        <v>41863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4</v>
      </c>
      <c r="B96" s="146">
        <v>41857</v>
      </c>
      <c r="C96" s="146"/>
      <c r="D96" s="147" t="s">
        <v>569</v>
      </c>
      <c r="E96" s="148" t="s">
        <v>536</v>
      </c>
      <c r="F96" s="149">
        <v>205</v>
      </c>
      <c r="G96" s="148" t="s">
        <v>565</v>
      </c>
      <c r="H96" s="148">
        <v>275</v>
      </c>
      <c r="I96" s="150">
        <v>250</v>
      </c>
      <c r="J96" s="151" t="s">
        <v>566</v>
      </c>
      <c r="K96" s="152">
        <f t="shared" si="47"/>
        <v>70</v>
      </c>
      <c r="L96" s="153">
        <f t="shared" si="48"/>
        <v>0.34146341463414637</v>
      </c>
      <c r="M96" s="148" t="s">
        <v>534</v>
      </c>
      <c r="N96" s="154">
        <v>41962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5</v>
      </c>
      <c r="B97" s="146">
        <v>41886</v>
      </c>
      <c r="C97" s="146"/>
      <c r="D97" s="147" t="s">
        <v>570</v>
      </c>
      <c r="E97" s="148" t="s">
        <v>536</v>
      </c>
      <c r="F97" s="149">
        <v>162</v>
      </c>
      <c r="G97" s="148" t="s">
        <v>565</v>
      </c>
      <c r="H97" s="148">
        <v>190</v>
      </c>
      <c r="I97" s="150">
        <v>190</v>
      </c>
      <c r="J97" s="151" t="s">
        <v>566</v>
      </c>
      <c r="K97" s="152">
        <f t="shared" si="47"/>
        <v>28</v>
      </c>
      <c r="L97" s="153">
        <f t="shared" si="48"/>
        <v>0.1728395061728395</v>
      </c>
      <c r="M97" s="148" t="s">
        <v>534</v>
      </c>
      <c r="N97" s="154">
        <v>42006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6</v>
      </c>
      <c r="B98" s="146">
        <v>41886</v>
      </c>
      <c r="C98" s="146"/>
      <c r="D98" s="147" t="s">
        <v>571</v>
      </c>
      <c r="E98" s="148" t="s">
        <v>536</v>
      </c>
      <c r="F98" s="149">
        <v>75</v>
      </c>
      <c r="G98" s="148" t="s">
        <v>565</v>
      </c>
      <c r="H98" s="148">
        <v>91.5</v>
      </c>
      <c r="I98" s="150" t="s">
        <v>572</v>
      </c>
      <c r="J98" s="151" t="s">
        <v>573</v>
      </c>
      <c r="K98" s="152">
        <f t="shared" si="47"/>
        <v>16.5</v>
      </c>
      <c r="L98" s="153">
        <f t="shared" si="48"/>
        <v>0.22</v>
      </c>
      <c r="M98" s="148" t="s">
        <v>534</v>
      </c>
      <c r="N98" s="154">
        <v>41954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7</v>
      </c>
      <c r="B99" s="146">
        <v>41913</v>
      </c>
      <c r="C99" s="146"/>
      <c r="D99" s="147" t="s">
        <v>574</v>
      </c>
      <c r="E99" s="148" t="s">
        <v>536</v>
      </c>
      <c r="F99" s="149">
        <v>850</v>
      </c>
      <c r="G99" s="148" t="s">
        <v>565</v>
      </c>
      <c r="H99" s="148">
        <v>982.5</v>
      </c>
      <c r="I99" s="150">
        <v>1050</v>
      </c>
      <c r="J99" s="151" t="s">
        <v>575</v>
      </c>
      <c r="K99" s="152">
        <f t="shared" si="47"/>
        <v>132.5</v>
      </c>
      <c r="L99" s="153">
        <f t="shared" si="48"/>
        <v>0.15588235294117647</v>
      </c>
      <c r="M99" s="148" t="s">
        <v>534</v>
      </c>
      <c r="N99" s="154">
        <v>42039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8</v>
      </c>
      <c r="B100" s="146">
        <v>41913</v>
      </c>
      <c r="C100" s="146"/>
      <c r="D100" s="147" t="s">
        <v>576</v>
      </c>
      <c r="E100" s="148" t="s">
        <v>536</v>
      </c>
      <c r="F100" s="149">
        <v>475</v>
      </c>
      <c r="G100" s="148" t="s">
        <v>565</v>
      </c>
      <c r="H100" s="148">
        <v>515</v>
      </c>
      <c r="I100" s="150">
        <v>600</v>
      </c>
      <c r="J100" s="151" t="s">
        <v>577</v>
      </c>
      <c r="K100" s="152">
        <f t="shared" si="47"/>
        <v>40</v>
      </c>
      <c r="L100" s="153">
        <f t="shared" si="48"/>
        <v>8.4210526315789472E-2</v>
      </c>
      <c r="M100" s="148" t="s">
        <v>534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9</v>
      </c>
      <c r="B101" s="146">
        <v>41913</v>
      </c>
      <c r="C101" s="146"/>
      <c r="D101" s="147" t="s">
        <v>578</v>
      </c>
      <c r="E101" s="148" t="s">
        <v>536</v>
      </c>
      <c r="F101" s="149">
        <v>86</v>
      </c>
      <c r="G101" s="148" t="s">
        <v>565</v>
      </c>
      <c r="H101" s="148">
        <v>99</v>
      </c>
      <c r="I101" s="150">
        <v>140</v>
      </c>
      <c r="J101" s="151" t="s">
        <v>579</v>
      </c>
      <c r="K101" s="152">
        <f t="shared" si="47"/>
        <v>13</v>
      </c>
      <c r="L101" s="153">
        <f t="shared" si="48"/>
        <v>0.15116279069767441</v>
      </c>
      <c r="M101" s="148" t="s">
        <v>534</v>
      </c>
      <c r="N101" s="15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10</v>
      </c>
      <c r="B102" s="146">
        <v>41926</v>
      </c>
      <c r="C102" s="146"/>
      <c r="D102" s="147" t="s">
        <v>580</v>
      </c>
      <c r="E102" s="148" t="s">
        <v>536</v>
      </c>
      <c r="F102" s="149">
        <v>496.6</v>
      </c>
      <c r="G102" s="148" t="s">
        <v>565</v>
      </c>
      <c r="H102" s="148">
        <v>621</v>
      </c>
      <c r="I102" s="150">
        <v>580</v>
      </c>
      <c r="J102" s="151" t="s">
        <v>566</v>
      </c>
      <c r="K102" s="152">
        <f t="shared" si="47"/>
        <v>124.39999999999998</v>
      </c>
      <c r="L102" s="153">
        <f t="shared" si="48"/>
        <v>0.25050342327829234</v>
      </c>
      <c r="M102" s="148" t="s">
        <v>534</v>
      </c>
      <c r="N102" s="154">
        <v>42605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11</v>
      </c>
      <c r="B103" s="146">
        <v>41926</v>
      </c>
      <c r="C103" s="146"/>
      <c r="D103" s="147" t="s">
        <v>581</v>
      </c>
      <c r="E103" s="148" t="s">
        <v>536</v>
      </c>
      <c r="F103" s="149">
        <v>2481.9</v>
      </c>
      <c r="G103" s="148" t="s">
        <v>565</v>
      </c>
      <c r="H103" s="148">
        <v>2840</v>
      </c>
      <c r="I103" s="150">
        <v>2870</v>
      </c>
      <c r="J103" s="151" t="s">
        <v>582</v>
      </c>
      <c r="K103" s="152">
        <f t="shared" si="47"/>
        <v>358.09999999999991</v>
      </c>
      <c r="L103" s="153">
        <f t="shared" si="48"/>
        <v>0.14428462065353154</v>
      </c>
      <c r="M103" s="148" t="s">
        <v>534</v>
      </c>
      <c r="N103" s="154">
        <v>42017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12</v>
      </c>
      <c r="B104" s="146">
        <v>41928</v>
      </c>
      <c r="C104" s="146"/>
      <c r="D104" s="147" t="s">
        <v>583</v>
      </c>
      <c r="E104" s="148" t="s">
        <v>536</v>
      </c>
      <c r="F104" s="149">
        <v>84.5</v>
      </c>
      <c r="G104" s="148" t="s">
        <v>565</v>
      </c>
      <c r="H104" s="148">
        <v>93</v>
      </c>
      <c r="I104" s="150">
        <v>110</v>
      </c>
      <c r="J104" s="151" t="s">
        <v>584</v>
      </c>
      <c r="K104" s="152">
        <f t="shared" si="47"/>
        <v>8.5</v>
      </c>
      <c r="L104" s="153">
        <f t="shared" si="48"/>
        <v>0.10059171597633136</v>
      </c>
      <c r="M104" s="148" t="s">
        <v>534</v>
      </c>
      <c r="N104" s="15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13</v>
      </c>
      <c r="B105" s="146">
        <v>41928</v>
      </c>
      <c r="C105" s="146"/>
      <c r="D105" s="147" t="s">
        <v>585</v>
      </c>
      <c r="E105" s="148" t="s">
        <v>536</v>
      </c>
      <c r="F105" s="149">
        <v>401</v>
      </c>
      <c r="G105" s="148" t="s">
        <v>565</v>
      </c>
      <c r="H105" s="148">
        <v>428</v>
      </c>
      <c r="I105" s="150">
        <v>450</v>
      </c>
      <c r="J105" s="151" t="s">
        <v>586</v>
      </c>
      <c r="K105" s="152">
        <f t="shared" si="47"/>
        <v>27</v>
      </c>
      <c r="L105" s="153">
        <f t="shared" si="48"/>
        <v>6.7331670822942641E-2</v>
      </c>
      <c r="M105" s="148" t="s">
        <v>534</v>
      </c>
      <c r="N105" s="154">
        <v>42020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14</v>
      </c>
      <c r="B106" s="146">
        <v>41928</v>
      </c>
      <c r="C106" s="146"/>
      <c r="D106" s="147" t="s">
        <v>587</v>
      </c>
      <c r="E106" s="148" t="s">
        <v>536</v>
      </c>
      <c r="F106" s="149">
        <v>101</v>
      </c>
      <c r="G106" s="148" t="s">
        <v>565</v>
      </c>
      <c r="H106" s="148">
        <v>112</v>
      </c>
      <c r="I106" s="150">
        <v>120</v>
      </c>
      <c r="J106" s="151" t="s">
        <v>588</v>
      </c>
      <c r="K106" s="152">
        <f t="shared" si="47"/>
        <v>11</v>
      </c>
      <c r="L106" s="153">
        <f t="shared" si="48"/>
        <v>0.10891089108910891</v>
      </c>
      <c r="M106" s="148" t="s">
        <v>534</v>
      </c>
      <c r="N106" s="154">
        <v>41939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15</v>
      </c>
      <c r="B107" s="146">
        <v>41954</v>
      </c>
      <c r="C107" s="146"/>
      <c r="D107" s="147" t="s">
        <v>589</v>
      </c>
      <c r="E107" s="148" t="s">
        <v>536</v>
      </c>
      <c r="F107" s="149">
        <v>59</v>
      </c>
      <c r="G107" s="148" t="s">
        <v>565</v>
      </c>
      <c r="H107" s="148">
        <v>76</v>
      </c>
      <c r="I107" s="150">
        <v>76</v>
      </c>
      <c r="J107" s="151" t="s">
        <v>566</v>
      </c>
      <c r="K107" s="152">
        <f t="shared" si="47"/>
        <v>17</v>
      </c>
      <c r="L107" s="153">
        <f t="shared" si="48"/>
        <v>0.28813559322033899</v>
      </c>
      <c r="M107" s="148" t="s">
        <v>534</v>
      </c>
      <c r="N107" s="154">
        <v>43032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16</v>
      </c>
      <c r="B108" s="146">
        <v>41954</v>
      </c>
      <c r="C108" s="146"/>
      <c r="D108" s="147" t="s">
        <v>578</v>
      </c>
      <c r="E108" s="148" t="s">
        <v>536</v>
      </c>
      <c r="F108" s="149">
        <v>99</v>
      </c>
      <c r="G108" s="148" t="s">
        <v>565</v>
      </c>
      <c r="H108" s="148">
        <v>120</v>
      </c>
      <c r="I108" s="150">
        <v>120</v>
      </c>
      <c r="J108" s="151" t="s">
        <v>547</v>
      </c>
      <c r="K108" s="152">
        <f t="shared" si="47"/>
        <v>21</v>
      </c>
      <c r="L108" s="153">
        <f t="shared" si="48"/>
        <v>0.21212121212121213</v>
      </c>
      <c r="M108" s="148" t="s">
        <v>534</v>
      </c>
      <c r="N108" s="154">
        <v>41960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17</v>
      </c>
      <c r="B109" s="146">
        <v>41956</v>
      </c>
      <c r="C109" s="146"/>
      <c r="D109" s="147" t="s">
        <v>590</v>
      </c>
      <c r="E109" s="148" t="s">
        <v>536</v>
      </c>
      <c r="F109" s="149">
        <v>22</v>
      </c>
      <c r="G109" s="148" t="s">
        <v>565</v>
      </c>
      <c r="H109" s="148">
        <v>33.549999999999997</v>
      </c>
      <c r="I109" s="150">
        <v>32</v>
      </c>
      <c r="J109" s="151" t="s">
        <v>591</v>
      </c>
      <c r="K109" s="152">
        <f t="shared" si="47"/>
        <v>11.549999999999997</v>
      </c>
      <c r="L109" s="153">
        <f t="shared" si="48"/>
        <v>0.52499999999999991</v>
      </c>
      <c r="M109" s="148" t="s">
        <v>534</v>
      </c>
      <c r="N109" s="154">
        <v>42188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18</v>
      </c>
      <c r="B110" s="146">
        <v>41976</v>
      </c>
      <c r="C110" s="146"/>
      <c r="D110" s="147" t="s">
        <v>592</v>
      </c>
      <c r="E110" s="148" t="s">
        <v>536</v>
      </c>
      <c r="F110" s="149">
        <v>440</v>
      </c>
      <c r="G110" s="148" t="s">
        <v>565</v>
      </c>
      <c r="H110" s="148">
        <v>520</v>
      </c>
      <c r="I110" s="150">
        <v>520</v>
      </c>
      <c r="J110" s="151" t="s">
        <v>593</v>
      </c>
      <c r="K110" s="152">
        <f t="shared" si="47"/>
        <v>80</v>
      </c>
      <c r="L110" s="153">
        <f t="shared" si="48"/>
        <v>0.18181818181818182</v>
      </c>
      <c r="M110" s="148" t="s">
        <v>534</v>
      </c>
      <c r="N110" s="154">
        <v>42208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19</v>
      </c>
      <c r="B111" s="146">
        <v>41976</v>
      </c>
      <c r="C111" s="146"/>
      <c r="D111" s="147" t="s">
        <v>594</v>
      </c>
      <c r="E111" s="148" t="s">
        <v>536</v>
      </c>
      <c r="F111" s="149">
        <v>360</v>
      </c>
      <c r="G111" s="148" t="s">
        <v>565</v>
      </c>
      <c r="H111" s="148">
        <v>427</v>
      </c>
      <c r="I111" s="150">
        <v>425</v>
      </c>
      <c r="J111" s="151" t="s">
        <v>595</v>
      </c>
      <c r="K111" s="152">
        <f t="shared" si="47"/>
        <v>67</v>
      </c>
      <c r="L111" s="153">
        <f t="shared" si="48"/>
        <v>0.18611111111111112</v>
      </c>
      <c r="M111" s="148" t="s">
        <v>534</v>
      </c>
      <c r="N111" s="154">
        <v>42058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20</v>
      </c>
      <c r="B112" s="146">
        <v>42012</v>
      </c>
      <c r="C112" s="146"/>
      <c r="D112" s="147" t="s">
        <v>596</v>
      </c>
      <c r="E112" s="148" t="s">
        <v>536</v>
      </c>
      <c r="F112" s="149">
        <v>360</v>
      </c>
      <c r="G112" s="148" t="s">
        <v>565</v>
      </c>
      <c r="H112" s="148">
        <v>455</v>
      </c>
      <c r="I112" s="150">
        <v>420</v>
      </c>
      <c r="J112" s="151" t="s">
        <v>597</v>
      </c>
      <c r="K112" s="152">
        <f t="shared" si="47"/>
        <v>95</v>
      </c>
      <c r="L112" s="153">
        <f t="shared" si="48"/>
        <v>0.2638888888888889</v>
      </c>
      <c r="M112" s="148" t="s">
        <v>534</v>
      </c>
      <c r="N112" s="154">
        <v>42024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21</v>
      </c>
      <c r="B113" s="146">
        <v>42012</v>
      </c>
      <c r="C113" s="146"/>
      <c r="D113" s="147" t="s">
        <v>598</v>
      </c>
      <c r="E113" s="148" t="s">
        <v>536</v>
      </c>
      <c r="F113" s="149">
        <v>130</v>
      </c>
      <c r="G113" s="148"/>
      <c r="H113" s="148">
        <v>175.5</v>
      </c>
      <c r="I113" s="150">
        <v>165</v>
      </c>
      <c r="J113" s="151" t="s">
        <v>599</v>
      </c>
      <c r="K113" s="152">
        <f t="shared" si="47"/>
        <v>45.5</v>
      </c>
      <c r="L113" s="153">
        <f t="shared" si="48"/>
        <v>0.35</v>
      </c>
      <c r="M113" s="148" t="s">
        <v>534</v>
      </c>
      <c r="N113" s="154">
        <v>43088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22</v>
      </c>
      <c r="B114" s="146">
        <v>42040</v>
      </c>
      <c r="C114" s="146"/>
      <c r="D114" s="147" t="s">
        <v>364</v>
      </c>
      <c r="E114" s="148" t="s">
        <v>564</v>
      </c>
      <c r="F114" s="149">
        <v>98</v>
      </c>
      <c r="G114" s="148"/>
      <c r="H114" s="148">
        <v>120</v>
      </c>
      <c r="I114" s="150">
        <v>120</v>
      </c>
      <c r="J114" s="151" t="s">
        <v>566</v>
      </c>
      <c r="K114" s="152">
        <f t="shared" si="47"/>
        <v>22</v>
      </c>
      <c r="L114" s="153">
        <f t="shared" si="48"/>
        <v>0.22448979591836735</v>
      </c>
      <c r="M114" s="148" t="s">
        <v>534</v>
      </c>
      <c r="N114" s="154">
        <v>42753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23</v>
      </c>
      <c r="B115" s="146">
        <v>42040</v>
      </c>
      <c r="C115" s="146"/>
      <c r="D115" s="147" t="s">
        <v>600</v>
      </c>
      <c r="E115" s="148" t="s">
        <v>564</v>
      </c>
      <c r="F115" s="149">
        <v>196</v>
      </c>
      <c r="G115" s="148"/>
      <c r="H115" s="148">
        <v>262</v>
      </c>
      <c r="I115" s="150">
        <v>255</v>
      </c>
      <c r="J115" s="151" t="s">
        <v>566</v>
      </c>
      <c r="K115" s="152">
        <f t="shared" si="47"/>
        <v>66</v>
      </c>
      <c r="L115" s="153">
        <f t="shared" si="48"/>
        <v>0.33673469387755101</v>
      </c>
      <c r="M115" s="148" t="s">
        <v>534</v>
      </c>
      <c r="N115" s="154">
        <v>42599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24</v>
      </c>
      <c r="B116" s="156">
        <v>42067</v>
      </c>
      <c r="C116" s="156"/>
      <c r="D116" s="157" t="s">
        <v>363</v>
      </c>
      <c r="E116" s="158" t="s">
        <v>564</v>
      </c>
      <c r="F116" s="159">
        <v>235</v>
      </c>
      <c r="G116" s="159"/>
      <c r="H116" s="160">
        <v>77</v>
      </c>
      <c r="I116" s="160" t="s">
        <v>601</v>
      </c>
      <c r="J116" s="161" t="s">
        <v>602</v>
      </c>
      <c r="K116" s="162">
        <f t="shared" si="47"/>
        <v>-158</v>
      </c>
      <c r="L116" s="163">
        <f t="shared" si="48"/>
        <v>-0.67234042553191486</v>
      </c>
      <c r="M116" s="159" t="s">
        <v>546</v>
      </c>
      <c r="N116" s="156">
        <v>43522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25</v>
      </c>
      <c r="B117" s="146">
        <v>42067</v>
      </c>
      <c r="C117" s="146"/>
      <c r="D117" s="147" t="s">
        <v>603</v>
      </c>
      <c r="E117" s="148" t="s">
        <v>564</v>
      </c>
      <c r="F117" s="149">
        <v>185</v>
      </c>
      <c r="G117" s="148"/>
      <c r="H117" s="148">
        <v>224</v>
      </c>
      <c r="I117" s="150" t="s">
        <v>604</v>
      </c>
      <c r="J117" s="151" t="s">
        <v>566</v>
      </c>
      <c r="K117" s="152">
        <f t="shared" si="47"/>
        <v>39</v>
      </c>
      <c r="L117" s="153">
        <f t="shared" si="48"/>
        <v>0.21081081081081082</v>
      </c>
      <c r="M117" s="148" t="s">
        <v>534</v>
      </c>
      <c r="N117" s="154">
        <v>42647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5">
        <v>26</v>
      </c>
      <c r="B118" s="156">
        <v>42090</v>
      </c>
      <c r="C118" s="156"/>
      <c r="D118" s="164" t="s">
        <v>605</v>
      </c>
      <c r="E118" s="159" t="s">
        <v>564</v>
      </c>
      <c r="F118" s="159">
        <v>49.5</v>
      </c>
      <c r="G118" s="160"/>
      <c r="H118" s="160">
        <v>15.85</v>
      </c>
      <c r="I118" s="160">
        <v>67</v>
      </c>
      <c r="J118" s="161" t="s">
        <v>606</v>
      </c>
      <c r="K118" s="160">
        <f t="shared" si="47"/>
        <v>-33.65</v>
      </c>
      <c r="L118" s="165">
        <f t="shared" si="48"/>
        <v>-0.67979797979797973</v>
      </c>
      <c r="M118" s="159" t="s">
        <v>546</v>
      </c>
      <c r="N118" s="166">
        <v>43627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27</v>
      </c>
      <c r="B119" s="146">
        <v>42093</v>
      </c>
      <c r="C119" s="146"/>
      <c r="D119" s="147" t="s">
        <v>607</v>
      </c>
      <c r="E119" s="148" t="s">
        <v>564</v>
      </c>
      <c r="F119" s="149">
        <v>183.5</v>
      </c>
      <c r="G119" s="148"/>
      <c r="H119" s="148">
        <v>219</v>
      </c>
      <c r="I119" s="150">
        <v>218</v>
      </c>
      <c r="J119" s="151" t="s">
        <v>608</v>
      </c>
      <c r="K119" s="152">
        <f t="shared" si="47"/>
        <v>35.5</v>
      </c>
      <c r="L119" s="153">
        <f t="shared" si="48"/>
        <v>0.19346049046321526</v>
      </c>
      <c r="M119" s="148" t="s">
        <v>534</v>
      </c>
      <c r="N119" s="154">
        <v>42103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28</v>
      </c>
      <c r="B120" s="146">
        <v>42114</v>
      </c>
      <c r="C120" s="146"/>
      <c r="D120" s="147" t="s">
        <v>609</v>
      </c>
      <c r="E120" s="148" t="s">
        <v>564</v>
      </c>
      <c r="F120" s="149">
        <f>(227+237)/2</f>
        <v>232</v>
      </c>
      <c r="G120" s="148"/>
      <c r="H120" s="148">
        <v>298</v>
      </c>
      <c r="I120" s="150">
        <v>298</v>
      </c>
      <c r="J120" s="151" t="s">
        <v>566</v>
      </c>
      <c r="K120" s="152">
        <f t="shared" si="47"/>
        <v>66</v>
      </c>
      <c r="L120" s="153">
        <f t="shared" si="48"/>
        <v>0.28448275862068967</v>
      </c>
      <c r="M120" s="148" t="s">
        <v>534</v>
      </c>
      <c r="N120" s="154">
        <v>42823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29</v>
      </c>
      <c r="B121" s="146">
        <v>42128</v>
      </c>
      <c r="C121" s="146"/>
      <c r="D121" s="147" t="s">
        <v>610</v>
      </c>
      <c r="E121" s="148" t="s">
        <v>536</v>
      </c>
      <c r="F121" s="149">
        <v>385</v>
      </c>
      <c r="G121" s="148"/>
      <c r="H121" s="148">
        <f>212.5+331</f>
        <v>543.5</v>
      </c>
      <c r="I121" s="150">
        <v>510</v>
      </c>
      <c r="J121" s="151" t="s">
        <v>611</v>
      </c>
      <c r="K121" s="152">
        <f t="shared" si="47"/>
        <v>158.5</v>
      </c>
      <c r="L121" s="153">
        <f t="shared" si="48"/>
        <v>0.41168831168831171</v>
      </c>
      <c r="M121" s="148" t="s">
        <v>534</v>
      </c>
      <c r="N121" s="154">
        <v>42235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30</v>
      </c>
      <c r="B122" s="146">
        <v>42128</v>
      </c>
      <c r="C122" s="146"/>
      <c r="D122" s="147" t="s">
        <v>612</v>
      </c>
      <c r="E122" s="148" t="s">
        <v>536</v>
      </c>
      <c r="F122" s="149">
        <v>115.5</v>
      </c>
      <c r="G122" s="148"/>
      <c r="H122" s="148">
        <v>146</v>
      </c>
      <c r="I122" s="150">
        <v>142</v>
      </c>
      <c r="J122" s="151" t="s">
        <v>613</v>
      </c>
      <c r="K122" s="152">
        <f t="shared" si="47"/>
        <v>30.5</v>
      </c>
      <c r="L122" s="153">
        <f t="shared" si="48"/>
        <v>0.26406926406926406</v>
      </c>
      <c r="M122" s="148" t="s">
        <v>534</v>
      </c>
      <c r="N122" s="154">
        <v>42202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31</v>
      </c>
      <c r="B123" s="146">
        <v>42151</v>
      </c>
      <c r="C123" s="146"/>
      <c r="D123" s="147" t="s">
        <v>614</v>
      </c>
      <c r="E123" s="148" t="s">
        <v>536</v>
      </c>
      <c r="F123" s="149">
        <v>237.5</v>
      </c>
      <c r="G123" s="148"/>
      <c r="H123" s="148">
        <v>279.5</v>
      </c>
      <c r="I123" s="150">
        <v>278</v>
      </c>
      <c r="J123" s="151" t="s">
        <v>566</v>
      </c>
      <c r="K123" s="152">
        <f t="shared" si="47"/>
        <v>42</v>
      </c>
      <c r="L123" s="153">
        <f t="shared" si="48"/>
        <v>0.17684210526315788</v>
      </c>
      <c r="M123" s="148" t="s">
        <v>534</v>
      </c>
      <c r="N123" s="154">
        <v>42222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32</v>
      </c>
      <c r="B124" s="146">
        <v>42174</v>
      </c>
      <c r="C124" s="146"/>
      <c r="D124" s="147" t="s">
        <v>585</v>
      </c>
      <c r="E124" s="148" t="s">
        <v>564</v>
      </c>
      <c r="F124" s="149">
        <v>340</v>
      </c>
      <c r="G124" s="148"/>
      <c r="H124" s="148">
        <v>448</v>
      </c>
      <c r="I124" s="150">
        <v>448</v>
      </c>
      <c r="J124" s="151" t="s">
        <v>566</v>
      </c>
      <c r="K124" s="152">
        <f t="shared" si="47"/>
        <v>108</v>
      </c>
      <c r="L124" s="153">
        <f t="shared" si="48"/>
        <v>0.31764705882352939</v>
      </c>
      <c r="M124" s="148" t="s">
        <v>534</v>
      </c>
      <c r="N124" s="154">
        <v>43018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33</v>
      </c>
      <c r="B125" s="146">
        <v>42191</v>
      </c>
      <c r="C125" s="146"/>
      <c r="D125" s="147" t="s">
        <v>615</v>
      </c>
      <c r="E125" s="148" t="s">
        <v>564</v>
      </c>
      <c r="F125" s="149">
        <v>390</v>
      </c>
      <c r="G125" s="148"/>
      <c r="H125" s="148">
        <v>460</v>
      </c>
      <c r="I125" s="150">
        <v>460</v>
      </c>
      <c r="J125" s="151" t="s">
        <v>566</v>
      </c>
      <c r="K125" s="152">
        <f t="shared" ref="K125:K145" si="49">H125-F125</f>
        <v>70</v>
      </c>
      <c r="L125" s="153">
        <f t="shared" ref="L125:L145" si="50">K125/F125</f>
        <v>0.17948717948717949</v>
      </c>
      <c r="M125" s="148" t="s">
        <v>534</v>
      </c>
      <c r="N125" s="154">
        <v>42478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5">
        <v>34</v>
      </c>
      <c r="B126" s="156">
        <v>42195</v>
      </c>
      <c r="C126" s="156"/>
      <c r="D126" s="157" t="s">
        <v>616</v>
      </c>
      <c r="E126" s="158" t="s">
        <v>564</v>
      </c>
      <c r="F126" s="159">
        <v>122.5</v>
      </c>
      <c r="G126" s="159"/>
      <c r="H126" s="160">
        <v>61</v>
      </c>
      <c r="I126" s="160">
        <v>172</v>
      </c>
      <c r="J126" s="161" t="s">
        <v>617</v>
      </c>
      <c r="K126" s="162">
        <f t="shared" si="49"/>
        <v>-61.5</v>
      </c>
      <c r="L126" s="163">
        <f t="shared" si="50"/>
        <v>-0.50204081632653064</v>
      </c>
      <c r="M126" s="159" t="s">
        <v>546</v>
      </c>
      <c r="N126" s="156">
        <v>43333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35</v>
      </c>
      <c r="B127" s="146">
        <v>42219</v>
      </c>
      <c r="C127" s="146"/>
      <c r="D127" s="147" t="s">
        <v>618</v>
      </c>
      <c r="E127" s="148" t="s">
        <v>564</v>
      </c>
      <c r="F127" s="149">
        <v>297.5</v>
      </c>
      <c r="G127" s="148"/>
      <c r="H127" s="148">
        <v>350</v>
      </c>
      <c r="I127" s="150">
        <v>360</v>
      </c>
      <c r="J127" s="151" t="s">
        <v>619</v>
      </c>
      <c r="K127" s="152">
        <f t="shared" si="49"/>
        <v>52.5</v>
      </c>
      <c r="L127" s="153">
        <f t="shared" si="50"/>
        <v>0.17647058823529413</v>
      </c>
      <c r="M127" s="148" t="s">
        <v>534</v>
      </c>
      <c r="N127" s="154">
        <v>42232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36</v>
      </c>
      <c r="B128" s="146">
        <v>42219</v>
      </c>
      <c r="C128" s="146"/>
      <c r="D128" s="147" t="s">
        <v>620</v>
      </c>
      <c r="E128" s="148" t="s">
        <v>564</v>
      </c>
      <c r="F128" s="149">
        <v>115.5</v>
      </c>
      <c r="G128" s="148"/>
      <c r="H128" s="148">
        <v>149</v>
      </c>
      <c r="I128" s="150">
        <v>140</v>
      </c>
      <c r="J128" s="151" t="s">
        <v>621</v>
      </c>
      <c r="K128" s="152">
        <f t="shared" si="49"/>
        <v>33.5</v>
      </c>
      <c r="L128" s="153">
        <f t="shared" si="50"/>
        <v>0.29004329004329005</v>
      </c>
      <c r="M128" s="148" t="s">
        <v>534</v>
      </c>
      <c r="N128" s="154">
        <v>42740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37</v>
      </c>
      <c r="B129" s="146">
        <v>42251</v>
      </c>
      <c r="C129" s="146"/>
      <c r="D129" s="147" t="s">
        <v>614</v>
      </c>
      <c r="E129" s="148" t="s">
        <v>564</v>
      </c>
      <c r="F129" s="149">
        <v>226</v>
      </c>
      <c r="G129" s="148"/>
      <c r="H129" s="148">
        <v>292</v>
      </c>
      <c r="I129" s="150">
        <v>292</v>
      </c>
      <c r="J129" s="151" t="s">
        <v>622</v>
      </c>
      <c r="K129" s="152">
        <f t="shared" si="49"/>
        <v>66</v>
      </c>
      <c r="L129" s="153">
        <f t="shared" si="50"/>
        <v>0.29203539823008851</v>
      </c>
      <c r="M129" s="148" t="s">
        <v>534</v>
      </c>
      <c r="N129" s="154">
        <v>42286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38</v>
      </c>
      <c r="B130" s="146">
        <v>42254</v>
      </c>
      <c r="C130" s="146"/>
      <c r="D130" s="147" t="s">
        <v>609</v>
      </c>
      <c r="E130" s="148" t="s">
        <v>564</v>
      </c>
      <c r="F130" s="149">
        <v>232.5</v>
      </c>
      <c r="G130" s="148"/>
      <c r="H130" s="148">
        <v>312.5</v>
      </c>
      <c r="I130" s="150">
        <v>310</v>
      </c>
      <c r="J130" s="151" t="s">
        <v>566</v>
      </c>
      <c r="K130" s="152">
        <f t="shared" si="49"/>
        <v>80</v>
      </c>
      <c r="L130" s="153">
        <f t="shared" si="50"/>
        <v>0.34408602150537637</v>
      </c>
      <c r="M130" s="148" t="s">
        <v>534</v>
      </c>
      <c r="N130" s="154">
        <v>42823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39</v>
      </c>
      <c r="B131" s="146">
        <v>42268</v>
      </c>
      <c r="C131" s="146"/>
      <c r="D131" s="147" t="s">
        <v>623</v>
      </c>
      <c r="E131" s="148" t="s">
        <v>564</v>
      </c>
      <c r="F131" s="149">
        <v>196.5</v>
      </c>
      <c r="G131" s="148"/>
      <c r="H131" s="148">
        <v>238</v>
      </c>
      <c r="I131" s="150">
        <v>238</v>
      </c>
      <c r="J131" s="151" t="s">
        <v>622</v>
      </c>
      <c r="K131" s="152">
        <f t="shared" si="49"/>
        <v>41.5</v>
      </c>
      <c r="L131" s="153">
        <f t="shared" si="50"/>
        <v>0.21119592875318066</v>
      </c>
      <c r="M131" s="148" t="s">
        <v>534</v>
      </c>
      <c r="N131" s="154">
        <v>42291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40</v>
      </c>
      <c r="B132" s="146">
        <v>42271</v>
      </c>
      <c r="C132" s="146"/>
      <c r="D132" s="147" t="s">
        <v>563</v>
      </c>
      <c r="E132" s="148" t="s">
        <v>564</v>
      </c>
      <c r="F132" s="149">
        <v>65</v>
      </c>
      <c r="G132" s="148"/>
      <c r="H132" s="148">
        <v>82</v>
      </c>
      <c r="I132" s="150">
        <v>82</v>
      </c>
      <c r="J132" s="151" t="s">
        <v>622</v>
      </c>
      <c r="K132" s="152">
        <f t="shared" si="49"/>
        <v>17</v>
      </c>
      <c r="L132" s="153">
        <f t="shared" si="50"/>
        <v>0.26153846153846155</v>
      </c>
      <c r="M132" s="148" t="s">
        <v>534</v>
      </c>
      <c r="N132" s="154">
        <v>42578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41</v>
      </c>
      <c r="B133" s="146">
        <v>42291</v>
      </c>
      <c r="C133" s="146"/>
      <c r="D133" s="147" t="s">
        <v>624</v>
      </c>
      <c r="E133" s="148" t="s">
        <v>564</v>
      </c>
      <c r="F133" s="149">
        <v>144</v>
      </c>
      <c r="G133" s="148"/>
      <c r="H133" s="148">
        <v>182.5</v>
      </c>
      <c r="I133" s="150">
        <v>181</v>
      </c>
      <c r="J133" s="151" t="s">
        <v>622</v>
      </c>
      <c r="K133" s="152">
        <f t="shared" si="49"/>
        <v>38.5</v>
      </c>
      <c r="L133" s="153">
        <f t="shared" si="50"/>
        <v>0.2673611111111111</v>
      </c>
      <c r="M133" s="148" t="s">
        <v>534</v>
      </c>
      <c r="N133" s="154">
        <v>42817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42</v>
      </c>
      <c r="B134" s="146">
        <v>42291</v>
      </c>
      <c r="C134" s="146"/>
      <c r="D134" s="147" t="s">
        <v>625</v>
      </c>
      <c r="E134" s="148" t="s">
        <v>564</v>
      </c>
      <c r="F134" s="149">
        <v>264</v>
      </c>
      <c r="G134" s="148"/>
      <c r="H134" s="148">
        <v>311</v>
      </c>
      <c r="I134" s="150">
        <v>311</v>
      </c>
      <c r="J134" s="151" t="s">
        <v>622</v>
      </c>
      <c r="K134" s="152">
        <f t="shared" si="49"/>
        <v>47</v>
      </c>
      <c r="L134" s="153">
        <f t="shared" si="50"/>
        <v>0.17803030303030304</v>
      </c>
      <c r="M134" s="148" t="s">
        <v>534</v>
      </c>
      <c r="N134" s="154">
        <v>42604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43</v>
      </c>
      <c r="B135" s="146">
        <v>42318</v>
      </c>
      <c r="C135" s="146"/>
      <c r="D135" s="147" t="s">
        <v>626</v>
      </c>
      <c r="E135" s="148" t="s">
        <v>536</v>
      </c>
      <c r="F135" s="149">
        <v>549.5</v>
      </c>
      <c r="G135" s="148"/>
      <c r="H135" s="148">
        <v>630</v>
      </c>
      <c r="I135" s="150">
        <v>630</v>
      </c>
      <c r="J135" s="151" t="s">
        <v>622</v>
      </c>
      <c r="K135" s="152">
        <f t="shared" si="49"/>
        <v>80.5</v>
      </c>
      <c r="L135" s="153">
        <f t="shared" si="50"/>
        <v>0.1464968152866242</v>
      </c>
      <c r="M135" s="148" t="s">
        <v>534</v>
      </c>
      <c r="N135" s="154">
        <v>42419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44</v>
      </c>
      <c r="B136" s="146">
        <v>42342</v>
      </c>
      <c r="C136" s="146"/>
      <c r="D136" s="147" t="s">
        <v>627</v>
      </c>
      <c r="E136" s="148" t="s">
        <v>564</v>
      </c>
      <c r="F136" s="149">
        <v>1027.5</v>
      </c>
      <c r="G136" s="148"/>
      <c r="H136" s="148">
        <v>1315</v>
      </c>
      <c r="I136" s="150">
        <v>1250</v>
      </c>
      <c r="J136" s="151" t="s">
        <v>622</v>
      </c>
      <c r="K136" s="152">
        <f t="shared" si="49"/>
        <v>287.5</v>
      </c>
      <c r="L136" s="153">
        <f t="shared" si="50"/>
        <v>0.27980535279805352</v>
      </c>
      <c r="M136" s="148" t="s">
        <v>534</v>
      </c>
      <c r="N136" s="154">
        <v>43244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45</v>
      </c>
      <c r="B137" s="146">
        <v>42367</v>
      </c>
      <c r="C137" s="146"/>
      <c r="D137" s="147" t="s">
        <v>628</v>
      </c>
      <c r="E137" s="148" t="s">
        <v>564</v>
      </c>
      <c r="F137" s="149">
        <v>465</v>
      </c>
      <c r="G137" s="148"/>
      <c r="H137" s="148">
        <v>540</v>
      </c>
      <c r="I137" s="150">
        <v>540</v>
      </c>
      <c r="J137" s="151" t="s">
        <v>622</v>
      </c>
      <c r="K137" s="152">
        <f t="shared" si="49"/>
        <v>75</v>
      </c>
      <c r="L137" s="153">
        <f t="shared" si="50"/>
        <v>0.16129032258064516</v>
      </c>
      <c r="M137" s="148" t="s">
        <v>534</v>
      </c>
      <c r="N137" s="154">
        <v>42530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46</v>
      </c>
      <c r="B138" s="146">
        <v>42380</v>
      </c>
      <c r="C138" s="146"/>
      <c r="D138" s="147" t="s">
        <v>364</v>
      </c>
      <c r="E138" s="148" t="s">
        <v>536</v>
      </c>
      <c r="F138" s="149">
        <v>81</v>
      </c>
      <c r="G138" s="148"/>
      <c r="H138" s="148">
        <v>110</v>
      </c>
      <c r="I138" s="150">
        <v>110</v>
      </c>
      <c r="J138" s="151" t="s">
        <v>622</v>
      </c>
      <c r="K138" s="152">
        <f t="shared" si="49"/>
        <v>29</v>
      </c>
      <c r="L138" s="153">
        <f t="shared" si="50"/>
        <v>0.35802469135802467</v>
      </c>
      <c r="M138" s="148" t="s">
        <v>534</v>
      </c>
      <c r="N138" s="154">
        <v>42745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47</v>
      </c>
      <c r="B139" s="146">
        <v>42382</v>
      </c>
      <c r="C139" s="146"/>
      <c r="D139" s="147" t="s">
        <v>629</v>
      </c>
      <c r="E139" s="148" t="s">
        <v>536</v>
      </c>
      <c r="F139" s="149">
        <v>417.5</v>
      </c>
      <c r="G139" s="148"/>
      <c r="H139" s="148">
        <v>547</v>
      </c>
      <c r="I139" s="150">
        <v>535</v>
      </c>
      <c r="J139" s="151" t="s">
        <v>622</v>
      </c>
      <c r="K139" s="152">
        <f t="shared" si="49"/>
        <v>129.5</v>
      </c>
      <c r="L139" s="153">
        <f t="shared" si="50"/>
        <v>0.31017964071856285</v>
      </c>
      <c r="M139" s="148" t="s">
        <v>534</v>
      </c>
      <c r="N139" s="154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48</v>
      </c>
      <c r="B140" s="146">
        <v>42408</v>
      </c>
      <c r="C140" s="146"/>
      <c r="D140" s="147" t="s">
        <v>630</v>
      </c>
      <c r="E140" s="148" t="s">
        <v>564</v>
      </c>
      <c r="F140" s="149">
        <v>650</v>
      </c>
      <c r="G140" s="148"/>
      <c r="H140" s="148">
        <v>800</v>
      </c>
      <c r="I140" s="150">
        <v>800</v>
      </c>
      <c r="J140" s="151" t="s">
        <v>622</v>
      </c>
      <c r="K140" s="152">
        <f t="shared" si="49"/>
        <v>150</v>
      </c>
      <c r="L140" s="153">
        <f t="shared" si="50"/>
        <v>0.23076923076923078</v>
      </c>
      <c r="M140" s="148" t="s">
        <v>534</v>
      </c>
      <c r="N140" s="154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49</v>
      </c>
      <c r="B141" s="146">
        <v>42433</v>
      </c>
      <c r="C141" s="146"/>
      <c r="D141" s="147" t="s">
        <v>205</v>
      </c>
      <c r="E141" s="148" t="s">
        <v>564</v>
      </c>
      <c r="F141" s="149">
        <v>437.5</v>
      </c>
      <c r="G141" s="148"/>
      <c r="H141" s="148">
        <v>504.5</v>
      </c>
      <c r="I141" s="150">
        <v>522</v>
      </c>
      <c r="J141" s="151" t="s">
        <v>631</v>
      </c>
      <c r="K141" s="152">
        <f t="shared" si="49"/>
        <v>67</v>
      </c>
      <c r="L141" s="153">
        <f t="shared" si="50"/>
        <v>0.15314285714285714</v>
      </c>
      <c r="M141" s="148" t="s">
        <v>534</v>
      </c>
      <c r="N141" s="154">
        <v>42480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50</v>
      </c>
      <c r="B142" s="146">
        <v>42438</v>
      </c>
      <c r="C142" s="146"/>
      <c r="D142" s="147" t="s">
        <v>632</v>
      </c>
      <c r="E142" s="148" t="s">
        <v>564</v>
      </c>
      <c r="F142" s="149">
        <v>189.5</v>
      </c>
      <c r="G142" s="148"/>
      <c r="H142" s="148">
        <v>218</v>
      </c>
      <c r="I142" s="150">
        <v>218</v>
      </c>
      <c r="J142" s="151" t="s">
        <v>622</v>
      </c>
      <c r="K142" s="152">
        <f t="shared" si="49"/>
        <v>28.5</v>
      </c>
      <c r="L142" s="153">
        <f t="shared" si="50"/>
        <v>0.15039577836411611</v>
      </c>
      <c r="M142" s="148" t="s">
        <v>534</v>
      </c>
      <c r="N142" s="154">
        <v>43034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5">
        <v>51</v>
      </c>
      <c r="B143" s="156">
        <v>42471</v>
      </c>
      <c r="C143" s="156"/>
      <c r="D143" s="164" t="s">
        <v>633</v>
      </c>
      <c r="E143" s="159" t="s">
        <v>564</v>
      </c>
      <c r="F143" s="159">
        <v>36.5</v>
      </c>
      <c r="G143" s="160"/>
      <c r="H143" s="160">
        <v>15.85</v>
      </c>
      <c r="I143" s="160">
        <v>60</v>
      </c>
      <c r="J143" s="161" t="s">
        <v>634</v>
      </c>
      <c r="K143" s="162">
        <f t="shared" si="49"/>
        <v>-20.65</v>
      </c>
      <c r="L143" s="163">
        <f t="shared" si="50"/>
        <v>-0.5657534246575342</v>
      </c>
      <c r="M143" s="159" t="s">
        <v>546</v>
      </c>
      <c r="N143" s="167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52</v>
      </c>
      <c r="B144" s="146">
        <v>42472</v>
      </c>
      <c r="C144" s="146"/>
      <c r="D144" s="147" t="s">
        <v>635</v>
      </c>
      <c r="E144" s="148" t="s">
        <v>564</v>
      </c>
      <c r="F144" s="149">
        <v>93</v>
      </c>
      <c r="G144" s="148"/>
      <c r="H144" s="148">
        <v>149</v>
      </c>
      <c r="I144" s="150">
        <v>140</v>
      </c>
      <c r="J144" s="151" t="s">
        <v>636</v>
      </c>
      <c r="K144" s="152">
        <f t="shared" si="49"/>
        <v>56</v>
      </c>
      <c r="L144" s="153">
        <f t="shared" si="50"/>
        <v>0.60215053763440862</v>
      </c>
      <c r="M144" s="148" t="s">
        <v>534</v>
      </c>
      <c r="N144" s="154">
        <v>42740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53</v>
      </c>
      <c r="B145" s="146">
        <v>42472</v>
      </c>
      <c r="C145" s="146"/>
      <c r="D145" s="147" t="s">
        <v>637</v>
      </c>
      <c r="E145" s="148" t="s">
        <v>564</v>
      </c>
      <c r="F145" s="149">
        <v>130</v>
      </c>
      <c r="G145" s="148"/>
      <c r="H145" s="148">
        <v>150</v>
      </c>
      <c r="I145" s="150" t="s">
        <v>638</v>
      </c>
      <c r="J145" s="151" t="s">
        <v>622</v>
      </c>
      <c r="K145" s="152">
        <f t="shared" si="49"/>
        <v>20</v>
      </c>
      <c r="L145" s="153">
        <f t="shared" si="50"/>
        <v>0.15384615384615385</v>
      </c>
      <c r="M145" s="148" t="s">
        <v>534</v>
      </c>
      <c r="N145" s="154">
        <v>42564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54</v>
      </c>
      <c r="B146" s="146">
        <v>42473</v>
      </c>
      <c r="C146" s="146"/>
      <c r="D146" s="147" t="s">
        <v>639</v>
      </c>
      <c r="E146" s="148" t="s">
        <v>564</v>
      </c>
      <c r="F146" s="149">
        <v>196</v>
      </c>
      <c r="G146" s="148"/>
      <c r="H146" s="148">
        <v>299</v>
      </c>
      <c r="I146" s="150">
        <v>299</v>
      </c>
      <c r="J146" s="151" t="s">
        <v>622</v>
      </c>
      <c r="K146" s="152">
        <v>103</v>
      </c>
      <c r="L146" s="153">
        <v>0.52551020408163296</v>
      </c>
      <c r="M146" s="148" t="s">
        <v>534</v>
      </c>
      <c r="N146" s="154">
        <v>42620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55</v>
      </c>
      <c r="B147" s="146">
        <v>42473</v>
      </c>
      <c r="C147" s="146"/>
      <c r="D147" s="147" t="s">
        <v>640</v>
      </c>
      <c r="E147" s="148" t="s">
        <v>564</v>
      </c>
      <c r="F147" s="149">
        <v>88</v>
      </c>
      <c r="G147" s="148"/>
      <c r="H147" s="148">
        <v>103</v>
      </c>
      <c r="I147" s="150">
        <v>103</v>
      </c>
      <c r="J147" s="151" t="s">
        <v>622</v>
      </c>
      <c r="K147" s="152">
        <v>15</v>
      </c>
      <c r="L147" s="153">
        <v>0.170454545454545</v>
      </c>
      <c r="M147" s="148" t="s">
        <v>534</v>
      </c>
      <c r="N147" s="154">
        <v>42530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56</v>
      </c>
      <c r="B148" s="146">
        <v>42492</v>
      </c>
      <c r="C148" s="146"/>
      <c r="D148" s="147" t="s">
        <v>641</v>
      </c>
      <c r="E148" s="148" t="s">
        <v>564</v>
      </c>
      <c r="F148" s="149">
        <v>127.5</v>
      </c>
      <c r="G148" s="148"/>
      <c r="H148" s="148">
        <v>148</v>
      </c>
      <c r="I148" s="150" t="s">
        <v>642</v>
      </c>
      <c r="J148" s="151" t="s">
        <v>622</v>
      </c>
      <c r="K148" s="152">
        <f>H148-F148</f>
        <v>20.5</v>
      </c>
      <c r="L148" s="153">
        <f>K148/F148</f>
        <v>0.16078431372549021</v>
      </c>
      <c r="M148" s="148" t="s">
        <v>534</v>
      </c>
      <c r="N148" s="154">
        <v>42564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57</v>
      </c>
      <c r="B149" s="146">
        <v>42493</v>
      </c>
      <c r="C149" s="146"/>
      <c r="D149" s="147" t="s">
        <v>643</v>
      </c>
      <c r="E149" s="148" t="s">
        <v>564</v>
      </c>
      <c r="F149" s="149">
        <v>675</v>
      </c>
      <c r="G149" s="148"/>
      <c r="H149" s="148">
        <v>815</v>
      </c>
      <c r="I149" s="150" t="s">
        <v>644</v>
      </c>
      <c r="J149" s="151" t="s">
        <v>622</v>
      </c>
      <c r="K149" s="152">
        <f>H149-F149</f>
        <v>140</v>
      </c>
      <c r="L149" s="153">
        <f>K149/F149</f>
        <v>0.2074074074074074</v>
      </c>
      <c r="M149" s="148" t="s">
        <v>534</v>
      </c>
      <c r="N149" s="154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58</v>
      </c>
      <c r="B150" s="156">
        <v>42522</v>
      </c>
      <c r="C150" s="156"/>
      <c r="D150" s="157" t="s">
        <v>645</v>
      </c>
      <c r="E150" s="158" t="s">
        <v>564</v>
      </c>
      <c r="F150" s="159">
        <v>500</v>
      </c>
      <c r="G150" s="159"/>
      <c r="H150" s="160">
        <v>232.5</v>
      </c>
      <c r="I150" s="160" t="s">
        <v>646</v>
      </c>
      <c r="J150" s="161" t="s">
        <v>647</v>
      </c>
      <c r="K150" s="162">
        <f>H150-F150</f>
        <v>-267.5</v>
      </c>
      <c r="L150" s="163">
        <f>K150/F150</f>
        <v>-0.53500000000000003</v>
      </c>
      <c r="M150" s="159" t="s">
        <v>546</v>
      </c>
      <c r="N150" s="156">
        <v>43735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59</v>
      </c>
      <c r="B151" s="146">
        <v>42527</v>
      </c>
      <c r="C151" s="146"/>
      <c r="D151" s="147" t="s">
        <v>492</v>
      </c>
      <c r="E151" s="148" t="s">
        <v>564</v>
      </c>
      <c r="F151" s="149">
        <v>110</v>
      </c>
      <c r="G151" s="148"/>
      <c r="H151" s="148">
        <v>126.5</v>
      </c>
      <c r="I151" s="150">
        <v>125</v>
      </c>
      <c r="J151" s="151" t="s">
        <v>573</v>
      </c>
      <c r="K151" s="152">
        <f>H151-F151</f>
        <v>16.5</v>
      </c>
      <c r="L151" s="153">
        <f>K151/F151</f>
        <v>0.15</v>
      </c>
      <c r="M151" s="148" t="s">
        <v>534</v>
      </c>
      <c r="N151" s="154">
        <v>42552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60</v>
      </c>
      <c r="B152" s="146">
        <v>42538</v>
      </c>
      <c r="C152" s="146"/>
      <c r="D152" s="147" t="s">
        <v>648</v>
      </c>
      <c r="E152" s="148" t="s">
        <v>564</v>
      </c>
      <c r="F152" s="149">
        <v>44</v>
      </c>
      <c r="G152" s="148"/>
      <c r="H152" s="148">
        <v>69.5</v>
      </c>
      <c r="I152" s="150">
        <v>69.5</v>
      </c>
      <c r="J152" s="151" t="s">
        <v>649</v>
      </c>
      <c r="K152" s="152">
        <f>H152-F152</f>
        <v>25.5</v>
      </c>
      <c r="L152" s="153">
        <f>K152/F152</f>
        <v>0.57954545454545459</v>
      </c>
      <c r="M152" s="148" t="s">
        <v>534</v>
      </c>
      <c r="N152" s="154">
        <v>42977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61</v>
      </c>
      <c r="B153" s="146">
        <v>42549</v>
      </c>
      <c r="C153" s="146"/>
      <c r="D153" s="147" t="s">
        <v>650</v>
      </c>
      <c r="E153" s="148" t="s">
        <v>564</v>
      </c>
      <c r="F153" s="149">
        <v>262.5</v>
      </c>
      <c r="G153" s="148"/>
      <c r="H153" s="148">
        <v>340</v>
      </c>
      <c r="I153" s="150">
        <v>333</v>
      </c>
      <c r="J153" s="151" t="s">
        <v>651</v>
      </c>
      <c r="K153" s="152">
        <v>77.5</v>
      </c>
      <c r="L153" s="153">
        <v>0.29523809523809502</v>
      </c>
      <c r="M153" s="148" t="s">
        <v>534</v>
      </c>
      <c r="N153" s="154">
        <v>43017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62</v>
      </c>
      <c r="B154" s="146">
        <v>42549</v>
      </c>
      <c r="C154" s="146"/>
      <c r="D154" s="147" t="s">
        <v>652</v>
      </c>
      <c r="E154" s="148" t="s">
        <v>564</v>
      </c>
      <c r="F154" s="149">
        <v>840</v>
      </c>
      <c r="G154" s="148"/>
      <c r="H154" s="148">
        <v>1230</v>
      </c>
      <c r="I154" s="150">
        <v>1230</v>
      </c>
      <c r="J154" s="151" t="s">
        <v>622</v>
      </c>
      <c r="K154" s="152">
        <v>390</v>
      </c>
      <c r="L154" s="153">
        <v>0.46428571428571402</v>
      </c>
      <c r="M154" s="148" t="s">
        <v>534</v>
      </c>
      <c r="N154" s="154">
        <v>42649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8">
        <v>63</v>
      </c>
      <c r="B155" s="169">
        <v>42556</v>
      </c>
      <c r="C155" s="169"/>
      <c r="D155" s="170" t="s">
        <v>653</v>
      </c>
      <c r="E155" s="171" t="s">
        <v>564</v>
      </c>
      <c r="F155" s="171">
        <v>395</v>
      </c>
      <c r="G155" s="172"/>
      <c r="H155" s="172">
        <f>(468.5+342.5)/2</f>
        <v>405.5</v>
      </c>
      <c r="I155" s="172">
        <v>510</v>
      </c>
      <c r="J155" s="173" t="s">
        <v>654</v>
      </c>
      <c r="K155" s="174">
        <f t="shared" ref="K155:K161" si="51">H155-F155</f>
        <v>10.5</v>
      </c>
      <c r="L155" s="175">
        <f t="shared" ref="L155:L161" si="52">K155/F155</f>
        <v>2.6582278481012658E-2</v>
      </c>
      <c r="M155" s="171" t="s">
        <v>655</v>
      </c>
      <c r="N155" s="169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5">
        <v>64</v>
      </c>
      <c r="B156" s="156">
        <v>42584</v>
      </c>
      <c r="C156" s="156"/>
      <c r="D156" s="157" t="s">
        <v>656</v>
      </c>
      <c r="E156" s="158" t="s">
        <v>536</v>
      </c>
      <c r="F156" s="159">
        <f>169.5-12.8</f>
        <v>156.69999999999999</v>
      </c>
      <c r="G156" s="159"/>
      <c r="H156" s="160">
        <v>77</v>
      </c>
      <c r="I156" s="160" t="s">
        <v>657</v>
      </c>
      <c r="J156" s="161" t="s">
        <v>658</v>
      </c>
      <c r="K156" s="162">
        <f t="shared" si="51"/>
        <v>-79.699999999999989</v>
      </c>
      <c r="L156" s="163">
        <f t="shared" si="52"/>
        <v>-0.50861518825781749</v>
      </c>
      <c r="M156" s="159" t="s">
        <v>546</v>
      </c>
      <c r="N156" s="156">
        <v>43522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65</v>
      </c>
      <c r="B157" s="156">
        <v>42586</v>
      </c>
      <c r="C157" s="156"/>
      <c r="D157" s="157" t="s">
        <v>659</v>
      </c>
      <c r="E157" s="158" t="s">
        <v>564</v>
      </c>
      <c r="F157" s="159">
        <v>400</v>
      </c>
      <c r="G157" s="159"/>
      <c r="H157" s="160">
        <v>305</v>
      </c>
      <c r="I157" s="160">
        <v>475</v>
      </c>
      <c r="J157" s="161" t="s">
        <v>660</v>
      </c>
      <c r="K157" s="162">
        <f t="shared" si="51"/>
        <v>-95</v>
      </c>
      <c r="L157" s="163">
        <f t="shared" si="52"/>
        <v>-0.23749999999999999</v>
      </c>
      <c r="M157" s="159" t="s">
        <v>546</v>
      </c>
      <c r="N157" s="156">
        <v>43606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66</v>
      </c>
      <c r="B158" s="146">
        <v>42593</v>
      </c>
      <c r="C158" s="146"/>
      <c r="D158" s="147" t="s">
        <v>661</v>
      </c>
      <c r="E158" s="148" t="s">
        <v>564</v>
      </c>
      <c r="F158" s="149">
        <v>86.5</v>
      </c>
      <c r="G158" s="148"/>
      <c r="H158" s="148">
        <v>130</v>
      </c>
      <c r="I158" s="150">
        <v>130</v>
      </c>
      <c r="J158" s="151" t="s">
        <v>662</v>
      </c>
      <c r="K158" s="152">
        <f t="shared" si="51"/>
        <v>43.5</v>
      </c>
      <c r="L158" s="153">
        <f t="shared" si="52"/>
        <v>0.50289017341040465</v>
      </c>
      <c r="M158" s="148" t="s">
        <v>534</v>
      </c>
      <c r="N158" s="154">
        <v>43091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5">
        <v>67</v>
      </c>
      <c r="B159" s="156">
        <v>42600</v>
      </c>
      <c r="C159" s="156"/>
      <c r="D159" s="157" t="s">
        <v>109</v>
      </c>
      <c r="E159" s="158" t="s">
        <v>564</v>
      </c>
      <c r="F159" s="159">
        <v>133.5</v>
      </c>
      <c r="G159" s="159"/>
      <c r="H159" s="160">
        <v>126.5</v>
      </c>
      <c r="I159" s="160">
        <v>178</v>
      </c>
      <c r="J159" s="161" t="s">
        <v>663</v>
      </c>
      <c r="K159" s="162">
        <f t="shared" si="51"/>
        <v>-7</v>
      </c>
      <c r="L159" s="163">
        <f t="shared" si="52"/>
        <v>-5.2434456928838954E-2</v>
      </c>
      <c r="M159" s="159" t="s">
        <v>546</v>
      </c>
      <c r="N159" s="156">
        <v>42615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68</v>
      </c>
      <c r="B160" s="146">
        <v>42613</v>
      </c>
      <c r="C160" s="146"/>
      <c r="D160" s="147" t="s">
        <v>664</v>
      </c>
      <c r="E160" s="148" t="s">
        <v>564</v>
      </c>
      <c r="F160" s="149">
        <v>560</v>
      </c>
      <c r="G160" s="148"/>
      <c r="H160" s="148">
        <v>725</v>
      </c>
      <c r="I160" s="150">
        <v>725</v>
      </c>
      <c r="J160" s="151" t="s">
        <v>566</v>
      </c>
      <c r="K160" s="152">
        <f t="shared" si="51"/>
        <v>165</v>
      </c>
      <c r="L160" s="153">
        <f t="shared" si="52"/>
        <v>0.29464285714285715</v>
      </c>
      <c r="M160" s="148" t="s">
        <v>534</v>
      </c>
      <c r="N160" s="154">
        <v>42456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69</v>
      </c>
      <c r="B161" s="146">
        <v>42614</v>
      </c>
      <c r="C161" s="146"/>
      <c r="D161" s="147" t="s">
        <v>665</v>
      </c>
      <c r="E161" s="148" t="s">
        <v>564</v>
      </c>
      <c r="F161" s="149">
        <v>160.5</v>
      </c>
      <c r="G161" s="148"/>
      <c r="H161" s="148">
        <v>210</v>
      </c>
      <c r="I161" s="150">
        <v>210</v>
      </c>
      <c r="J161" s="151" t="s">
        <v>566</v>
      </c>
      <c r="K161" s="152">
        <f t="shared" si="51"/>
        <v>49.5</v>
      </c>
      <c r="L161" s="153">
        <f t="shared" si="52"/>
        <v>0.30841121495327101</v>
      </c>
      <c r="M161" s="148" t="s">
        <v>534</v>
      </c>
      <c r="N161" s="154">
        <v>42871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70</v>
      </c>
      <c r="B162" s="146">
        <v>42646</v>
      </c>
      <c r="C162" s="146"/>
      <c r="D162" s="147" t="s">
        <v>377</v>
      </c>
      <c r="E162" s="148" t="s">
        <v>564</v>
      </c>
      <c r="F162" s="149">
        <v>430</v>
      </c>
      <c r="G162" s="148"/>
      <c r="H162" s="148">
        <v>596</v>
      </c>
      <c r="I162" s="150">
        <v>575</v>
      </c>
      <c r="J162" s="151" t="s">
        <v>666</v>
      </c>
      <c r="K162" s="152">
        <v>166</v>
      </c>
      <c r="L162" s="153">
        <v>0.38604651162790699</v>
      </c>
      <c r="M162" s="148" t="s">
        <v>534</v>
      </c>
      <c r="N162" s="154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71</v>
      </c>
      <c r="B163" s="146">
        <v>42657</v>
      </c>
      <c r="C163" s="146"/>
      <c r="D163" s="147" t="s">
        <v>667</v>
      </c>
      <c r="E163" s="148" t="s">
        <v>564</v>
      </c>
      <c r="F163" s="149">
        <v>280</v>
      </c>
      <c r="G163" s="148"/>
      <c r="H163" s="148">
        <v>345</v>
      </c>
      <c r="I163" s="150">
        <v>345</v>
      </c>
      <c r="J163" s="151" t="s">
        <v>566</v>
      </c>
      <c r="K163" s="152">
        <f t="shared" ref="K163:K168" si="53">H163-F163</f>
        <v>65</v>
      </c>
      <c r="L163" s="153">
        <f>K163/F163</f>
        <v>0.23214285714285715</v>
      </c>
      <c r="M163" s="148" t="s">
        <v>534</v>
      </c>
      <c r="N163" s="154">
        <v>42814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72</v>
      </c>
      <c r="B164" s="146">
        <v>42657</v>
      </c>
      <c r="C164" s="146"/>
      <c r="D164" s="147" t="s">
        <v>668</v>
      </c>
      <c r="E164" s="148" t="s">
        <v>564</v>
      </c>
      <c r="F164" s="149">
        <v>245</v>
      </c>
      <c r="G164" s="148"/>
      <c r="H164" s="148">
        <v>325.5</v>
      </c>
      <c r="I164" s="150">
        <v>330</v>
      </c>
      <c r="J164" s="151" t="s">
        <v>669</v>
      </c>
      <c r="K164" s="152">
        <f t="shared" si="53"/>
        <v>80.5</v>
      </c>
      <c r="L164" s="153">
        <f>K164/F164</f>
        <v>0.32857142857142857</v>
      </c>
      <c r="M164" s="148" t="s">
        <v>534</v>
      </c>
      <c r="N164" s="154">
        <v>42769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73</v>
      </c>
      <c r="B165" s="146">
        <v>42660</v>
      </c>
      <c r="C165" s="146"/>
      <c r="D165" s="147" t="s">
        <v>333</v>
      </c>
      <c r="E165" s="148" t="s">
        <v>564</v>
      </c>
      <c r="F165" s="149">
        <v>125</v>
      </c>
      <c r="G165" s="148"/>
      <c r="H165" s="148">
        <v>160</v>
      </c>
      <c r="I165" s="150">
        <v>160</v>
      </c>
      <c r="J165" s="151" t="s">
        <v>622</v>
      </c>
      <c r="K165" s="152">
        <f t="shared" si="53"/>
        <v>35</v>
      </c>
      <c r="L165" s="153">
        <v>0.28000000000000003</v>
      </c>
      <c r="M165" s="148" t="s">
        <v>534</v>
      </c>
      <c r="N165" s="154">
        <v>42803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74</v>
      </c>
      <c r="B166" s="146">
        <v>42660</v>
      </c>
      <c r="C166" s="146"/>
      <c r="D166" s="147" t="s">
        <v>432</v>
      </c>
      <c r="E166" s="148" t="s">
        <v>564</v>
      </c>
      <c r="F166" s="149">
        <v>114</v>
      </c>
      <c r="G166" s="148"/>
      <c r="H166" s="148">
        <v>145</v>
      </c>
      <c r="I166" s="150">
        <v>145</v>
      </c>
      <c r="J166" s="151" t="s">
        <v>622</v>
      </c>
      <c r="K166" s="152">
        <f t="shared" si="53"/>
        <v>31</v>
      </c>
      <c r="L166" s="153">
        <f>K166/F166</f>
        <v>0.27192982456140352</v>
      </c>
      <c r="M166" s="148" t="s">
        <v>534</v>
      </c>
      <c r="N166" s="154">
        <v>42859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75</v>
      </c>
      <c r="B167" s="146">
        <v>42660</v>
      </c>
      <c r="C167" s="146"/>
      <c r="D167" s="147" t="s">
        <v>670</v>
      </c>
      <c r="E167" s="148" t="s">
        <v>564</v>
      </c>
      <c r="F167" s="149">
        <v>212</v>
      </c>
      <c r="G167" s="148"/>
      <c r="H167" s="148">
        <v>280</v>
      </c>
      <c r="I167" s="150">
        <v>276</v>
      </c>
      <c r="J167" s="151" t="s">
        <v>671</v>
      </c>
      <c r="K167" s="152">
        <f t="shared" si="53"/>
        <v>68</v>
      </c>
      <c r="L167" s="153">
        <f>K167/F167</f>
        <v>0.32075471698113206</v>
      </c>
      <c r="M167" s="148" t="s">
        <v>534</v>
      </c>
      <c r="N167" s="154">
        <v>42858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76</v>
      </c>
      <c r="B168" s="146">
        <v>42678</v>
      </c>
      <c r="C168" s="146"/>
      <c r="D168" s="147" t="s">
        <v>423</v>
      </c>
      <c r="E168" s="148" t="s">
        <v>564</v>
      </c>
      <c r="F168" s="149">
        <v>155</v>
      </c>
      <c r="G168" s="148"/>
      <c r="H168" s="148">
        <v>210</v>
      </c>
      <c r="I168" s="150">
        <v>210</v>
      </c>
      <c r="J168" s="151" t="s">
        <v>672</v>
      </c>
      <c r="K168" s="152">
        <f t="shared" si="53"/>
        <v>55</v>
      </c>
      <c r="L168" s="153">
        <f>K168/F168</f>
        <v>0.35483870967741937</v>
      </c>
      <c r="M168" s="148" t="s">
        <v>534</v>
      </c>
      <c r="N168" s="154">
        <v>42944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5">
        <v>77</v>
      </c>
      <c r="B169" s="156">
        <v>42710</v>
      </c>
      <c r="C169" s="156"/>
      <c r="D169" s="157" t="s">
        <v>673</v>
      </c>
      <c r="E169" s="158" t="s">
        <v>564</v>
      </c>
      <c r="F169" s="159">
        <v>150.5</v>
      </c>
      <c r="G169" s="159"/>
      <c r="H169" s="160">
        <v>72.5</v>
      </c>
      <c r="I169" s="160">
        <v>174</v>
      </c>
      <c r="J169" s="161" t="s">
        <v>674</v>
      </c>
      <c r="K169" s="162">
        <v>-78</v>
      </c>
      <c r="L169" s="163">
        <v>-0.51827242524916906</v>
      </c>
      <c r="M169" s="159" t="s">
        <v>546</v>
      </c>
      <c r="N169" s="156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78</v>
      </c>
      <c r="B170" s="146">
        <v>42712</v>
      </c>
      <c r="C170" s="146"/>
      <c r="D170" s="147" t="s">
        <v>675</v>
      </c>
      <c r="E170" s="148" t="s">
        <v>564</v>
      </c>
      <c r="F170" s="149">
        <v>380</v>
      </c>
      <c r="G170" s="148"/>
      <c r="H170" s="148">
        <v>478</v>
      </c>
      <c r="I170" s="150">
        <v>468</v>
      </c>
      <c r="J170" s="151" t="s">
        <v>622</v>
      </c>
      <c r="K170" s="152">
        <f>H170-F170</f>
        <v>98</v>
      </c>
      <c r="L170" s="153">
        <f>K170/F170</f>
        <v>0.25789473684210529</v>
      </c>
      <c r="M170" s="148" t="s">
        <v>534</v>
      </c>
      <c r="N170" s="154">
        <v>43025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79</v>
      </c>
      <c r="B171" s="146">
        <v>42734</v>
      </c>
      <c r="C171" s="146"/>
      <c r="D171" s="147" t="s">
        <v>108</v>
      </c>
      <c r="E171" s="148" t="s">
        <v>564</v>
      </c>
      <c r="F171" s="149">
        <v>305</v>
      </c>
      <c r="G171" s="148"/>
      <c r="H171" s="148">
        <v>375</v>
      </c>
      <c r="I171" s="150">
        <v>375</v>
      </c>
      <c r="J171" s="151" t="s">
        <v>622</v>
      </c>
      <c r="K171" s="152">
        <f>H171-F171</f>
        <v>70</v>
      </c>
      <c r="L171" s="153">
        <f>K171/F171</f>
        <v>0.22950819672131148</v>
      </c>
      <c r="M171" s="148" t="s">
        <v>534</v>
      </c>
      <c r="N171" s="154">
        <v>42768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80</v>
      </c>
      <c r="B172" s="146">
        <v>42739</v>
      </c>
      <c r="C172" s="146"/>
      <c r="D172" s="147" t="s">
        <v>94</v>
      </c>
      <c r="E172" s="148" t="s">
        <v>564</v>
      </c>
      <c r="F172" s="149">
        <v>99.5</v>
      </c>
      <c r="G172" s="148"/>
      <c r="H172" s="148">
        <v>158</v>
      </c>
      <c r="I172" s="150">
        <v>158</v>
      </c>
      <c r="J172" s="151" t="s">
        <v>622</v>
      </c>
      <c r="K172" s="152">
        <f>H172-F172</f>
        <v>58.5</v>
      </c>
      <c r="L172" s="153">
        <f>K172/F172</f>
        <v>0.5879396984924623</v>
      </c>
      <c r="M172" s="148" t="s">
        <v>534</v>
      </c>
      <c r="N172" s="154">
        <v>42898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81</v>
      </c>
      <c r="B173" s="146">
        <v>42739</v>
      </c>
      <c r="C173" s="146"/>
      <c r="D173" s="147" t="s">
        <v>94</v>
      </c>
      <c r="E173" s="148" t="s">
        <v>564</v>
      </c>
      <c r="F173" s="149">
        <v>99.5</v>
      </c>
      <c r="G173" s="148"/>
      <c r="H173" s="148">
        <v>158</v>
      </c>
      <c r="I173" s="150">
        <v>158</v>
      </c>
      <c r="J173" s="151" t="s">
        <v>622</v>
      </c>
      <c r="K173" s="152">
        <v>58.5</v>
      </c>
      <c r="L173" s="153">
        <v>0.58793969849246197</v>
      </c>
      <c r="M173" s="148" t="s">
        <v>534</v>
      </c>
      <c r="N173" s="154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82</v>
      </c>
      <c r="B174" s="146">
        <v>42786</v>
      </c>
      <c r="C174" s="146"/>
      <c r="D174" s="147" t="s">
        <v>181</v>
      </c>
      <c r="E174" s="148" t="s">
        <v>564</v>
      </c>
      <c r="F174" s="149">
        <v>140.5</v>
      </c>
      <c r="G174" s="148"/>
      <c r="H174" s="148">
        <v>220</v>
      </c>
      <c r="I174" s="150">
        <v>220</v>
      </c>
      <c r="J174" s="151" t="s">
        <v>622</v>
      </c>
      <c r="K174" s="152">
        <f>H174-F174</f>
        <v>79.5</v>
      </c>
      <c r="L174" s="153">
        <f>K174/F174</f>
        <v>0.5658362989323843</v>
      </c>
      <c r="M174" s="148" t="s">
        <v>534</v>
      </c>
      <c r="N174" s="154">
        <v>42864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83</v>
      </c>
      <c r="B175" s="146">
        <v>42786</v>
      </c>
      <c r="C175" s="146"/>
      <c r="D175" s="147" t="s">
        <v>676</v>
      </c>
      <c r="E175" s="148" t="s">
        <v>564</v>
      </c>
      <c r="F175" s="149">
        <v>202.5</v>
      </c>
      <c r="G175" s="148"/>
      <c r="H175" s="148">
        <v>234</v>
      </c>
      <c r="I175" s="150">
        <v>234</v>
      </c>
      <c r="J175" s="151" t="s">
        <v>622</v>
      </c>
      <c r="K175" s="152">
        <v>31.5</v>
      </c>
      <c r="L175" s="153">
        <v>0.155555555555556</v>
      </c>
      <c r="M175" s="148" t="s">
        <v>534</v>
      </c>
      <c r="N175" s="154">
        <v>42836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84</v>
      </c>
      <c r="B176" s="146">
        <v>42818</v>
      </c>
      <c r="C176" s="146"/>
      <c r="D176" s="147" t="s">
        <v>677</v>
      </c>
      <c r="E176" s="148" t="s">
        <v>564</v>
      </c>
      <c r="F176" s="149">
        <v>300.5</v>
      </c>
      <c r="G176" s="148"/>
      <c r="H176" s="148">
        <v>417.5</v>
      </c>
      <c r="I176" s="150">
        <v>420</v>
      </c>
      <c r="J176" s="151" t="s">
        <v>678</v>
      </c>
      <c r="K176" s="152">
        <f>H176-F176</f>
        <v>117</v>
      </c>
      <c r="L176" s="153">
        <f>K176/F176</f>
        <v>0.38935108153078202</v>
      </c>
      <c r="M176" s="148" t="s">
        <v>534</v>
      </c>
      <c r="N176" s="154">
        <v>43070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85</v>
      </c>
      <c r="B177" s="146">
        <v>42818</v>
      </c>
      <c r="C177" s="146"/>
      <c r="D177" s="147" t="s">
        <v>652</v>
      </c>
      <c r="E177" s="148" t="s">
        <v>564</v>
      </c>
      <c r="F177" s="149">
        <v>850</v>
      </c>
      <c r="G177" s="148"/>
      <c r="H177" s="148">
        <v>1042.5</v>
      </c>
      <c r="I177" s="150">
        <v>1023</v>
      </c>
      <c r="J177" s="151" t="s">
        <v>679</v>
      </c>
      <c r="K177" s="152">
        <v>192.5</v>
      </c>
      <c r="L177" s="153">
        <v>0.22647058823529401</v>
      </c>
      <c r="M177" s="148" t="s">
        <v>534</v>
      </c>
      <c r="N177" s="154">
        <v>42830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86</v>
      </c>
      <c r="B178" s="146">
        <v>42830</v>
      </c>
      <c r="C178" s="146"/>
      <c r="D178" s="147" t="s">
        <v>451</v>
      </c>
      <c r="E178" s="148" t="s">
        <v>564</v>
      </c>
      <c r="F178" s="149">
        <v>785</v>
      </c>
      <c r="G178" s="148"/>
      <c r="H178" s="148">
        <v>930</v>
      </c>
      <c r="I178" s="150">
        <v>920</v>
      </c>
      <c r="J178" s="151" t="s">
        <v>680</v>
      </c>
      <c r="K178" s="152">
        <f>H178-F178</f>
        <v>145</v>
      </c>
      <c r="L178" s="153">
        <f>K178/F178</f>
        <v>0.18471337579617833</v>
      </c>
      <c r="M178" s="148" t="s">
        <v>534</v>
      </c>
      <c r="N178" s="154">
        <v>42976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5">
        <v>87</v>
      </c>
      <c r="B179" s="156">
        <v>42831</v>
      </c>
      <c r="C179" s="156"/>
      <c r="D179" s="157" t="s">
        <v>681</v>
      </c>
      <c r="E179" s="158" t="s">
        <v>564</v>
      </c>
      <c r="F179" s="159">
        <v>40</v>
      </c>
      <c r="G179" s="159"/>
      <c r="H179" s="160">
        <v>13.1</v>
      </c>
      <c r="I179" s="160">
        <v>60</v>
      </c>
      <c r="J179" s="161" t="s">
        <v>682</v>
      </c>
      <c r="K179" s="162">
        <v>-26.9</v>
      </c>
      <c r="L179" s="163">
        <v>-0.67249999999999999</v>
      </c>
      <c r="M179" s="159" t="s">
        <v>546</v>
      </c>
      <c r="N179" s="156">
        <v>43138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88</v>
      </c>
      <c r="B180" s="146">
        <v>42837</v>
      </c>
      <c r="C180" s="146"/>
      <c r="D180" s="147" t="s">
        <v>93</v>
      </c>
      <c r="E180" s="148" t="s">
        <v>564</v>
      </c>
      <c r="F180" s="149">
        <v>289.5</v>
      </c>
      <c r="G180" s="148"/>
      <c r="H180" s="148">
        <v>354</v>
      </c>
      <c r="I180" s="150">
        <v>360</v>
      </c>
      <c r="J180" s="151" t="s">
        <v>683</v>
      </c>
      <c r="K180" s="152">
        <f t="shared" ref="K180:K188" si="54">H180-F180</f>
        <v>64.5</v>
      </c>
      <c r="L180" s="153">
        <f t="shared" ref="L180:L188" si="55">K180/F180</f>
        <v>0.22279792746113988</v>
      </c>
      <c r="M180" s="148" t="s">
        <v>534</v>
      </c>
      <c r="N180" s="154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89</v>
      </c>
      <c r="B181" s="146">
        <v>42845</v>
      </c>
      <c r="C181" s="146"/>
      <c r="D181" s="147" t="s">
        <v>399</v>
      </c>
      <c r="E181" s="148" t="s">
        <v>564</v>
      </c>
      <c r="F181" s="149">
        <v>700</v>
      </c>
      <c r="G181" s="148"/>
      <c r="H181" s="148">
        <v>840</v>
      </c>
      <c r="I181" s="150">
        <v>840</v>
      </c>
      <c r="J181" s="151" t="s">
        <v>684</v>
      </c>
      <c r="K181" s="152">
        <f t="shared" si="54"/>
        <v>140</v>
      </c>
      <c r="L181" s="153">
        <f t="shared" si="55"/>
        <v>0.2</v>
      </c>
      <c r="M181" s="148" t="s">
        <v>534</v>
      </c>
      <c r="N181" s="154">
        <v>42893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90</v>
      </c>
      <c r="B182" s="146">
        <v>42887</v>
      </c>
      <c r="C182" s="146"/>
      <c r="D182" s="147" t="s">
        <v>685</v>
      </c>
      <c r="E182" s="148" t="s">
        <v>564</v>
      </c>
      <c r="F182" s="149">
        <v>130</v>
      </c>
      <c r="G182" s="148"/>
      <c r="H182" s="148">
        <v>144.25</v>
      </c>
      <c r="I182" s="150">
        <v>170</v>
      </c>
      <c r="J182" s="151" t="s">
        <v>686</v>
      </c>
      <c r="K182" s="152">
        <f t="shared" si="54"/>
        <v>14.25</v>
      </c>
      <c r="L182" s="153">
        <f t="shared" si="55"/>
        <v>0.10961538461538461</v>
      </c>
      <c r="M182" s="148" t="s">
        <v>534</v>
      </c>
      <c r="N182" s="154">
        <v>43675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91</v>
      </c>
      <c r="B183" s="146">
        <v>42901</v>
      </c>
      <c r="C183" s="146"/>
      <c r="D183" s="147" t="s">
        <v>687</v>
      </c>
      <c r="E183" s="148" t="s">
        <v>564</v>
      </c>
      <c r="F183" s="149">
        <v>214.5</v>
      </c>
      <c r="G183" s="148"/>
      <c r="H183" s="148">
        <v>262</v>
      </c>
      <c r="I183" s="150">
        <v>262</v>
      </c>
      <c r="J183" s="151" t="s">
        <v>688</v>
      </c>
      <c r="K183" s="152">
        <f t="shared" si="54"/>
        <v>47.5</v>
      </c>
      <c r="L183" s="153">
        <f t="shared" si="55"/>
        <v>0.22144522144522144</v>
      </c>
      <c r="M183" s="148" t="s">
        <v>534</v>
      </c>
      <c r="N183" s="154">
        <v>42977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92</v>
      </c>
      <c r="B184" s="177">
        <v>42933</v>
      </c>
      <c r="C184" s="177"/>
      <c r="D184" s="178" t="s">
        <v>689</v>
      </c>
      <c r="E184" s="179" t="s">
        <v>564</v>
      </c>
      <c r="F184" s="180">
        <v>370</v>
      </c>
      <c r="G184" s="179"/>
      <c r="H184" s="179">
        <v>447.5</v>
      </c>
      <c r="I184" s="181">
        <v>450</v>
      </c>
      <c r="J184" s="182" t="s">
        <v>622</v>
      </c>
      <c r="K184" s="152">
        <f t="shared" si="54"/>
        <v>77.5</v>
      </c>
      <c r="L184" s="183">
        <f t="shared" si="55"/>
        <v>0.20945945945945946</v>
      </c>
      <c r="M184" s="179" t="s">
        <v>534</v>
      </c>
      <c r="N184" s="184">
        <v>43035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93</v>
      </c>
      <c r="B185" s="177">
        <v>42943</v>
      </c>
      <c r="C185" s="177"/>
      <c r="D185" s="178" t="s">
        <v>179</v>
      </c>
      <c r="E185" s="179" t="s">
        <v>564</v>
      </c>
      <c r="F185" s="180">
        <v>657.5</v>
      </c>
      <c r="G185" s="179"/>
      <c r="H185" s="179">
        <v>825</v>
      </c>
      <c r="I185" s="181">
        <v>820</v>
      </c>
      <c r="J185" s="182" t="s">
        <v>622</v>
      </c>
      <c r="K185" s="152">
        <f t="shared" si="54"/>
        <v>167.5</v>
      </c>
      <c r="L185" s="183">
        <f t="shared" si="55"/>
        <v>0.25475285171102663</v>
      </c>
      <c r="M185" s="179" t="s">
        <v>534</v>
      </c>
      <c r="N185" s="184">
        <v>43090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94</v>
      </c>
      <c r="B186" s="146">
        <v>42964</v>
      </c>
      <c r="C186" s="146"/>
      <c r="D186" s="147" t="s">
        <v>346</v>
      </c>
      <c r="E186" s="148" t="s">
        <v>564</v>
      </c>
      <c r="F186" s="149">
        <v>605</v>
      </c>
      <c r="G186" s="148"/>
      <c r="H186" s="148">
        <v>750</v>
      </c>
      <c r="I186" s="150">
        <v>750</v>
      </c>
      <c r="J186" s="151" t="s">
        <v>680</v>
      </c>
      <c r="K186" s="152">
        <f t="shared" si="54"/>
        <v>145</v>
      </c>
      <c r="L186" s="153">
        <f t="shared" si="55"/>
        <v>0.23966942148760331</v>
      </c>
      <c r="M186" s="148" t="s">
        <v>534</v>
      </c>
      <c r="N186" s="154">
        <v>43027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5">
        <v>95</v>
      </c>
      <c r="B187" s="156">
        <v>42979</v>
      </c>
      <c r="C187" s="156"/>
      <c r="D187" s="164" t="s">
        <v>690</v>
      </c>
      <c r="E187" s="159" t="s">
        <v>564</v>
      </c>
      <c r="F187" s="159">
        <v>255</v>
      </c>
      <c r="G187" s="160"/>
      <c r="H187" s="160">
        <v>217.25</v>
      </c>
      <c r="I187" s="160">
        <v>320</v>
      </c>
      <c r="J187" s="161" t="s">
        <v>691</v>
      </c>
      <c r="K187" s="162">
        <f t="shared" si="54"/>
        <v>-37.75</v>
      </c>
      <c r="L187" s="165">
        <f t="shared" si="55"/>
        <v>-0.14803921568627451</v>
      </c>
      <c r="M187" s="159" t="s">
        <v>546</v>
      </c>
      <c r="N187" s="156">
        <v>43661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96</v>
      </c>
      <c r="B188" s="146">
        <v>42997</v>
      </c>
      <c r="C188" s="146"/>
      <c r="D188" s="147" t="s">
        <v>692</v>
      </c>
      <c r="E188" s="148" t="s">
        <v>564</v>
      </c>
      <c r="F188" s="149">
        <v>215</v>
      </c>
      <c r="G188" s="148"/>
      <c r="H188" s="148">
        <v>258</v>
      </c>
      <c r="I188" s="150">
        <v>258</v>
      </c>
      <c r="J188" s="151" t="s">
        <v>622</v>
      </c>
      <c r="K188" s="152">
        <f t="shared" si="54"/>
        <v>43</v>
      </c>
      <c r="L188" s="153">
        <f t="shared" si="55"/>
        <v>0.2</v>
      </c>
      <c r="M188" s="148" t="s">
        <v>534</v>
      </c>
      <c r="N188" s="154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97</v>
      </c>
      <c r="B189" s="146">
        <v>42997</v>
      </c>
      <c r="C189" s="146"/>
      <c r="D189" s="147" t="s">
        <v>692</v>
      </c>
      <c r="E189" s="148" t="s">
        <v>564</v>
      </c>
      <c r="F189" s="149">
        <v>215</v>
      </c>
      <c r="G189" s="148"/>
      <c r="H189" s="148">
        <v>258</v>
      </c>
      <c r="I189" s="150">
        <v>258</v>
      </c>
      <c r="J189" s="182" t="s">
        <v>622</v>
      </c>
      <c r="K189" s="152">
        <v>43</v>
      </c>
      <c r="L189" s="153">
        <v>0.2</v>
      </c>
      <c r="M189" s="148" t="s">
        <v>534</v>
      </c>
      <c r="N189" s="154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98</v>
      </c>
      <c r="B190" s="177">
        <v>42998</v>
      </c>
      <c r="C190" s="177"/>
      <c r="D190" s="178" t="s">
        <v>693</v>
      </c>
      <c r="E190" s="179" t="s">
        <v>564</v>
      </c>
      <c r="F190" s="149">
        <v>75</v>
      </c>
      <c r="G190" s="179"/>
      <c r="H190" s="179">
        <v>90</v>
      </c>
      <c r="I190" s="181">
        <v>90</v>
      </c>
      <c r="J190" s="151" t="s">
        <v>694</v>
      </c>
      <c r="K190" s="152">
        <f t="shared" ref="K190:K195" si="56">H190-F190</f>
        <v>15</v>
      </c>
      <c r="L190" s="153">
        <f t="shared" ref="L190:L195" si="57">K190/F190</f>
        <v>0.2</v>
      </c>
      <c r="M190" s="148" t="s">
        <v>534</v>
      </c>
      <c r="N190" s="154">
        <v>43019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99</v>
      </c>
      <c r="B191" s="177">
        <v>43011</v>
      </c>
      <c r="C191" s="177"/>
      <c r="D191" s="178" t="s">
        <v>548</v>
      </c>
      <c r="E191" s="179" t="s">
        <v>564</v>
      </c>
      <c r="F191" s="180">
        <v>315</v>
      </c>
      <c r="G191" s="179"/>
      <c r="H191" s="179">
        <v>392</v>
      </c>
      <c r="I191" s="181">
        <v>384</v>
      </c>
      <c r="J191" s="182" t="s">
        <v>695</v>
      </c>
      <c r="K191" s="152">
        <f t="shared" si="56"/>
        <v>77</v>
      </c>
      <c r="L191" s="183">
        <f t="shared" si="57"/>
        <v>0.24444444444444444</v>
      </c>
      <c r="M191" s="179" t="s">
        <v>534</v>
      </c>
      <c r="N191" s="184">
        <v>43017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100</v>
      </c>
      <c r="B192" s="177">
        <v>43013</v>
      </c>
      <c r="C192" s="177"/>
      <c r="D192" s="178" t="s">
        <v>427</v>
      </c>
      <c r="E192" s="179" t="s">
        <v>564</v>
      </c>
      <c r="F192" s="180">
        <v>145</v>
      </c>
      <c r="G192" s="179"/>
      <c r="H192" s="179">
        <v>179</v>
      </c>
      <c r="I192" s="181">
        <v>180</v>
      </c>
      <c r="J192" s="182" t="s">
        <v>696</v>
      </c>
      <c r="K192" s="152">
        <f t="shared" si="56"/>
        <v>34</v>
      </c>
      <c r="L192" s="183">
        <f t="shared" si="57"/>
        <v>0.23448275862068965</v>
      </c>
      <c r="M192" s="179" t="s">
        <v>534</v>
      </c>
      <c r="N192" s="184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101</v>
      </c>
      <c r="B193" s="177">
        <v>43014</v>
      </c>
      <c r="C193" s="177"/>
      <c r="D193" s="178" t="s">
        <v>323</v>
      </c>
      <c r="E193" s="179" t="s">
        <v>564</v>
      </c>
      <c r="F193" s="180">
        <v>256</v>
      </c>
      <c r="G193" s="179"/>
      <c r="H193" s="179">
        <v>323</v>
      </c>
      <c r="I193" s="181">
        <v>320</v>
      </c>
      <c r="J193" s="182" t="s">
        <v>622</v>
      </c>
      <c r="K193" s="152">
        <f t="shared" si="56"/>
        <v>67</v>
      </c>
      <c r="L193" s="183">
        <f t="shared" si="57"/>
        <v>0.26171875</v>
      </c>
      <c r="M193" s="179" t="s">
        <v>534</v>
      </c>
      <c r="N193" s="184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102</v>
      </c>
      <c r="B194" s="177">
        <v>43017</v>
      </c>
      <c r="C194" s="177"/>
      <c r="D194" s="178" t="s">
        <v>338</v>
      </c>
      <c r="E194" s="179" t="s">
        <v>564</v>
      </c>
      <c r="F194" s="180">
        <v>137.5</v>
      </c>
      <c r="G194" s="179"/>
      <c r="H194" s="179">
        <v>184</v>
      </c>
      <c r="I194" s="181">
        <v>183</v>
      </c>
      <c r="J194" s="182" t="s">
        <v>697</v>
      </c>
      <c r="K194" s="152">
        <f t="shared" si="56"/>
        <v>46.5</v>
      </c>
      <c r="L194" s="183">
        <f t="shared" si="57"/>
        <v>0.33818181818181819</v>
      </c>
      <c r="M194" s="179" t="s">
        <v>534</v>
      </c>
      <c r="N194" s="184">
        <v>43108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103</v>
      </c>
      <c r="B195" s="177">
        <v>43018</v>
      </c>
      <c r="C195" s="177"/>
      <c r="D195" s="178" t="s">
        <v>698</v>
      </c>
      <c r="E195" s="179" t="s">
        <v>564</v>
      </c>
      <c r="F195" s="180">
        <v>125.5</v>
      </c>
      <c r="G195" s="179"/>
      <c r="H195" s="179">
        <v>158</v>
      </c>
      <c r="I195" s="181">
        <v>155</v>
      </c>
      <c r="J195" s="182" t="s">
        <v>699</v>
      </c>
      <c r="K195" s="152">
        <f t="shared" si="56"/>
        <v>32.5</v>
      </c>
      <c r="L195" s="183">
        <f t="shared" si="57"/>
        <v>0.25896414342629481</v>
      </c>
      <c r="M195" s="179" t="s">
        <v>534</v>
      </c>
      <c r="N195" s="184">
        <v>43067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104</v>
      </c>
      <c r="B196" s="177">
        <v>43018</v>
      </c>
      <c r="C196" s="177"/>
      <c r="D196" s="178" t="s">
        <v>700</v>
      </c>
      <c r="E196" s="179" t="s">
        <v>564</v>
      </c>
      <c r="F196" s="180">
        <v>895</v>
      </c>
      <c r="G196" s="179"/>
      <c r="H196" s="179">
        <v>1122.5</v>
      </c>
      <c r="I196" s="181">
        <v>1078</v>
      </c>
      <c r="J196" s="182" t="s">
        <v>701</v>
      </c>
      <c r="K196" s="152">
        <v>227.5</v>
      </c>
      <c r="L196" s="183">
        <v>0.25418994413407803</v>
      </c>
      <c r="M196" s="179" t="s">
        <v>534</v>
      </c>
      <c r="N196" s="184">
        <v>43117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105</v>
      </c>
      <c r="B197" s="177">
        <v>43020</v>
      </c>
      <c r="C197" s="177"/>
      <c r="D197" s="178" t="s">
        <v>332</v>
      </c>
      <c r="E197" s="179" t="s">
        <v>564</v>
      </c>
      <c r="F197" s="180">
        <v>525</v>
      </c>
      <c r="G197" s="179"/>
      <c r="H197" s="179">
        <v>629</v>
      </c>
      <c r="I197" s="181">
        <v>629</v>
      </c>
      <c r="J197" s="182" t="s">
        <v>622</v>
      </c>
      <c r="K197" s="152">
        <v>104</v>
      </c>
      <c r="L197" s="183">
        <v>0.19809523809523799</v>
      </c>
      <c r="M197" s="179" t="s">
        <v>534</v>
      </c>
      <c r="N197" s="184">
        <v>43119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106</v>
      </c>
      <c r="B198" s="177">
        <v>43046</v>
      </c>
      <c r="C198" s="177"/>
      <c r="D198" s="178" t="s">
        <v>369</v>
      </c>
      <c r="E198" s="179" t="s">
        <v>564</v>
      </c>
      <c r="F198" s="180">
        <v>740</v>
      </c>
      <c r="G198" s="179"/>
      <c r="H198" s="179">
        <v>892.5</v>
      </c>
      <c r="I198" s="181">
        <v>900</v>
      </c>
      <c r="J198" s="182" t="s">
        <v>702</v>
      </c>
      <c r="K198" s="152">
        <f>H198-F198</f>
        <v>152.5</v>
      </c>
      <c r="L198" s="183">
        <f>K198/F198</f>
        <v>0.20608108108108109</v>
      </c>
      <c r="M198" s="179" t="s">
        <v>534</v>
      </c>
      <c r="N198" s="184">
        <v>43052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107</v>
      </c>
      <c r="B199" s="146">
        <v>43073</v>
      </c>
      <c r="C199" s="146"/>
      <c r="D199" s="147" t="s">
        <v>703</v>
      </c>
      <c r="E199" s="148" t="s">
        <v>564</v>
      </c>
      <c r="F199" s="149">
        <v>118.5</v>
      </c>
      <c r="G199" s="148"/>
      <c r="H199" s="148">
        <v>143.5</v>
      </c>
      <c r="I199" s="150">
        <v>145</v>
      </c>
      <c r="J199" s="151" t="s">
        <v>555</v>
      </c>
      <c r="K199" s="152">
        <f>H199-F199</f>
        <v>25</v>
      </c>
      <c r="L199" s="153">
        <f>K199/F199</f>
        <v>0.2109704641350211</v>
      </c>
      <c r="M199" s="148" t="s">
        <v>534</v>
      </c>
      <c r="N199" s="154">
        <v>43097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108</v>
      </c>
      <c r="B200" s="156">
        <v>43090</v>
      </c>
      <c r="C200" s="156"/>
      <c r="D200" s="157" t="s">
        <v>404</v>
      </c>
      <c r="E200" s="158" t="s">
        <v>564</v>
      </c>
      <c r="F200" s="159">
        <v>715</v>
      </c>
      <c r="G200" s="159"/>
      <c r="H200" s="160">
        <v>500</v>
      </c>
      <c r="I200" s="160">
        <v>872</v>
      </c>
      <c r="J200" s="161" t="s">
        <v>704</v>
      </c>
      <c r="K200" s="162">
        <f>H200-F200</f>
        <v>-215</v>
      </c>
      <c r="L200" s="163">
        <f>K200/F200</f>
        <v>-0.30069930069930068</v>
      </c>
      <c r="M200" s="159" t="s">
        <v>546</v>
      </c>
      <c r="N200" s="156">
        <v>43670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109</v>
      </c>
      <c r="B201" s="146">
        <v>43098</v>
      </c>
      <c r="C201" s="146"/>
      <c r="D201" s="147" t="s">
        <v>548</v>
      </c>
      <c r="E201" s="148" t="s">
        <v>564</v>
      </c>
      <c r="F201" s="149">
        <v>435</v>
      </c>
      <c r="G201" s="148"/>
      <c r="H201" s="148">
        <v>542.5</v>
      </c>
      <c r="I201" s="150">
        <v>539</v>
      </c>
      <c r="J201" s="151" t="s">
        <v>622</v>
      </c>
      <c r="K201" s="152">
        <v>107.5</v>
      </c>
      <c r="L201" s="153">
        <v>0.247126436781609</v>
      </c>
      <c r="M201" s="148" t="s">
        <v>534</v>
      </c>
      <c r="N201" s="154">
        <v>43206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110</v>
      </c>
      <c r="B202" s="146">
        <v>43098</v>
      </c>
      <c r="C202" s="146"/>
      <c r="D202" s="147" t="s">
        <v>506</v>
      </c>
      <c r="E202" s="148" t="s">
        <v>564</v>
      </c>
      <c r="F202" s="149">
        <v>885</v>
      </c>
      <c r="G202" s="148"/>
      <c r="H202" s="148">
        <v>1090</v>
      </c>
      <c r="I202" s="150">
        <v>1084</v>
      </c>
      <c r="J202" s="151" t="s">
        <v>622</v>
      </c>
      <c r="K202" s="152">
        <v>205</v>
      </c>
      <c r="L202" s="153">
        <v>0.23163841807909599</v>
      </c>
      <c r="M202" s="148" t="s">
        <v>534</v>
      </c>
      <c r="N202" s="154">
        <v>43213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111</v>
      </c>
      <c r="B203" s="186">
        <v>43192</v>
      </c>
      <c r="C203" s="186"/>
      <c r="D203" s="164" t="s">
        <v>705</v>
      </c>
      <c r="E203" s="159" t="s">
        <v>564</v>
      </c>
      <c r="F203" s="187">
        <v>478.5</v>
      </c>
      <c r="G203" s="159"/>
      <c r="H203" s="159">
        <v>442</v>
      </c>
      <c r="I203" s="160">
        <v>613</v>
      </c>
      <c r="J203" s="161" t="s">
        <v>706</v>
      </c>
      <c r="K203" s="162">
        <f>H203-F203</f>
        <v>-36.5</v>
      </c>
      <c r="L203" s="163">
        <f>K203/F203</f>
        <v>-7.6280041797283177E-2</v>
      </c>
      <c r="M203" s="159" t="s">
        <v>546</v>
      </c>
      <c r="N203" s="156">
        <v>43762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112</v>
      </c>
      <c r="B204" s="156">
        <v>43194</v>
      </c>
      <c r="C204" s="156"/>
      <c r="D204" s="157" t="s">
        <v>707</v>
      </c>
      <c r="E204" s="158" t="s">
        <v>564</v>
      </c>
      <c r="F204" s="159">
        <f>141.5-7.3</f>
        <v>134.19999999999999</v>
      </c>
      <c r="G204" s="159"/>
      <c r="H204" s="160">
        <v>77</v>
      </c>
      <c r="I204" s="160">
        <v>180</v>
      </c>
      <c r="J204" s="161" t="s">
        <v>708</v>
      </c>
      <c r="K204" s="162">
        <f>H204-F204</f>
        <v>-57.199999999999989</v>
      </c>
      <c r="L204" s="163">
        <f>K204/F204</f>
        <v>-0.42622950819672129</v>
      </c>
      <c r="M204" s="159" t="s">
        <v>546</v>
      </c>
      <c r="N204" s="156">
        <v>43522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113</v>
      </c>
      <c r="B205" s="156">
        <v>43209</v>
      </c>
      <c r="C205" s="156"/>
      <c r="D205" s="157" t="s">
        <v>709</v>
      </c>
      <c r="E205" s="158" t="s">
        <v>564</v>
      </c>
      <c r="F205" s="159">
        <v>430</v>
      </c>
      <c r="G205" s="159"/>
      <c r="H205" s="160">
        <v>220</v>
      </c>
      <c r="I205" s="160">
        <v>537</v>
      </c>
      <c r="J205" s="161" t="s">
        <v>710</v>
      </c>
      <c r="K205" s="162">
        <f>H205-F205</f>
        <v>-210</v>
      </c>
      <c r="L205" s="163">
        <f>K205/F205</f>
        <v>-0.48837209302325579</v>
      </c>
      <c r="M205" s="159" t="s">
        <v>546</v>
      </c>
      <c r="N205" s="156">
        <v>43252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114</v>
      </c>
      <c r="B206" s="177">
        <v>43220</v>
      </c>
      <c r="C206" s="177"/>
      <c r="D206" s="178" t="s">
        <v>370</v>
      </c>
      <c r="E206" s="179" t="s">
        <v>564</v>
      </c>
      <c r="F206" s="179">
        <v>153.5</v>
      </c>
      <c r="G206" s="179"/>
      <c r="H206" s="179">
        <v>196</v>
      </c>
      <c r="I206" s="181">
        <v>196</v>
      </c>
      <c r="J206" s="151" t="s">
        <v>711</v>
      </c>
      <c r="K206" s="152">
        <f>H206-F206</f>
        <v>42.5</v>
      </c>
      <c r="L206" s="153">
        <f>K206/F206</f>
        <v>0.27687296416938112</v>
      </c>
      <c r="M206" s="148" t="s">
        <v>534</v>
      </c>
      <c r="N206" s="154">
        <v>43605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115</v>
      </c>
      <c r="B207" s="156">
        <v>43306</v>
      </c>
      <c r="C207" s="156"/>
      <c r="D207" s="157" t="s">
        <v>681</v>
      </c>
      <c r="E207" s="158" t="s">
        <v>564</v>
      </c>
      <c r="F207" s="159">
        <v>27.5</v>
      </c>
      <c r="G207" s="159"/>
      <c r="H207" s="160">
        <v>13.1</v>
      </c>
      <c r="I207" s="160">
        <v>60</v>
      </c>
      <c r="J207" s="161" t="s">
        <v>712</v>
      </c>
      <c r="K207" s="162">
        <v>-14.4</v>
      </c>
      <c r="L207" s="163">
        <v>-0.52363636363636401</v>
      </c>
      <c r="M207" s="159" t="s">
        <v>546</v>
      </c>
      <c r="N207" s="156">
        <v>43138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116</v>
      </c>
      <c r="B208" s="186">
        <v>43318</v>
      </c>
      <c r="C208" s="186"/>
      <c r="D208" s="164" t="s">
        <v>713</v>
      </c>
      <c r="E208" s="159" t="s">
        <v>564</v>
      </c>
      <c r="F208" s="159">
        <v>148.5</v>
      </c>
      <c r="G208" s="159"/>
      <c r="H208" s="159">
        <v>102</v>
      </c>
      <c r="I208" s="160">
        <v>182</v>
      </c>
      <c r="J208" s="161" t="s">
        <v>714</v>
      </c>
      <c r="K208" s="162">
        <f>H208-F208</f>
        <v>-46.5</v>
      </c>
      <c r="L208" s="163">
        <f>K208/F208</f>
        <v>-0.31313131313131315</v>
      </c>
      <c r="M208" s="159" t="s">
        <v>546</v>
      </c>
      <c r="N208" s="156">
        <v>43661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117</v>
      </c>
      <c r="B209" s="146">
        <v>43335</v>
      </c>
      <c r="C209" s="146"/>
      <c r="D209" s="147" t="s">
        <v>715</v>
      </c>
      <c r="E209" s="148" t="s">
        <v>564</v>
      </c>
      <c r="F209" s="179">
        <v>285</v>
      </c>
      <c r="G209" s="148"/>
      <c r="H209" s="148">
        <v>355</v>
      </c>
      <c r="I209" s="150">
        <v>364</v>
      </c>
      <c r="J209" s="151" t="s">
        <v>716</v>
      </c>
      <c r="K209" s="152">
        <v>70</v>
      </c>
      <c r="L209" s="153">
        <v>0.24561403508771901</v>
      </c>
      <c r="M209" s="148" t="s">
        <v>534</v>
      </c>
      <c r="N209" s="154">
        <v>43455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118</v>
      </c>
      <c r="B210" s="146">
        <v>43341</v>
      </c>
      <c r="C210" s="146"/>
      <c r="D210" s="147" t="s">
        <v>358</v>
      </c>
      <c r="E210" s="148" t="s">
        <v>564</v>
      </c>
      <c r="F210" s="179">
        <v>525</v>
      </c>
      <c r="G210" s="148"/>
      <c r="H210" s="148">
        <v>585</v>
      </c>
      <c r="I210" s="150">
        <v>635</v>
      </c>
      <c r="J210" s="151" t="s">
        <v>717</v>
      </c>
      <c r="K210" s="152">
        <f t="shared" ref="K210:K241" si="58">H210-F210</f>
        <v>60</v>
      </c>
      <c r="L210" s="153">
        <f t="shared" ref="L210:L241" si="59">K210/F210</f>
        <v>0.11428571428571428</v>
      </c>
      <c r="M210" s="148" t="s">
        <v>534</v>
      </c>
      <c r="N210" s="154">
        <v>43662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119</v>
      </c>
      <c r="B211" s="146">
        <v>43395</v>
      </c>
      <c r="C211" s="146"/>
      <c r="D211" s="147" t="s">
        <v>346</v>
      </c>
      <c r="E211" s="148" t="s">
        <v>564</v>
      </c>
      <c r="F211" s="179">
        <v>475</v>
      </c>
      <c r="G211" s="148"/>
      <c r="H211" s="148">
        <v>574</v>
      </c>
      <c r="I211" s="150">
        <v>570</v>
      </c>
      <c r="J211" s="151" t="s">
        <v>622</v>
      </c>
      <c r="K211" s="152">
        <f t="shared" si="58"/>
        <v>99</v>
      </c>
      <c r="L211" s="153">
        <f t="shared" si="59"/>
        <v>0.20842105263157895</v>
      </c>
      <c r="M211" s="148" t="s">
        <v>534</v>
      </c>
      <c r="N211" s="154">
        <v>43403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120</v>
      </c>
      <c r="B212" s="177">
        <v>43397</v>
      </c>
      <c r="C212" s="177"/>
      <c r="D212" s="178" t="s">
        <v>365</v>
      </c>
      <c r="E212" s="179" t="s">
        <v>564</v>
      </c>
      <c r="F212" s="179">
        <v>707.5</v>
      </c>
      <c r="G212" s="179"/>
      <c r="H212" s="179">
        <v>872</v>
      </c>
      <c r="I212" s="181">
        <v>872</v>
      </c>
      <c r="J212" s="182" t="s">
        <v>622</v>
      </c>
      <c r="K212" s="152">
        <f t="shared" si="58"/>
        <v>164.5</v>
      </c>
      <c r="L212" s="183">
        <f t="shared" si="59"/>
        <v>0.23250883392226149</v>
      </c>
      <c r="M212" s="179" t="s">
        <v>534</v>
      </c>
      <c r="N212" s="184">
        <v>43482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121</v>
      </c>
      <c r="B213" s="177">
        <v>43398</v>
      </c>
      <c r="C213" s="177"/>
      <c r="D213" s="178" t="s">
        <v>718</v>
      </c>
      <c r="E213" s="179" t="s">
        <v>564</v>
      </c>
      <c r="F213" s="179">
        <v>162</v>
      </c>
      <c r="G213" s="179"/>
      <c r="H213" s="179">
        <v>204</v>
      </c>
      <c r="I213" s="181">
        <v>209</v>
      </c>
      <c r="J213" s="182" t="s">
        <v>719</v>
      </c>
      <c r="K213" s="152">
        <f t="shared" si="58"/>
        <v>42</v>
      </c>
      <c r="L213" s="183">
        <f t="shared" si="59"/>
        <v>0.25925925925925924</v>
      </c>
      <c r="M213" s="179" t="s">
        <v>534</v>
      </c>
      <c r="N213" s="184">
        <v>43539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122</v>
      </c>
      <c r="B214" s="177">
        <v>43399</v>
      </c>
      <c r="C214" s="177"/>
      <c r="D214" s="178" t="s">
        <v>444</v>
      </c>
      <c r="E214" s="179" t="s">
        <v>564</v>
      </c>
      <c r="F214" s="179">
        <v>240</v>
      </c>
      <c r="G214" s="179"/>
      <c r="H214" s="179">
        <v>297</v>
      </c>
      <c r="I214" s="181">
        <v>297</v>
      </c>
      <c r="J214" s="182" t="s">
        <v>622</v>
      </c>
      <c r="K214" s="188">
        <f t="shared" si="58"/>
        <v>57</v>
      </c>
      <c r="L214" s="183">
        <f t="shared" si="59"/>
        <v>0.23749999999999999</v>
      </c>
      <c r="M214" s="179" t="s">
        <v>534</v>
      </c>
      <c r="N214" s="184">
        <v>43417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123</v>
      </c>
      <c r="B215" s="146">
        <v>43439</v>
      </c>
      <c r="C215" s="146"/>
      <c r="D215" s="147" t="s">
        <v>720</v>
      </c>
      <c r="E215" s="148" t="s">
        <v>564</v>
      </c>
      <c r="F215" s="148">
        <v>202.5</v>
      </c>
      <c r="G215" s="148"/>
      <c r="H215" s="148">
        <v>255</v>
      </c>
      <c r="I215" s="150">
        <v>252</v>
      </c>
      <c r="J215" s="151" t="s">
        <v>622</v>
      </c>
      <c r="K215" s="152">
        <f t="shared" si="58"/>
        <v>52.5</v>
      </c>
      <c r="L215" s="153">
        <f t="shared" si="59"/>
        <v>0.25925925925925924</v>
      </c>
      <c r="M215" s="148" t="s">
        <v>534</v>
      </c>
      <c r="N215" s="154">
        <v>43542</v>
      </c>
      <c r="O215" s="1"/>
      <c r="P215" s="1"/>
      <c r="Q215" s="1"/>
      <c r="R215" s="6" t="s">
        <v>721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124</v>
      </c>
      <c r="B216" s="177">
        <v>43465</v>
      </c>
      <c r="C216" s="146"/>
      <c r="D216" s="178" t="s">
        <v>391</v>
      </c>
      <c r="E216" s="179" t="s">
        <v>564</v>
      </c>
      <c r="F216" s="179">
        <v>710</v>
      </c>
      <c r="G216" s="179"/>
      <c r="H216" s="179">
        <v>866</v>
      </c>
      <c r="I216" s="181">
        <v>866</v>
      </c>
      <c r="J216" s="182" t="s">
        <v>622</v>
      </c>
      <c r="K216" s="152">
        <f t="shared" si="58"/>
        <v>156</v>
      </c>
      <c r="L216" s="153">
        <f t="shared" si="59"/>
        <v>0.21971830985915494</v>
      </c>
      <c r="M216" s="148" t="s">
        <v>534</v>
      </c>
      <c r="N216" s="154">
        <v>43553</v>
      </c>
      <c r="O216" s="1"/>
      <c r="P216" s="1"/>
      <c r="Q216" s="1"/>
      <c r="R216" s="6" t="s">
        <v>721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125</v>
      </c>
      <c r="B217" s="177">
        <v>43522</v>
      </c>
      <c r="C217" s="177"/>
      <c r="D217" s="178" t="s">
        <v>151</v>
      </c>
      <c r="E217" s="179" t="s">
        <v>564</v>
      </c>
      <c r="F217" s="179">
        <v>337.25</v>
      </c>
      <c r="G217" s="179"/>
      <c r="H217" s="179">
        <v>398.5</v>
      </c>
      <c r="I217" s="181">
        <v>411</v>
      </c>
      <c r="J217" s="151" t="s">
        <v>722</v>
      </c>
      <c r="K217" s="152">
        <f t="shared" si="58"/>
        <v>61.25</v>
      </c>
      <c r="L217" s="153">
        <f t="shared" si="59"/>
        <v>0.1816160118606375</v>
      </c>
      <c r="M217" s="148" t="s">
        <v>534</v>
      </c>
      <c r="N217" s="154">
        <v>43760</v>
      </c>
      <c r="O217" s="1"/>
      <c r="P217" s="1"/>
      <c r="Q217" s="1"/>
      <c r="R217" s="6" t="s">
        <v>721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126</v>
      </c>
      <c r="B218" s="190">
        <v>43559</v>
      </c>
      <c r="C218" s="190"/>
      <c r="D218" s="191" t="s">
        <v>723</v>
      </c>
      <c r="E218" s="192" t="s">
        <v>564</v>
      </c>
      <c r="F218" s="192">
        <v>130</v>
      </c>
      <c r="G218" s="192"/>
      <c r="H218" s="192">
        <v>65</v>
      </c>
      <c r="I218" s="193">
        <v>158</v>
      </c>
      <c r="J218" s="161" t="s">
        <v>724</v>
      </c>
      <c r="K218" s="162">
        <f t="shared" si="58"/>
        <v>-65</v>
      </c>
      <c r="L218" s="163">
        <f t="shared" si="59"/>
        <v>-0.5</v>
      </c>
      <c r="M218" s="159" t="s">
        <v>546</v>
      </c>
      <c r="N218" s="156">
        <v>43726</v>
      </c>
      <c r="O218" s="1"/>
      <c r="P218" s="1"/>
      <c r="Q218" s="1"/>
      <c r="R218" s="6" t="s">
        <v>725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127</v>
      </c>
      <c r="B219" s="177">
        <v>43017</v>
      </c>
      <c r="C219" s="177"/>
      <c r="D219" s="178" t="s">
        <v>181</v>
      </c>
      <c r="E219" s="179" t="s">
        <v>564</v>
      </c>
      <c r="F219" s="179">
        <v>141.5</v>
      </c>
      <c r="G219" s="179"/>
      <c r="H219" s="179">
        <v>183.5</v>
      </c>
      <c r="I219" s="181">
        <v>210</v>
      </c>
      <c r="J219" s="151" t="s">
        <v>719</v>
      </c>
      <c r="K219" s="152">
        <f t="shared" si="58"/>
        <v>42</v>
      </c>
      <c r="L219" s="153">
        <f t="shared" si="59"/>
        <v>0.29681978798586572</v>
      </c>
      <c r="M219" s="148" t="s">
        <v>534</v>
      </c>
      <c r="N219" s="154">
        <v>43042</v>
      </c>
      <c r="O219" s="1"/>
      <c r="P219" s="1"/>
      <c r="Q219" s="1"/>
      <c r="R219" s="6" t="s">
        <v>725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128</v>
      </c>
      <c r="B220" s="190">
        <v>43074</v>
      </c>
      <c r="C220" s="190"/>
      <c r="D220" s="191" t="s">
        <v>726</v>
      </c>
      <c r="E220" s="192" t="s">
        <v>564</v>
      </c>
      <c r="F220" s="187">
        <v>172</v>
      </c>
      <c r="G220" s="192"/>
      <c r="H220" s="192">
        <v>155.25</v>
      </c>
      <c r="I220" s="193">
        <v>230</v>
      </c>
      <c r="J220" s="161" t="s">
        <v>727</v>
      </c>
      <c r="K220" s="162">
        <f t="shared" si="58"/>
        <v>-16.75</v>
      </c>
      <c r="L220" s="163">
        <f t="shared" si="59"/>
        <v>-9.7383720930232565E-2</v>
      </c>
      <c r="M220" s="159" t="s">
        <v>546</v>
      </c>
      <c r="N220" s="156">
        <v>43787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129</v>
      </c>
      <c r="B221" s="177">
        <v>43398</v>
      </c>
      <c r="C221" s="177"/>
      <c r="D221" s="178" t="s">
        <v>107</v>
      </c>
      <c r="E221" s="179" t="s">
        <v>564</v>
      </c>
      <c r="F221" s="179">
        <v>698.5</v>
      </c>
      <c r="G221" s="179"/>
      <c r="H221" s="179">
        <v>890</v>
      </c>
      <c r="I221" s="181">
        <v>890</v>
      </c>
      <c r="J221" s="151" t="s">
        <v>787</v>
      </c>
      <c r="K221" s="152">
        <f t="shared" si="58"/>
        <v>191.5</v>
      </c>
      <c r="L221" s="153">
        <f t="shared" si="59"/>
        <v>0.27415891195418757</v>
      </c>
      <c r="M221" s="148" t="s">
        <v>534</v>
      </c>
      <c r="N221" s="154">
        <v>44328</v>
      </c>
      <c r="O221" s="1"/>
      <c r="P221" s="1"/>
      <c r="Q221" s="1"/>
      <c r="R221" s="6" t="s">
        <v>721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130</v>
      </c>
      <c r="B222" s="177">
        <v>42877</v>
      </c>
      <c r="C222" s="177"/>
      <c r="D222" s="178" t="s">
        <v>357</v>
      </c>
      <c r="E222" s="179" t="s">
        <v>564</v>
      </c>
      <c r="F222" s="179">
        <v>127.6</v>
      </c>
      <c r="G222" s="179"/>
      <c r="H222" s="179">
        <v>138</v>
      </c>
      <c r="I222" s="181">
        <v>190</v>
      </c>
      <c r="J222" s="151" t="s">
        <v>728</v>
      </c>
      <c r="K222" s="152">
        <f t="shared" si="58"/>
        <v>10.400000000000006</v>
      </c>
      <c r="L222" s="153">
        <f t="shared" si="59"/>
        <v>8.1504702194357417E-2</v>
      </c>
      <c r="M222" s="148" t="s">
        <v>534</v>
      </c>
      <c r="N222" s="154">
        <v>43774</v>
      </c>
      <c r="O222" s="1"/>
      <c r="P222" s="1"/>
      <c r="Q222" s="1"/>
      <c r="R222" s="6" t="s">
        <v>725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131</v>
      </c>
      <c r="B223" s="177">
        <v>43158</v>
      </c>
      <c r="C223" s="177"/>
      <c r="D223" s="178" t="s">
        <v>729</v>
      </c>
      <c r="E223" s="179" t="s">
        <v>564</v>
      </c>
      <c r="F223" s="179">
        <v>317</v>
      </c>
      <c r="G223" s="179"/>
      <c r="H223" s="179">
        <v>382.5</v>
      </c>
      <c r="I223" s="181">
        <v>398</v>
      </c>
      <c r="J223" s="151" t="s">
        <v>730</v>
      </c>
      <c r="K223" s="152">
        <f t="shared" si="58"/>
        <v>65.5</v>
      </c>
      <c r="L223" s="153">
        <f t="shared" si="59"/>
        <v>0.20662460567823343</v>
      </c>
      <c r="M223" s="148" t="s">
        <v>534</v>
      </c>
      <c r="N223" s="154">
        <v>44238</v>
      </c>
      <c r="O223" s="1"/>
      <c r="P223" s="1"/>
      <c r="Q223" s="1"/>
      <c r="R223" s="6" t="s">
        <v>725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132</v>
      </c>
      <c r="B224" s="190">
        <v>43164</v>
      </c>
      <c r="C224" s="190"/>
      <c r="D224" s="191" t="s">
        <v>144</v>
      </c>
      <c r="E224" s="192" t="s">
        <v>564</v>
      </c>
      <c r="F224" s="187">
        <f>510-14.4</f>
        <v>495.6</v>
      </c>
      <c r="G224" s="192"/>
      <c r="H224" s="192">
        <v>350</v>
      </c>
      <c r="I224" s="193">
        <v>672</v>
      </c>
      <c r="J224" s="161" t="s">
        <v>731</v>
      </c>
      <c r="K224" s="162">
        <f t="shared" si="58"/>
        <v>-145.60000000000002</v>
      </c>
      <c r="L224" s="163">
        <f t="shared" si="59"/>
        <v>-0.29378531073446329</v>
      </c>
      <c r="M224" s="159" t="s">
        <v>546</v>
      </c>
      <c r="N224" s="156">
        <v>43887</v>
      </c>
      <c r="O224" s="1"/>
      <c r="P224" s="1"/>
      <c r="Q224" s="1"/>
      <c r="R224" s="6" t="s">
        <v>721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133</v>
      </c>
      <c r="B225" s="190">
        <v>43237</v>
      </c>
      <c r="C225" s="190"/>
      <c r="D225" s="191" t="s">
        <v>436</v>
      </c>
      <c r="E225" s="192" t="s">
        <v>564</v>
      </c>
      <c r="F225" s="187">
        <v>230.3</v>
      </c>
      <c r="G225" s="192"/>
      <c r="H225" s="192">
        <v>102.5</v>
      </c>
      <c r="I225" s="193">
        <v>348</v>
      </c>
      <c r="J225" s="161" t="s">
        <v>732</v>
      </c>
      <c r="K225" s="162">
        <f t="shared" si="58"/>
        <v>-127.80000000000001</v>
      </c>
      <c r="L225" s="163">
        <f t="shared" si="59"/>
        <v>-0.55492835432045162</v>
      </c>
      <c r="M225" s="159" t="s">
        <v>546</v>
      </c>
      <c r="N225" s="156">
        <v>43896</v>
      </c>
      <c r="O225" s="1"/>
      <c r="P225" s="1"/>
      <c r="Q225" s="1"/>
      <c r="R225" s="6" t="s">
        <v>721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134</v>
      </c>
      <c r="B226" s="177">
        <v>43258</v>
      </c>
      <c r="C226" s="177"/>
      <c r="D226" s="178" t="s">
        <v>408</v>
      </c>
      <c r="E226" s="179" t="s">
        <v>564</v>
      </c>
      <c r="F226" s="179">
        <f>342.5-5.1</f>
        <v>337.4</v>
      </c>
      <c r="G226" s="179"/>
      <c r="H226" s="179">
        <v>412.5</v>
      </c>
      <c r="I226" s="181">
        <v>439</v>
      </c>
      <c r="J226" s="151" t="s">
        <v>733</v>
      </c>
      <c r="K226" s="152">
        <f t="shared" si="58"/>
        <v>75.100000000000023</v>
      </c>
      <c r="L226" s="153">
        <f t="shared" si="59"/>
        <v>0.22258446947243635</v>
      </c>
      <c r="M226" s="148" t="s">
        <v>534</v>
      </c>
      <c r="N226" s="154">
        <v>44230</v>
      </c>
      <c r="O226" s="1"/>
      <c r="P226" s="1"/>
      <c r="Q226" s="1"/>
      <c r="R226" s="6" t="s">
        <v>725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0">
        <v>135</v>
      </c>
      <c r="B227" s="169">
        <v>43285</v>
      </c>
      <c r="C227" s="169"/>
      <c r="D227" s="170" t="s">
        <v>55</v>
      </c>
      <c r="E227" s="171" t="s">
        <v>564</v>
      </c>
      <c r="F227" s="171">
        <f>127.5-5.53</f>
        <v>121.97</v>
      </c>
      <c r="G227" s="172"/>
      <c r="H227" s="172">
        <v>122.5</v>
      </c>
      <c r="I227" s="172">
        <v>170</v>
      </c>
      <c r="J227" s="173" t="s">
        <v>760</v>
      </c>
      <c r="K227" s="174">
        <f t="shared" si="58"/>
        <v>0.53000000000000114</v>
      </c>
      <c r="L227" s="175">
        <f t="shared" si="59"/>
        <v>4.3453308190538747E-3</v>
      </c>
      <c r="M227" s="171" t="s">
        <v>655</v>
      </c>
      <c r="N227" s="169">
        <v>44431</v>
      </c>
      <c r="O227" s="1"/>
      <c r="P227" s="1"/>
      <c r="Q227" s="1"/>
      <c r="R227" s="6" t="s">
        <v>721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136</v>
      </c>
      <c r="B228" s="190">
        <v>43294</v>
      </c>
      <c r="C228" s="190"/>
      <c r="D228" s="191" t="s">
        <v>348</v>
      </c>
      <c r="E228" s="192" t="s">
        <v>564</v>
      </c>
      <c r="F228" s="187">
        <v>46.5</v>
      </c>
      <c r="G228" s="192"/>
      <c r="H228" s="192">
        <v>17</v>
      </c>
      <c r="I228" s="193">
        <v>59</v>
      </c>
      <c r="J228" s="161" t="s">
        <v>734</v>
      </c>
      <c r="K228" s="162">
        <f t="shared" si="58"/>
        <v>-29.5</v>
      </c>
      <c r="L228" s="163">
        <f t="shared" si="59"/>
        <v>-0.63440860215053763</v>
      </c>
      <c r="M228" s="159" t="s">
        <v>546</v>
      </c>
      <c r="N228" s="156">
        <v>43887</v>
      </c>
      <c r="O228" s="1"/>
      <c r="P228" s="1"/>
      <c r="Q228" s="1"/>
      <c r="R228" s="6" t="s">
        <v>721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137</v>
      </c>
      <c r="B229" s="177">
        <v>43396</v>
      </c>
      <c r="C229" s="177"/>
      <c r="D229" s="178" t="s">
        <v>393</v>
      </c>
      <c r="E229" s="179" t="s">
        <v>564</v>
      </c>
      <c r="F229" s="179">
        <v>156.5</v>
      </c>
      <c r="G229" s="179"/>
      <c r="H229" s="179">
        <v>207.5</v>
      </c>
      <c r="I229" s="181">
        <v>191</v>
      </c>
      <c r="J229" s="151" t="s">
        <v>622</v>
      </c>
      <c r="K229" s="152">
        <f t="shared" si="58"/>
        <v>51</v>
      </c>
      <c r="L229" s="153">
        <f t="shared" si="59"/>
        <v>0.32587859424920129</v>
      </c>
      <c r="M229" s="148" t="s">
        <v>534</v>
      </c>
      <c r="N229" s="154">
        <v>44369</v>
      </c>
      <c r="O229" s="1"/>
      <c r="P229" s="1"/>
      <c r="Q229" s="1"/>
      <c r="R229" s="6" t="s">
        <v>721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138</v>
      </c>
      <c r="B230" s="177">
        <v>43439</v>
      </c>
      <c r="C230" s="177"/>
      <c r="D230" s="178" t="s">
        <v>313</v>
      </c>
      <c r="E230" s="179" t="s">
        <v>564</v>
      </c>
      <c r="F230" s="179">
        <v>259.5</v>
      </c>
      <c r="G230" s="179"/>
      <c r="H230" s="179">
        <v>320</v>
      </c>
      <c r="I230" s="181">
        <v>320</v>
      </c>
      <c r="J230" s="151" t="s">
        <v>622</v>
      </c>
      <c r="K230" s="152">
        <f t="shared" si="58"/>
        <v>60.5</v>
      </c>
      <c r="L230" s="153">
        <f t="shared" si="59"/>
        <v>0.23314065510597304</v>
      </c>
      <c r="M230" s="148" t="s">
        <v>534</v>
      </c>
      <c r="N230" s="154">
        <v>44323</v>
      </c>
      <c r="O230" s="1"/>
      <c r="P230" s="1"/>
      <c r="Q230" s="1"/>
      <c r="R230" s="6" t="s">
        <v>721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139</v>
      </c>
      <c r="B231" s="190">
        <v>43439</v>
      </c>
      <c r="C231" s="190"/>
      <c r="D231" s="191" t="s">
        <v>735</v>
      </c>
      <c r="E231" s="192" t="s">
        <v>564</v>
      </c>
      <c r="F231" s="192">
        <v>715</v>
      </c>
      <c r="G231" s="192"/>
      <c r="H231" s="192">
        <v>445</v>
      </c>
      <c r="I231" s="193">
        <v>840</v>
      </c>
      <c r="J231" s="161" t="s">
        <v>736</v>
      </c>
      <c r="K231" s="162">
        <f t="shared" si="58"/>
        <v>-270</v>
      </c>
      <c r="L231" s="163">
        <f t="shared" si="59"/>
        <v>-0.3776223776223776</v>
      </c>
      <c r="M231" s="159" t="s">
        <v>546</v>
      </c>
      <c r="N231" s="156">
        <v>43800</v>
      </c>
      <c r="O231" s="1"/>
      <c r="P231" s="1"/>
      <c r="Q231" s="1"/>
      <c r="R231" s="6" t="s">
        <v>721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140</v>
      </c>
      <c r="B232" s="177">
        <v>43469</v>
      </c>
      <c r="C232" s="177"/>
      <c r="D232" s="178" t="s">
        <v>156</v>
      </c>
      <c r="E232" s="179" t="s">
        <v>564</v>
      </c>
      <c r="F232" s="179">
        <v>875</v>
      </c>
      <c r="G232" s="179"/>
      <c r="H232" s="179">
        <v>1165</v>
      </c>
      <c r="I232" s="181">
        <v>1185</v>
      </c>
      <c r="J232" s="151" t="s">
        <v>737</v>
      </c>
      <c r="K232" s="152">
        <f t="shared" si="58"/>
        <v>290</v>
      </c>
      <c r="L232" s="153">
        <f t="shared" si="59"/>
        <v>0.33142857142857141</v>
      </c>
      <c r="M232" s="148" t="s">
        <v>534</v>
      </c>
      <c r="N232" s="154">
        <v>43847</v>
      </c>
      <c r="O232" s="1"/>
      <c r="P232" s="1"/>
      <c r="Q232" s="1"/>
      <c r="R232" s="6" t="s">
        <v>721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141</v>
      </c>
      <c r="B233" s="177">
        <v>43559</v>
      </c>
      <c r="C233" s="177"/>
      <c r="D233" s="178" t="s">
        <v>329</v>
      </c>
      <c r="E233" s="179" t="s">
        <v>564</v>
      </c>
      <c r="F233" s="179">
        <f>387-14.63</f>
        <v>372.37</v>
      </c>
      <c r="G233" s="179"/>
      <c r="H233" s="179">
        <v>490</v>
      </c>
      <c r="I233" s="181">
        <v>490</v>
      </c>
      <c r="J233" s="151" t="s">
        <v>622</v>
      </c>
      <c r="K233" s="152">
        <f t="shared" si="58"/>
        <v>117.63</v>
      </c>
      <c r="L233" s="153">
        <f t="shared" si="59"/>
        <v>0.31589548030185027</v>
      </c>
      <c r="M233" s="148" t="s">
        <v>534</v>
      </c>
      <c r="N233" s="154">
        <v>43850</v>
      </c>
      <c r="O233" s="1"/>
      <c r="P233" s="1"/>
      <c r="Q233" s="1"/>
      <c r="R233" s="6" t="s">
        <v>721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142</v>
      </c>
      <c r="B234" s="190">
        <v>43578</v>
      </c>
      <c r="C234" s="190"/>
      <c r="D234" s="191" t="s">
        <v>738</v>
      </c>
      <c r="E234" s="192" t="s">
        <v>536</v>
      </c>
      <c r="F234" s="192">
        <v>220</v>
      </c>
      <c r="G234" s="192"/>
      <c r="H234" s="192">
        <v>127.5</v>
      </c>
      <c r="I234" s="193">
        <v>284</v>
      </c>
      <c r="J234" s="161" t="s">
        <v>739</v>
      </c>
      <c r="K234" s="162">
        <f t="shared" si="58"/>
        <v>-92.5</v>
      </c>
      <c r="L234" s="163">
        <f t="shared" si="59"/>
        <v>-0.42045454545454547</v>
      </c>
      <c r="M234" s="159" t="s">
        <v>546</v>
      </c>
      <c r="N234" s="156">
        <v>43896</v>
      </c>
      <c r="O234" s="1"/>
      <c r="P234" s="1"/>
      <c r="Q234" s="1"/>
      <c r="R234" s="6" t="s">
        <v>721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143</v>
      </c>
      <c r="B235" s="177">
        <v>43622</v>
      </c>
      <c r="C235" s="177"/>
      <c r="D235" s="178" t="s">
        <v>445</v>
      </c>
      <c r="E235" s="179" t="s">
        <v>536</v>
      </c>
      <c r="F235" s="179">
        <v>332.8</v>
      </c>
      <c r="G235" s="179"/>
      <c r="H235" s="179">
        <v>405</v>
      </c>
      <c r="I235" s="181">
        <v>419</v>
      </c>
      <c r="J235" s="151" t="s">
        <v>740</v>
      </c>
      <c r="K235" s="152">
        <f t="shared" si="58"/>
        <v>72.199999999999989</v>
      </c>
      <c r="L235" s="153">
        <f t="shared" si="59"/>
        <v>0.21694711538461534</v>
      </c>
      <c r="M235" s="148" t="s">
        <v>534</v>
      </c>
      <c r="N235" s="154">
        <v>43860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0">
        <v>144</v>
      </c>
      <c r="B236" s="169">
        <v>43641</v>
      </c>
      <c r="C236" s="169"/>
      <c r="D236" s="170" t="s">
        <v>149</v>
      </c>
      <c r="E236" s="171" t="s">
        <v>564</v>
      </c>
      <c r="F236" s="171">
        <v>386</v>
      </c>
      <c r="G236" s="172"/>
      <c r="H236" s="172">
        <v>395</v>
      </c>
      <c r="I236" s="172">
        <v>452</v>
      </c>
      <c r="J236" s="173" t="s">
        <v>741</v>
      </c>
      <c r="K236" s="174">
        <f t="shared" si="58"/>
        <v>9</v>
      </c>
      <c r="L236" s="175">
        <f t="shared" si="59"/>
        <v>2.3316062176165803E-2</v>
      </c>
      <c r="M236" s="171" t="s">
        <v>655</v>
      </c>
      <c r="N236" s="169">
        <v>43868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0">
        <v>145</v>
      </c>
      <c r="B237" s="169">
        <v>43707</v>
      </c>
      <c r="C237" s="169"/>
      <c r="D237" s="170" t="s">
        <v>130</v>
      </c>
      <c r="E237" s="171" t="s">
        <v>564</v>
      </c>
      <c r="F237" s="171">
        <v>137.5</v>
      </c>
      <c r="G237" s="172"/>
      <c r="H237" s="172">
        <v>138.5</v>
      </c>
      <c r="I237" s="172">
        <v>190</v>
      </c>
      <c r="J237" s="173" t="s">
        <v>759</v>
      </c>
      <c r="K237" s="174">
        <f t="shared" si="58"/>
        <v>1</v>
      </c>
      <c r="L237" s="175">
        <f t="shared" si="59"/>
        <v>7.2727272727272727E-3</v>
      </c>
      <c r="M237" s="171" t="s">
        <v>655</v>
      </c>
      <c r="N237" s="169">
        <v>44432</v>
      </c>
      <c r="O237" s="1"/>
      <c r="P237" s="1"/>
      <c r="Q237" s="1"/>
      <c r="R237" s="6" t="s">
        <v>721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146</v>
      </c>
      <c r="B238" s="177">
        <v>43731</v>
      </c>
      <c r="C238" s="177"/>
      <c r="D238" s="178" t="s">
        <v>401</v>
      </c>
      <c r="E238" s="179" t="s">
        <v>564</v>
      </c>
      <c r="F238" s="179">
        <v>235</v>
      </c>
      <c r="G238" s="179"/>
      <c r="H238" s="179">
        <v>295</v>
      </c>
      <c r="I238" s="181">
        <v>296</v>
      </c>
      <c r="J238" s="151" t="s">
        <v>742</v>
      </c>
      <c r="K238" s="152">
        <f t="shared" si="58"/>
        <v>60</v>
      </c>
      <c r="L238" s="153">
        <f t="shared" si="59"/>
        <v>0.25531914893617019</v>
      </c>
      <c r="M238" s="148" t="s">
        <v>534</v>
      </c>
      <c r="N238" s="154">
        <v>43844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147</v>
      </c>
      <c r="B239" s="177">
        <v>43752</v>
      </c>
      <c r="C239" s="177"/>
      <c r="D239" s="178" t="s">
        <v>743</v>
      </c>
      <c r="E239" s="179" t="s">
        <v>564</v>
      </c>
      <c r="F239" s="179">
        <v>277.5</v>
      </c>
      <c r="G239" s="179"/>
      <c r="H239" s="179">
        <v>333</v>
      </c>
      <c r="I239" s="181">
        <v>333</v>
      </c>
      <c r="J239" s="151" t="s">
        <v>744</v>
      </c>
      <c r="K239" s="152">
        <f t="shared" si="58"/>
        <v>55.5</v>
      </c>
      <c r="L239" s="153">
        <f t="shared" si="59"/>
        <v>0.2</v>
      </c>
      <c r="M239" s="148" t="s">
        <v>534</v>
      </c>
      <c r="N239" s="154">
        <v>43846</v>
      </c>
      <c r="O239" s="1"/>
      <c r="P239" s="1"/>
      <c r="Q239" s="1"/>
      <c r="R239" s="6" t="s">
        <v>721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148</v>
      </c>
      <c r="B240" s="177">
        <v>43752</v>
      </c>
      <c r="C240" s="177"/>
      <c r="D240" s="178" t="s">
        <v>745</v>
      </c>
      <c r="E240" s="179" t="s">
        <v>564</v>
      </c>
      <c r="F240" s="179">
        <v>930</v>
      </c>
      <c r="G240" s="179"/>
      <c r="H240" s="179">
        <v>1165</v>
      </c>
      <c r="I240" s="181">
        <v>1200</v>
      </c>
      <c r="J240" s="151" t="s">
        <v>746</v>
      </c>
      <c r="K240" s="152">
        <f t="shared" si="58"/>
        <v>235</v>
      </c>
      <c r="L240" s="153">
        <f t="shared" si="59"/>
        <v>0.25268817204301075</v>
      </c>
      <c r="M240" s="148" t="s">
        <v>534</v>
      </c>
      <c r="N240" s="154">
        <v>43847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149</v>
      </c>
      <c r="B241" s="177">
        <v>43753</v>
      </c>
      <c r="C241" s="177"/>
      <c r="D241" s="178" t="s">
        <v>747</v>
      </c>
      <c r="E241" s="179" t="s">
        <v>564</v>
      </c>
      <c r="F241" s="149">
        <v>111</v>
      </c>
      <c r="G241" s="179"/>
      <c r="H241" s="179">
        <v>141</v>
      </c>
      <c r="I241" s="181">
        <v>141</v>
      </c>
      <c r="J241" s="151" t="s">
        <v>549</v>
      </c>
      <c r="K241" s="152">
        <f t="shared" si="58"/>
        <v>30</v>
      </c>
      <c r="L241" s="153">
        <f t="shared" si="59"/>
        <v>0.27027027027027029</v>
      </c>
      <c r="M241" s="148" t="s">
        <v>534</v>
      </c>
      <c r="N241" s="154">
        <v>44328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150</v>
      </c>
      <c r="B242" s="177">
        <v>43753</v>
      </c>
      <c r="C242" s="177"/>
      <c r="D242" s="178" t="s">
        <v>748</v>
      </c>
      <c r="E242" s="179" t="s">
        <v>564</v>
      </c>
      <c r="F242" s="149">
        <v>296</v>
      </c>
      <c r="G242" s="179"/>
      <c r="H242" s="179">
        <v>370</v>
      </c>
      <c r="I242" s="181">
        <v>370</v>
      </c>
      <c r="J242" s="151" t="s">
        <v>622</v>
      </c>
      <c r="K242" s="152">
        <f t="shared" ref="K242:K261" si="60">H242-F242</f>
        <v>74</v>
      </c>
      <c r="L242" s="153">
        <f t="shared" ref="L242:L261" si="61">K242/F242</f>
        <v>0.25</v>
      </c>
      <c r="M242" s="148" t="s">
        <v>534</v>
      </c>
      <c r="N242" s="154">
        <v>43853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151</v>
      </c>
      <c r="B243" s="177">
        <v>43754</v>
      </c>
      <c r="C243" s="177"/>
      <c r="D243" s="178" t="s">
        <v>749</v>
      </c>
      <c r="E243" s="179" t="s">
        <v>564</v>
      </c>
      <c r="F243" s="149">
        <v>300</v>
      </c>
      <c r="G243" s="179"/>
      <c r="H243" s="179">
        <v>382.5</v>
      </c>
      <c r="I243" s="181">
        <v>344</v>
      </c>
      <c r="J243" s="151" t="s">
        <v>790</v>
      </c>
      <c r="K243" s="152">
        <f t="shared" si="60"/>
        <v>82.5</v>
      </c>
      <c r="L243" s="153">
        <f t="shared" si="61"/>
        <v>0.27500000000000002</v>
      </c>
      <c r="M243" s="148" t="s">
        <v>534</v>
      </c>
      <c r="N243" s="154">
        <v>44238</v>
      </c>
      <c r="O243" s="1"/>
      <c r="P243" s="1"/>
      <c r="Q243" s="1"/>
      <c r="R243" s="6" t="s">
        <v>725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152</v>
      </c>
      <c r="B244" s="177">
        <v>43832</v>
      </c>
      <c r="C244" s="177"/>
      <c r="D244" s="178" t="s">
        <v>750</v>
      </c>
      <c r="E244" s="179" t="s">
        <v>564</v>
      </c>
      <c r="F244" s="149">
        <v>495</v>
      </c>
      <c r="G244" s="179"/>
      <c r="H244" s="179">
        <v>595</v>
      </c>
      <c r="I244" s="181">
        <v>590</v>
      </c>
      <c r="J244" s="151" t="s">
        <v>789</v>
      </c>
      <c r="K244" s="152">
        <f t="shared" si="60"/>
        <v>100</v>
      </c>
      <c r="L244" s="153">
        <f t="shared" si="61"/>
        <v>0.20202020202020202</v>
      </c>
      <c r="M244" s="148" t="s">
        <v>534</v>
      </c>
      <c r="N244" s="154">
        <v>44589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153</v>
      </c>
      <c r="B245" s="177">
        <v>43966</v>
      </c>
      <c r="C245" s="177"/>
      <c r="D245" s="178" t="s">
        <v>71</v>
      </c>
      <c r="E245" s="179" t="s">
        <v>564</v>
      </c>
      <c r="F245" s="149">
        <v>67.5</v>
      </c>
      <c r="G245" s="179"/>
      <c r="H245" s="179">
        <v>86</v>
      </c>
      <c r="I245" s="181">
        <v>86</v>
      </c>
      <c r="J245" s="151" t="s">
        <v>751</v>
      </c>
      <c r="K245" s="152">
        <f t="shared" si="60"/>
        <v>18.5</v>
      </c>
      <c r="L245" s="153">
        <f t="shared" si="61"/>
        <v>0.27407407407407408</v>
      </c>
      <c r="M245" s="148" t="s">
        <v>534</v>
      </c>
      <c r="N245" s="154">
        <v>44008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154</v>
      </c>
      <c r="B246" s="177">
        <v>44035</v>
      </c>
      <c r="C246" s="177"/>
      <c r="D246" s="178" t="s">
        <v>444</v>
      </c>
      <c r="E246" s="179" t="s">
        <v>564</v>
      </c>
      <c r="F246" s="149">
        <v>231</v>
      </c>
      <c r="G246" s="179"/>
      <c r="H246" s="179">
        <v>281</v>
      </c>
      <c r="I246" s="181">
        <v>281</v>
      </c>
      <c r="J246" s="151" t="s">
        <v>622</v>
      </c>
      <c r="K246" s="152">
        <f t="shared" si="60"/>
        <v>50</v>
      </c>
      <c r="L246" s="153">
        <f t="shared" si="61"/>
        <v>0.21645021645021645</v>
      </c>
      <c r="M246" s="148" t="s">
        <v>534</v>
      </c>
      <c r="N246" s="154">
        <v>44358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155</v>
      </c>
      <c r="B247" s="177">
        <v>44092</v>
      </c>
      <c r="C247" s="177"/>
      <c r="D247" s="178" t="s">
        <v>385</v>
      </c>
      <c r="E247" s="179" t="s">
        <v>564</v>
      </c>
      <c r="F247" s="179">
        <v>206</v>
      </c>
      <c r="G247" s="179"/>
      <c r="H247" s="179">
        <v>248</v>
      </c>
      <c r="I247" s="181">
        <v>248</v>
      </c>
      <c r="J247" s="151" t="s">
        <v>622</v>
      </c>
      <c r="K247" s="152">
        <f t="shared" si="60"/>
        <v>42</v>
      </c>
      <c r="L247" s="153">
        <f t="shared" si="61"/>
        <v>0.20388349514563106</v>
      </c>
      <c r="M247" s="148" t="s">
        <v>534</v>
      </c>
      <c r="N247" s="154">
        <v>44214</v>
      </c>
      <c r="O247" s="1"/>
      <c r="P247" s="1"/>
      <c r="Q247" s="1"/>
      <c r="R247" s="6" t="s">
        <v>725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156</v>
      </c>
      <c r="B248" s="177">
        <v>44140</v>
      </c>
      <c r="C248" s="177"/>
      <c r="D248" s="178" t="s">
        <v>385</v>
      </c>
      <c r="E248" s="179" t="s">
        <v>564</v>
      </c>
      <c r="F248" s="179">
        <v>182.5</v>
      </c>
      <c r="G248" s="179"/>
      <c r="H248" s="179">
        <v>248</v>
      </c>
      <c r="I248" s="181">
        <v>248</v>
      </c>
      <c r="J248" s="151" t="s">
        <v>622</v>
      </c>
      <c r="K248" s="152">
        <f t="shared" si="60"/>
        <v>65.5</v>
      </c>
      <c r="L248" s="153">
        <f t="shared" si="61"/>
        <v>0.35890410958904112</v>
      </c>
      <c r="M248" s="148" t="s">
        <v>534</v>
      </c>
      <c r="N248" s="154">
        <v>44214</v>
      </c>
      <c r="O248" s="1"/>
      <c r="P248" s="1"/>
      <c r="Q248" s="1"/>
      <c r="R248" s="6" t="s">
        <v>725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157</v>
      </c>
      <c r="B249" s="177">
        <v>44140</v>
      </c>
      <c r="C249" s="177"/>
      <c r="D249" s="178" t="s">
        <v>313</v>
      </c>
      <c r="E249" s="179" t="s">
        <v>564</v>
      </c>
      <c r="F249" s="179">
        <v>247.5</v>
      </c>
      <c r="G249" s="179"/>
      <c r="H249" s="179">
        <v>320</v>
      </c>
      <c r="I249" s="181">
        <v>320</v>
      </c>
      <c r="J249" s="151" t="s">
        <v>622</v>
      </c>
      <c r="K249" s="152">
        <f t="shared" si="60"/>
        <v>72.5</v>
      </c>
      <c r="L249" s="153">
        <f t="shared" si="61"/>
        <v>0.29292929292929293</v>
      </c>
      <c r="M249" s="148" t="s">
        <v>534</v>
      </c>
      <c r="N249" s="154">
        <v>44323</v>
      </c>
      <c r="O249" s="1"/>
      <c r="P249" s="1"/>
      <c r="Q249" s="1"/>
      <c r="R249" s="6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158</v>
      </c>
      <c r="B250" s="177">
        <v>44140</v>
      </c>
      <c r="C250" s="177"/>
      <c r="D250" s="178" t="s">
        <v>266</v>
      </c>
      <c r="E250" s="179" t="s">
        <v>564</v>
      </c>
      <c r="F250" s="149">
        <v>925</v>
      </c>
      <c r="G250" s="179"/>
      <c r="H250" s="179">
        <v>1095</v>
      </c>
      <c r="I250" s="181">
        <v>1093</v>
      </c>
      <c r="J250" s="151" t="s">
        <v>752</v>
      </c>
      <c r="K250" s="152">
        <f t="shared" si="60"/>
        <v>170</v>
      </c>
      <c r="L250" s="153">
        <f t="shared" si="61"/>
        <v>0.18378378378378379</v>
      </c>
      <c r="M250" s="148" t="s">
        <v>534</v>
      </c>
      <c r="N250" s="154">
        <v>44201</v>
      </c>
      <c r="O250" s="1"/>
      <c r="P250" s="1"/>
      <c r="Q250" s="1"/>
      <c r="R250" s="6" t="s">
        <v>725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159</v>
      </c>
      <c r="B251" s="177">
        <v>44140</v>
      </c>
      <c r="C251" s="177"/>
      <c r="D251" s="178" t="s">
        <v>329</v>
      </c>
      <c r="E251" s="179" t="s">
        <v>564</v>
      </c>
      <c r="F251" s="149">
        <v>332.5</v>
      </c>
      <c r="G251" s="179"/>
      <c r="H251" s="179">
        <v>393</v>
      </c>
      <c r="I251" s="181">
        <v>406</v>
      </c>
      <c r="J251" s="151" t="s">
        <v>753</v>
      </c>
      <c r="K251" s="152">
        <f t="shared" si="60"/>
        <v>60.5</v>
      </c>
      <c r="L251" s="153">
        <f t="shared" si="61"/>
        <v>0.18195488721804512</v>
      </c>
      <c r="M251" s="148" t="s">
        <v>534</v>
      </c>
      <c r="N251" s="154">
        <v>44256</v>
      </c>
      <c r="O251" s="1"/>
      <c r="P251" s="1"/>
      <c r="Q251" s="1"/>
      <c r="R251" s="6" t="s">
        <v>725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160</v>
      </c>
      <c r="B252" s="177">
        <v>44141</v>
      </c>
      <c r="C252" s="177"/>
      <c r="D252" s="178" t="s">
        <v>444</v>
      </c>
      <c r="E252" s="179" t="s">
        <v>564</v>
      </c>
      <c r="F252" s="149">
        <v>231</v>
      </c>
      <c r="G252" s="179"/>
      <c r="H252" s="179">
        <v>281</v>
      </c>
      <c r="I252" s="181">
        <v>281</v>
      </c>
      <c r="J252" s="151" t="s">
        <v>622</v>
      </c>
      <c r="K252" s="152">
        <f t="shared" si="60"/>
        <v>50</v>
      </c>
      <c r="L252" s="153">
        <f t="shared" si="61"/>
        <v>0.21645021645021645</v>
      </c>
      <c r="M252" s="148" t="s">
        <v>534</v>
      </c>
      <c r="N252" s="154">
        <v>44358</v>
      </c>
      <c r="O252" s="1"/>
      <c r="P252" s="1"/>
      <c r="Q252" s="1"/>
      <c r="R252" s="6" t="s">
        <v>725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161</v>
      </c>
      <c r="B253" s="177">
        <v>44187</v>
      </c>
      <c r="C253" s="177"/>
      <c r="D253" s="178" t="s">
        <v>420</v>
      </c>
      <c r="E253" s="179" t="s">
        <v>564</v>
      </c>
      <c r="F253" s="149">
        <v>190</v>
      </c>
      <c r="G253" s="179"/>
      <c r="H253" s="179">
        <v>239</v>
      </c>
      <c r="I253" s="181">
        <v>239</v>
      </c>
      <c r="J253" s="151" t="s">
        <v>838</v>
      </c>
      <c r="K253" s="152">
        <f t="shared" si="60"/>
        <v>49</v>
      </c>
      <c r="L253" s="153">
        <f t="shared" si="61"/>
        <v>0.25789473684210529</v>
      </c>
      <c r="M253" s="148" t="s">
        <v>534</v>
      </c>
      <c r="N253" s="154">
        <v>44844</v>
      </c>
      <c r="O253" s="1"/>
      <c r="P253" s="1"/>
      <c r="Q253" s="1"/>
      <c r="R253" s="6" t="s">
        <v>725</v>
      </c>
    </row>
    <row r="254" spans="1:26" ht="12.75" customHeight="1">
      <c r="A254" s="176">
        <v>162</v>
      </c>
      <c r="B254" s="177">
        <v>44258</v>
      </c>
      <c r="C254" s="177"/>
      <c r="D254" s="178" t="s">
        <v>750</v>
      </c>
      <c r="E254" s="179" t="s">
        <v>564</v>
      </c>
      <c r="F254" s="149">
        <v>495</v>
      </c>
      <c r="G254" s="179"/>
      <c r="H254" s="179">
        <v>595</v>
      </c>
      <c r="I254" s="181">
        <v>590</v>
      </c>
      <c r="J254" s="151" t="s">
        <v>789</v>
      </c>
      <c r="K254" s="152">
        <f t="shared" si="60"/>
        <v>100</v>
      </c>
      <c r="L254" s="153">
        <f t="shared" si="61"/>
        <v>0.20202020202020202</v>
      </c>
      <c r="M254" s="148" t="s">
        <v>534</v>
      </c>
      <c r="N254" s="154">
        <v>44589</v>
      </c>
      <c r="O254" s="1"/>
      <c r="P254" s="1"/>
      <c r="R254" s="6" t="s">
        <v>725</v>
      </c>
    </row>
    <row r="255" spans="1:26" ht="12.75" customHeight="1">
      <c r="A255" s="176">
        <v>163</v>
      </c>
      <c r="B255" s="177">
        <v>44274</v>
      </c>
      <c r="C255" s="177"/>
      <c r="D255" s="178" t="s">
        <v>329</v>
      </c>
      <c r="E255" s="179" t="s">
        <v>564</v>
      </c>
      <c r="F255" s="149">
        <v>355</v>
      </c>
      <c r="G255" s="179"/>
      <c r="H255" s="179">
        <v>422.5</v>
      </c>
      <c r="I255" s="181">
        <v>420</v>
      </c>
      <c r="J255" s="151" t="s">
        <v>754</v>
      </c>
      <c r="K255" s="152">
        <f t="shared" si="60"/>
        <v>67.5</v>
      </c>
      <c r="L255" s="153">
        <f t="shared" si="61"/>
        <v>0.19014084507042253</v>
      </c>
      <c r="M255" s="148" t="s">
        <v>534</v>
      </c>
      <c r="N255" s="154">
        <v>44361</v>
      </c>
      <c r="O255" s="1"/>
      <c r="R255" s="194" t="s">
        <v>725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164</v>
      </c>
      <c r="B256" s="177">
        <v>44295</v>
      </c>
      <c r="C256" s="177"/>
      <c r="D256" s="178" t="s">
        <v>755</v>
      </c>
      <c r="E256" s="179" t="s">
        <v>564</v>
      </c>
      <c r="F256" s="149">
        <v>555</v>
      </c>
      <c r="G256" s="179"/>
      <c r="H256" s="179">
        <v>663</v>
      </c>
      <c r="I256" s="181">
        <v>663</v>
      </c>
      <c r="J256" s="151" t="s">
        <v>756</v>
      </c>
      <c r="K256" s="152">
        <f t="shared" si="60"/>
        <v>108</v>
      </c>
      <c r="L256" s="153">
        <f t="shared" si="61"/>
        <v>0.19459459459459461</v>
      </c>
      <c r="M256" s="148" t="s">
        <v>534</v>
      </c>
      <c r="N256" s="154">
        <v>44321</v>
      </c>
      <c r="O256" s="1"/>
      <c r="P256" s="1"/>
      <c r="Q256" s="1"/>
      <c r="R256" s="194" t="s">
        <v>725</v>
      </c>
    </row>
    <row r="257" spans="1:18" ht="12.75" customHeight="1">
      <c r="A257" s="176">
        <v>165</v>
      </c>
      <c r="B257" s="177">
        <v>44308</v>
      </c>
      <c r="C257" s="177"/>
      <c r="D257" s="178" t="s">
        <v>357</v>
      </c>
      <c r="E257" s="179" t="s">
        <v>564</v>
      </c>
      <c r="F257" s="149">
        <v>126.5</v>
      </c>
      <c r="G257" s="179"/>
      <c r="H257" s="179">
        <v>155</v>
      </c>
      <c r="I257" s="181">
        <v>155</v>
      </c>
      <c r="J257" s="151" t="s">
        <v>622</v>
      </c>
      <c r="K257" s="152">
        <f t="shared" si="60"/>
        <v>28.5</v>
      </c>
      <c r="L257" s="153">
        <f t="shared" si="61"/>
        <v>0.22529644268774704</v>
      </c>
      <c r="M257" s="148" t="s">
        <v>534</v>
      </c>
      <c r="N257" s="154">
        <v>44362</v>
      </c>
      <c r="O257" s="1"/>
      <c r="R257" s="194" t="s">
        <v>725</v>
      </c>
    </row>
    <row r="258" spans="1:18" ht="12.75" customHeight="1">
      <c r="A258" s="218">
        <v>166</v>
      </c>
      <c r="B258" s="219">
        <v>44368</v>
      </c>
      <c r="C258" s="219"/>
      <c r="D258" s="220" t="s">
        <v>374</v>
      </c>
      <c r="E258" s="221" t="s">
        <v>564</v>
      </c>
      <c r="F258" s="222">
        <v>287.5</v>
      </c>
      <c r="G258" s="221"/>
      <c r="H258" s="221">
        <v>245</v>
      </c>
      <c r="I258" s="223">
        <v>344</v>
      </c>
      <c r="J258" s="161" t="s">
        <v>785</v>
      </c>
      <c r="K258" s="162">
        <f t="shared" si="60"/>
        <v>-42.5</v>
      </c>
      <c r="L258" s="163">
        <f t="shared" si="61"/>
        <v>-0.14782608695652175</v>
      </c>
      <c r="M258" s="159" t="s">
        <v>546</v>
      </c>
      <c r="N258" s="156">
        <v>44508</v>
      </c>
      <c r="O258" s="1"/>
      <c r="R258" s="194" t="s">
        <v>725</v>
      </c>
    </row>
    <row r="259" spans="1:18" ht="12.75" customHeight="1">
      <c r="A259" s="176">
        <v>167</v>
      </c>
      <c r="B259" s="177">
        <v>44368</v>
      </c>
      <c r="C259" s="177"/>
      <c r="D259" s="178" t="s">
        <v>444</v>
      </c>
      <c r="E259" s="179" t="s">
        <v>564</v>
      </c>
      <c r="F259" s="149">
        <v>241</v>
      </c>
      <c r="G259" s="179"/>
      <c r="H259" s="179">
        <v>298</v>
      </c>
      <c r="I259" s="181">
        <v>320</v>
      </c>
      <c r="J259" s="151" t="s">
        <v>622</v>
      </c>
      <c r="K259" s="152">
        <f t="shared" si="60"/>
        <v>57</v>
      </c>
      <c r="L259" s="153">
        <f t="shared" si="61"/>
        <v>0.23651452282157676</v>
      </c>
      <c r="M259" s="148" t="s">
        <v>534</v>
      </c>
      <c r="N259" s="154">
        <v>44802</v>
      </c>
      <c r="O259" s="41"/>
      <c r="R259" s="194" t="s">
        <v>725</v>
      </c>
    </row>
    <row r="260" spans="1:18" ht="12.75" customHeight="1">
      <c r="A260" s="176">
        <v>168</v>
      </c>
      <c r="B260" s="177">
        <v>44406</v>
      </c>
      <c r="C260" s="177"/>
      <c r="D260" s="178" t="s">
        <v>357</v>
      </c>
      <c r="E260" s="179" t="s">
        <v>564</v>
      </c>
      <c r="F260" s="149">
        <v>162.5</v>
      </c>
      <c r="G260" s="179"/>
      <c r="H260" s="179">
        <v>200</v>
      </c>
      <c r="I260" s="181">
        <v>200</v>
      </c>
      <c r="J260" s="151" t="s">
        <v>622</v>
      </c>
      <c r="K260" s="152">
        <f t="shared" si="60"/>
        <v>37.5</v>
      </c>
      <c r="L260" s="153">
        <f t="shared" si="61"/>
        <v>0.23076923076923078</v>
      </c>
      <c r="M260" s="148" t="s">
        <v>534</v>
      </c>
      <c r="N260" s="154">
        <v>44802</v>
      </c>
      <c r="O260" s="1"/>
      <c r="R260" s="194" t="s">
        <v>725</v>
      </c>
    </row>
    <row r="261" spans="1:18" ht="12.75" customHeight="1">
      <c r="A261" s="176">
        <v>169</v>
      </c>
      <c r="B261" s="177">
        <v>44462</v>
      </c>
      <c r="C261" s="177"/>
      <c r="D261" s="178" t="s">
        <v>761</v>
      </c>
      <c r="E261" s="179" t="s">
        <v>564</v>
      </c>
      <c r="F261" s="149">
        <v>1235</v>
      </c>
      <c r="G261" s="179"/>
      <c r="H261" s="179">
        <v>1505</v>
      </c>
      <c r="I261" s="181">
        <v>1500</v>
      </c>
      <c r="J261" s="151" t="s">
        <v>622</v>
      </c>
      <c r="K261" s="152">
        <f t="shared" si="60"/>
        <v>270</v>
      </c>
      <c r="L261" s="153">
        <f t="shared" si="61"/>
        <v>0.21862348178137653</v>
      </c>
      <c r="M261" s="148" t="s">
        <v>534</v>
      </c>
      <c r="N261" s="154">
        <v>44564</v>
      </c>
      <c r="O261" s="1"/>
      <c r="R261" s="194" t="s">
        <v>725</v>
      </c>
    </row>
    <row r="262" spans="1:18" ht="12.75" customHeight="1">
      <c r="A262" s="205">
        <v>170</v>
      </c>
      <c r="B262" s="206">
        <v>44480</v>
      </c>
      <c r="C262" s="206"/>
      <c r="D262" s="207" t="s">
        <v>763</v>
      </c>
      <c r="E262" s="208" t="s">
        <v>564</v>
      </c>
      <c r="F262" s="54">
        <v>58.75</v>
      </c>
      <c r="G262" s="208"/>
      <c r="H262" s="282"/>
      <c r="I262" s="212"/>
      <c r="J262" s="283" t="s">
        <v>537</v>
      </c>
      <c r="K262" s="205"/>
      <c r="L262" s="206"/>
      <c r="M262" s="206"/>
      <c r="N262" s="207"/>
      <c r="O262" s="41"/>
      <c r="R262" s="194" t="s">
        <v>725</v>
      </c>
    </row>
    <row r="263" spans="1:18" ht="12.75" customHeight="1">
      <c r="A263" s="209">
        <v>171</v>
      </c>
      <c r="B263" s="210">
        <v>44481</v>
      </c>
      <c r="C263" s="210"/>
      <c r="D263" s="211" t="s">
        <v>255</v>
      </c>
      <c r="E263" s="212" t="s">
        <v>564</v>
      </c>
      <c r="F263" s="213" t="s">
        <v>765</v>
      </c>
      <c r="G263" s="212"/>
      <c r="H263" s="212"/>
      <c r="I263" s="212">
        <v>380</v>
      </c>
      <c r="J263" s="214" t="s">
        <v>537</v>
      </c>
      <c r="K263" s="209"/>
      <c r="L263" s="210"/>
      <c r="M263" s="210"/>
      <c r="N263" s="211"/>
      <c r="O263" s="41"/>
      <c r="R263" s="194" t="s">
        <v>725</v>
      </c>
    </row>
    <row r="264" spans="1:18" ht="12.75" customHeight="1">
      <c r="A264" s="176">
        <v>172</v>
      </c>
      <c r="B264" s="177">
        <v>44481</v>
      </c>
      <c r="C264" s="177"/>
      <c r="D264" s="178" t="s">
        <v>380</v>
      </c>
      <c r="E264" s="179" t="s">
        <v>564</v>
      </c>
      <c r="F264" s="149">
        <v>45.5</v>
      </c>
      <c r="G264" s="179"/>
      <c r="H264" s="179">
        <v>56.5</v>
      </c>
      <c r="I264" s="181">
        <v>56</v>
      </c>
      <c r="J264" s="151" t="s">
        <v>861</v>
      </c>
      <c r="K264" s="152">
        <f>H264-F264</f>
        <v>11</v>
      </c>
      <c r="L264" s="153">
        <f>K264/F264</f>
        <v>0.24175824175824176</v>
      </c>
      <c r="M264" s="148" t="s">
        <v>534</v>
      </c>
      <c r="N264" s="154">
        <v>44881</v>
      </c>
      <c r="O264" s="41"/>
      <c r="R264" s="194"/>
    </row>
    <row r="265" spans="1:18" ht="12.75" customHeight="1">
      <c r="A265" s="176">
        <v>173</v>
      </c>
      <c r="B265" s="177">
        <v>44551</v>
      </c>
      <c r="C265" s="177"/>
      <c r="D265" s="178" t="s">
        <v>118</v>
      </c>
      <c r="E265" s="179" t="s">
        <v>564</v>
      </c>
      <c r="F265" s="149">
        <v>2300</v>
      </c>
      <c r="G265" s="179"/>
      <c r="H265" s="179">
        <f>(2820+2200)/2</f>
        <v>2510</v>
      </c>
      <c r="I265" s="181">
        <v>3000</v>
      </c>
      <c r="J265" s="151" t="s">
        <v>797</v>
      </c>
      <c r="K265" s="152">
        <f>H265-F265</f>
        <v>210</v>
      </c>
      <c r="L265" s="153">
        <f>K265/F265</f>
        <v>9.1304347826086957E-2</v>
      </c>
      <c r="M265" s="148" t="s">
        <v>534</v>
      </c>
      <c r="N265" s="154">
        <v>44649</v>
      </c>
      <c r="O265" s="1"/>
      <c r="R265" s="194"/>
    </row>
    <row r="266" spans="1:18" ht="12.75" customHeight="1">
      <c r="A266" s="215">
        <v>174</v>
      </c>
      <c r="B266" s="210">
        <v>44606</v>
      </c>
      <c r="C266" s="215"/>
      <c r="D266" s="215" t="s">
        <v>399</v>
      </c>
      <c r="E266" s="212" t="s">
        <v>564</v>
      </c>
      <c r="F266" s="212" t="s">
        <v>792</v>
      </c>
      <c r="G266" s="212"/>
      <c r="H266" s="212"/>
      <c r="I266" s="212">
        <v>764</v>
      </c>
      <c r="J266" s="212" t="s">
        <v>537</v>
      </c>
      <c r="K266" s="212"/>
      <c r="L266" s="212"/>
      <c r="M266" s="212"/>
      <c r="N266" s="215"/>
      <c r="O266" s="41"/>
      <c r="R266" s="194"/>
    </row>
    <row r="267" spans="1:18" ht="12.75" customHeight="1">
      <c r="A267" s="176">
        <v>175</v>
      </c>
      <c r="B267" s="177">
        <v>44613</v>
      </c>
      <c r="C267" s="177"/>
      <c r="D267" s="178" t="s">
        <v>761</v>
      </c>
      <c r="E267" s="179" t="s">
        <v>564</v>
      </c>
      <c r="F267" s="149">
        <v>1255</v>
      </c>
      <c r="G267" s="179"/>
      <c r="H267" s="179">
        <v>1515</v>
      </c>
      <c r="I267" s="181">
        <v>1510</v>
      </c>
      <c r="J267" s="151" t="s">
        <v>622</v>
      </c>
      <c r="K267" s="152">
        <f>H267-F267</f>
        <v>260</v>
      </c>
      <c r="L267" s="153">
        <f>K267/F267</f>
        <v>0.20717131474103587</v>
      </c>
      <c r="M267" s="148" t="s">
        <v>534</v>
      </c>
      <c r="N267" s="154">
        <v>44834</v>
      </c>
      <c r="O267" s="41"/>
      <c r="R267" s="194"/>
    </row>
    <row r="268" spans="1:18" ht="12.75" customHeight="1">
      <c r="A268">
        <v>176</v>
      </c>
      <c r="B268" s="210">
        <v>44670</v>
      </c>
      <c r="C268" s="210"/>
      <c r="D268" s="215" t="s">
        <v>499</v>
      </c>
      <c r="E268" s="240" t="s">
        <v>564</v>
      </c>
      <c r="F268" s="212" t="s">
        <v>798</v>
      </c>
      <c r="G268" s="212"/>
      <c r="H268" s="212"/>
      <c r="I268" s="212">
        <v>553</v>
      </c>
      <c r="J268" s="212" t="s">
        <v>537</v>
      </c>
      <c r="K268" s="212"/>
      <c r="L268" s="212"/>
      <c r="M268" s="212"/>
      <c r="N268" s="212"/>
      <c r="O268" s="41"/>
      <c r="R268" s="194"/>
    </row>
    <row r="269" spans="1:18" ht="12.75" customHeight="1">
      <c r="A269" s="176">
        <v>177</v>
      </c>
      <c r="B269" s="177">
        <v>44746</v>
      </c>
      <c r="C269" s="177"/>
      <c r="D269" s="178" t="s">
        <v>831</v>
      </c>
      <c r="E269" s="179" t="s">
        <v>564</v>
      </c>
      <c r="F269" s="149">
        <v>207.5</v>
      </c>
      <c r="G269" s="179"/>
      <c r="H269" s="179">
        <v>254</v>
      </c>
      <c r="I269" s="181">
        <v>254</v>
      </c>
      <c r="J269" s="151" t="s">
        <v>622</v>
      </c>
      <c r="K269" s="152">
        <f>H269-F269</f>
        <v>46.5</v>
      </c>
      <c r="L269" s="153">
        <f>K269/F269</f>
        <v>0.22409638554216868</v>
      </c>
      <c r="M269" s="148" t="s">
        <v>534</v>
      </c>
      <c r="N269" s="154">
        <v>44792</v>
      </c>
      <c r="O269" s="1"/>
      <c r="R269" s="194"/>
    </row>
    <row r="270" spans="1:18" ht="12.75" customHeight="1">
      <c r="A270" s="176">
        <v>178</v>
      </c>
      <c r="B270" s="177">
        <v>44775</v>
      </c>
      <c r="C270" s="177"/>
      <c r="D270" s="178" t="s">
        <v>446</v>
      </c>
      <c r="E270" s="179" t="s">
        <v>564</v>
      </c>
      <c r="F270" s="149">
        <v>31.25</v>
      </c>
      <c r="G270" s="179"/>
      <c r="H270" s="179">
        <v>38.75</v>
      </c>
      <c r="I270" s="181">
        <v>38</v>
      </c>
      <c r="J270" s="151" t="s">
        <v>622</v>
      </c>
      <c r="K270" s="152">
        <f>H270-F270</f>
        <v>7.5</v>
      </c>
      <c r="L270" s="153">
        <f>K270/F270</f>
        <v>0.24</v>
      </c>
      <c r="M270" s="148" t="s">
        <v>534</v>
      </c>
      <c r="N270" s="154">
        <v>44844</v>
      </c>
      <c r="O270" s="41"/>
      <c r="R270" s="54"/>
    </row>
    <row r="271" spans="1:18" ht="12.75" customHeight="1">
      <c r="A271" s="209">
        <v>179</v>
      </c>
      <c r="B271" s="210">
        <v>44841</v>
      </c>
      <c r="C271" s="215"/>
      <c r="D271" s="215" t="s">
        <v>836</v>
      </c>
      <c r="E271" s="240" t="s">
        <v>564</v>
      </c>
      <c r="F271" s="212" t="s">
        <v>837</v>
      </c>
      <c r="G271" s="212"/>
      <c r="H271" s="212"/>
      <c r="I271" s="212">
        <v>840</v>
      </c>
      <c r="J271" s="212" t="s">
        <v>537</v>
      </c>
      <c r="K271" s="212"/>
      <c r="L271" s="212"/>
      <c r="M271" s="212"/>
      <c r="N271" s="212"/>
      <c r="O271" s="41"/>
      <c r="Q271" s="196"/>
      <c r="R271" s="54"/>
    </row>
    <row r="272" spans="1:18" ht="12.75" customHeight="1">
      <c r="A272" s="209">
        <v>180</v>
      </c>
      <c r="B272" s="210">
        <v>44844</v>
      </c>
      <c r="C272" s="215"/>
      <c r="D272" s="215" t="s">
        <v>401</v>
      </c>
      <c r="E272" s="240" t="s">
        <v>564</v>
      </c>
      <c r="F272" s="212" t="s">
        <v>839</v>
      </c>
      <c r="G272" s="212"/>
      <c r="H272" s="212"/>
      <c r="I272" s="212">
        <v>291</v>
      </c>
      <c r="J272" s="212" t="s">
        <v>537</v>
      </c>
      <c r="K272" s="212"/>
      <c r="L272" s="212"/>
      <c r="M272" s="212"/>
      <c r="N272" s="212"/>
      <c r="O272" s="41"/>
      <c r="Q272" s="196"/>
      <c r="R272" s="54"/>
    </row>
    <row r="273" spans="1:38" ht="12.75" customHeight="1">
      <c r="A273" s="209">
        <v>181</v>
      </c>
      <c r="B273" s="210">
        <v>44845</v>
      </c>
      <c r="C273" s="215"/>
      <c r="D273" s="215" t="s">
        <v>399</v>
      </c>
      <c r="E273" s="240" t="s">
        <v>564</v>
      </c>
      <c r="F273" s="212" t="s">
        <v>860</v>
      </c>
      <c r="G273" s="212"/>
      <c r="H273" s="212"/>
      <c r="I273" s="212">
        <v>765</v>
      </c>
      <c r="J273" s="212" t="s">
        <v>537</v>
      </c>
      <c r="K273" s="212"/>
      <c r="L273" s="212"/>
      <c r="M273" s="212"/>
      <c r="N273" s="212"/>
      <c r="O273" s="41"/>
      <c r="Q273" s="196"/>
      <c r="R273" s="54"/>
    </row>
    <row r="274" spans="1:38" ht="12.75" customHeight="1">
      <c r="A274" s="270">
        <v>182</v>
      </c>
      <c r="B274" s="210">
        <v>44981</v>
      </c>
      <c r="C274" s="210"/>
      <c r="D274" s="215" t="s">
        <v>817</v>
      </c>
      <c r="E274" s="240" t="s">
        <v>564</v>
      </c>
      <c r="F274" s="240" t="s">
        <v>866</v>
      </c>
      <c r="G274" s="212"/>
      <c r="H274" s="212"/>
      <c r="I274" s="212">
        <v>2080</v>
      </c>
      <c r="J274" s="212" t="s">
        <v>537</v>
      </c>
      <c r="K274" s="212"/>
      <c r="L274" s="212"/>
      <c r="M274" s="212"/>
      <c r="N274" s="212"/>
      <c r="O274" s="41"/>
      <c r="R274" s="54"/>
    </row>
    <row r="275" spans="1:38" ht="12.75" customHeight="1">
      <c r="A275" s="176">
        <v>183</v>
      </c>
      <c r="B275" s="177">
        <v>44986</v>
      </c>
      <c r="C275" s="177"/>
      <c r="D275" s="178" t="s">
        <v>446</v>
      </c>
      <c r="E275" s="179" t="s">
        <v>564</v>
      </c>
      <c r="F275" s="149">
        <v>57.5</v>
      </c>
      <c r="G275" s="179"/>
      <c r="H275" s="179">
        <v>120</v>
      </c>
      <c r="I275" s="181">
        <v>120</v>
      </c>
      <c r="J275" s="151" t="s">
        <v>622</v>
      </c>
      <c r="K275" s="152">
        <f>H275-F275</f>
        <v>62.5</v>
      </c>
      <c r="L275" s="153">
        <f>K275/F275</f>
        <v>1.0869565217391304</v>
      </c>
      <c r="M275" s="148" t="s">
        <v>534</v>
      </c>
      <c r="N275" s="154">
        <v>45415</v>
      </c>
      <c r="O275" s="41"/>
      <c r="R275" s="54"/>
    </row>
    <row r="276" spans="1:38" ht="12.75" customHeight="1">
      <c r="A276" s="270">
        <v>184</v>
      </c>
      <c r="B276" s="210">
        <v>45008</v>
      </c>
      <c r="C276" s="210"/>
      <c r="D276" s="215" t="s">
        <v>459</v>
      </c>
      <c r="E276" s="240" t="s">
        <v>564</v>
      </c>
      <c r="F276" s="240" t="s">
        <v>872</v>
      </c>
      <c r="G276" s="212"/>
      <c r="H276" s="212"/>
      <c r="I276" s="212">
        <v>3523</v>
      </c>
      <c r="J276" s="212" t="s">
        <v>537</v>
      </c>
      <c r="K276" s="212"/>
      <c r="L276" s="212"/>
      <c r="M276" s="212"/>
      <c r="N276" s="212"/>
      <c r="O276" s="41"/>
      <c r="R276" s="54"/>
    </row>
    <row r="277" spans="1:38" ht="12.75" customHeight="1">
      <c r="A277" s="209">
        <v>185</v>
      </c>
      <c r="B277" s="210">
        <v>45027</v>
      </c>
      <c r="C277" s="215"/>
      <c r="D277" s="215" t="s">
        <v>873</v>
      </c>
      <c r="E277" s="240" t="s">
        <v>564</v>
      </c>
      <c r="F277" s="212" t="s">
        <v>874</v>
      </c>
      <c r="G277" s="212"/>
      <c r="H277" s="212"/>
      <c r="I277" s="212">
        <v>810</v>
      </c>
      <c r="J277" s="212" t="s">
        <v>537</v>
      </c>
      <c r="K277" s="212"/>
      <c r="L277" s="212"/>
      <c r="M277" s="212"/>
      <c r="N277" s="212"/>
      <c r="O277" s="41"/>
      <c r="R277" s="54"/>
    </row>
    <row r="278" spans="1:38" ht="12.75" customHeight="1">
      <c r="A278" s="209">
        <v>186</v>
      </c>
      <c r="B278" s="210">
        <v>45050</v>
      </c>
      <c r="C278" s="215"/>
      <c r="D278" s="215" t="s">
        <v>284</v>
      </c>
      <c r="E278" s="240" t="s">
        <v>564</v>
      </c>
      <c r="F278" s="212" t="s">
        <v>875</v>
      </c>
      <c r="G278" s="212"/>
      <c r="H278" s="212"/>
      <c r="I278" s="212">
        <v>5040</v>
      </c>
      <c r="J278" s="212" t="s">
        <v>537</v>
      </c>
      <c r="K278" s="212"/>
      <c r="L278" s="212"/>
      <c r="M278" s="212"/>
      <c r="N278" s="212"/>
      <c r="O278" s="41"/>
      <c r="R278" s="54"/>
    </row>
    <row r="279" spans="1:38" ht="12.75" customHeight="1">
      <c r="A279" s="307">
        <v>187</v>
      </c>
      <c r="B279" s="308">
        <v>45075</v>
      </c>
      <c r="C279" s="309"/>
      <c r="D279" s="309" t="s">
        <v>887</v>
      </c>
      <c r="E279" s="310" t="s">
        <v>564</v>
      </c>
      <c r="F279" s="311" t="s">
        <v>876</v>
      </c>
      <c r="G279" s="311"/>
      <c r="H279" s="311"/>
      <c r="I279" s="311">
        <v>732</v>
      </c>
      <c r="J279" s="311" t="s">
        <v>537</v>
      </c>
      <c r="K279" s="311"/>
      <c r="L279" s="311"/>
      <c r="M279" s="311"/>
      <c r="N279" s="311"/>
      <c r="O279" s="41"/>
      <c r="Q279" s="196"/>
      <c r="R279" s="54"/>
      <c r="T279" s="41"/>
      <c r="V279" s="196"/>
      <c r="W279" s="54"/>
      <c r="Y279" s="41"/>
      <c r="AA279" s="196"/>
      <c r="AB279" s="54"/>
      <c r="AD279" s="41"/>
      <c r="AF279" s="196"/>
      <c r="AG279" s="54"/>
      <c r="AI279" s="41"/>
      <c r="AK279" s="196"/>
      <c r="AL279" s="54"/>
    </row>
    <row r="280" spans="1:38" s="215" customFormat="1" ht="12.75" customHeight="1">
      <c r="A280" s="209">
        <v>188</v>
      </c>
      <c r="B280" s="210">
        <v>45078</v>
      </c>
      <c r="D280" s="215" t="s">
        <v>490</v>
      </c>
      <c r="E280" s="240" t="s">
        <v>564</v>
      </c>
      <c r="F280" s="212" t="s">
        <v>893</v>
      </c>
      <c r="G280" s="212"/>
      <c r="H280" s="212"/>
      <c r="I280" s="212">
        <v>4300</v>
      </c>
      <c r="J280" s="212" t="s">
        <v>537</v>
      </c>
      <c r="K280" s="212"/>
      <c r="L280" s="212"/>
      <c r="M280" s="212"/>
      <c r="N280" s="212"/>
      <c r="O280" s="41"/>
      <c r="P280"/>
      <c r="Q280" s="196"/>
      <c r="R280" s="54"/>
      <c r="S280"/>
      <c r="T280" s="41"/>
      <c r="U280"/>
      <c r="V280" s="196"/>
      <c r="W280" s="54"/>
      <c r="X280"/>
      <c r="Y280" s="41"/>
      <c r="Z280"/>
      <c r="AA280" s="196"/>
      <c r="AB280" s="54"/>
      <c r="AC280"/>
      <c r="AD280" s="41"/>
      <c r="AE280"/>
      <c r="AF280" s="196"/>
      <c r="AG280" s="54"/>
      <c r="AH280"/>
      <c r="AI280" s="41"/>
      <c r="AJ280"/>
      <c r="AK280" s="196"/>
      <c r="AL280" s="54"/>
    </row>
    <row r="281" spans="1:38" s="215" customFormat="1" ht="12.75" customHeight="1">
      <c r="A281" s="209"/>
      <c r="B281" s="210"/>
      <c r="E281" s="240"/>
      <c r="F281" s="212"/>
      <c r="G281" s="212"/>
      <c r="H281" s="212"/>
      <c r="I281" s="212"/>
      <c r="J281" s="212"/>
      <c r="K281" s="212"/>
      <c r="L281" s="212"/>
      <c r="M281" s="212"/>
      <c r="N281" s="212"/>
      <c r="O281" s="41"/>
      <c r="P281"/>
      <c r="Q281"/>
      <c r="R281" s="54"/>
      <c r="S281"/>
      <c r="T281" s="41"/>
      <c r="U281"/>
      <c r="V281"/>
      <c r="W281" s="54"/>
      <c r="X281"/>
      <c r="Y281" s="41"/>
      <c r="Z281"/>
      <c r="AA281"/>
      <c r="AB281" s="54"/>
      <c r="AC281"/>
      <c r="AD281" s="41"/>
      <c r="AE281"/>
      <c r="AF281"/>
      <c r="AG281" s="54"/>
      <c r="AH281"/>
      <c r="AI281" s="41"/>
      <c r="AJ281"/>
      <c r="AK281"/>
      <c r="AL281" s="54"/>
    </row>
    <row r="282" spans="1:38" s="215" customFormat="1" ht="12.75" customHeight="1">
      <c r="F282" s="212"/>
      <c r="G282" s="212"/>
      <c r="H282" s="212"/>
      <c r="I282" s="212"/>
      <c r="J282" s="238"/>
      <c r="K282" s="212"/>
      <c r="L282" s="212"/>
      <c r="M282" s="212"/>
      <c r="O282" s="41"/>
      <c r="P282"/>
      <c r="Q282"/>
      <c r="R282" s="54"/>
      <c r="S282"/>
      <c r="T282" s="41"/>
      <c r="U282"/>
      <c r="V282"/>
      <c r="W282" s="54"/>
      <c r="X282"/>
      <c r="Y282" s="41"/>
      <c r="Z282"/>
      <c r="AA282"/>
      <c r="AB282" s="54"/>
      <c r="AC282"/>
      <c r="AD282" s="41"/>
      <c r="AE282"/>
      <c r="AF282"/>
      <c r="AG282" s="54"/>
      <c r="AH282"/>
      <c r="AI282" s="41"/>
      <c r="AJ282"/>
      <c r="AK282"/>
      <c r="AL282" s="54"/>
    </row>
    <row r="283" spans="1:38" ht="12.75" customHeight="1">
      <c r="B283" s="312" t="s">
        <v>757</v>
      </c>
      <c r="F283" s="54"/>
      <c r="G283" s="54"/>
      <c r="H283" s="54"/>
      <c r="I283" s="54"/>
      <c r="J283" s="41"/>
      <c r="K283" s="54"/>
      <c r="L283" s="54"/>
      <c r="M283" s="54"/>
      <c r="O283" s="41"/>
      <c r="R283" s="54"/>
      <c r="T283" s="41"/>
      <c r="W283" s="54"/>
      <c r="Y283" s="41"/>
      <c r="AB283" s="54"/>
      <c r="AD283" s="41"/>
      <c r="AG283" s="54"/>
      <c r="AI283" s="41"/>
      <c r="AL283" s="54"/>
    </row>
    <row r="284" spans="1:38" ht="12.75" customHeight="1">
      <c r="A284" s="195"/>
      <c r="F284" s="54"/>
      <c r="G284" s="54"/>
      <c r="H284" s="54"/>
      <c r="I284" s="54"/>
      <c r="J284" s="41"/>
      <c r="K284" s="54"/>
      <c r="L284" s="54"/>
      <c r="M284" s="54"/>
      <c r="O284" s="41"/>
      <c r="R284" s="54"/>
      <c r="T284" s="41"/>
      <c r="W284" s="54"/>
      <c r="Y284" s="41"/>
      <c r="AB284" s="54"/>
      <c r="AD284" s="41"/>
      <c r="AG284" s="54"/>
      <c r="AI284" s="41"/>
      <c r="AL284" s="54"/>
    </row>
    <row r="285" spans="1:38" ht="12.75" customHeight="1">
      <c r="A285" s="195"/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38" ht="12.75" customHeight="1">
      <c r="A286" s="53"/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3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3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</sheetData>
  <autoFilter ref="R1:R282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2023-06-13T02:36:35Z</dcterms:modified>
</cp:coreProperties>
</file>