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11670" windowHeight="820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F&amp;O)'!$R$1:$R$300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P16" i="6"/>
  <c r="K85"/>
  <c r="M85" s="1"/>
  <c r="K84"/>
  <c r="M84" s="1"/>
  <c r="L39"/>
  <c r="K39"/>
  <c r="L28"/>
  <c r="M28" s="1"/>
  <c r="K28"/>
  <c r="L67"/>
  <c r="K67"/>
  <c r="M67" s="1"/>
  <c r="L66"/>
  <c r="K66"/>
  <c r="L61"/>
  <c r="M61" s="1"/>
  <c r="K61"/>
  <c r="K86"/>
  <c r="M86" s="1"/>
  <c r="P15"/>
  <c r="P14"/>
  <c r="L65"/>
  <c r="K65"/>
  <c r="L63"/>
  <c r="K63"/>
  <c r="K83"/>
  <c r="M83" s="1"/>
  <c r="K82"/>
  <c r="M82" s="1"/>
  <c r="L64"/>
  <c r="K64"/>
  <c r="L35"/>
  <c r="K35"/>
  <c r="P13"/>
  <c r="L62"/>
  <c r="K62"/>
  <c r="K81"/>
  <c r="M81" s="1"/>
  <c r="M80"/>
  <c r="K80"/>
  <c r="K79"/>
  <c r="M79" s="1"/>
  <c r="K77"/>
  <c r="M77" s="1"/>
  <c r="K60"/>
  <c r="L60"/>
  <c r="L57"/>
  <c r="K57"/>
  <c r="L59"/>
  <c r="K59"/>
  <c r="L58"/>
  <c r="K58"/>
  <c r="L34"/>
  <c r="K34"/>
  <c r="K56"/>
  <c r="L56"/>
  <c r="L32"/>
  <c r="K32"/>
  <c r="L29"/>
  <c r="K29"/>
  <c r="L55"/>
  <c r="K55"/>
  <c r="L54"/>
  <c r="K54"/>
  <c r="L53"/>
  <c r="K53"/>
  <c r="L30"/>
  <c r="K30"/>
  <c r="L52"/>
  <c r="K52"/>
  <c r="M35" l="1"/>
  <c r="M66"/>
  <c r="M39"/>
  <c r="M65"/>
  <c r="M63"/>
  <c r="M64"/>
  <c r="M62"/>
  <c r="M59"/>
  <c r="M60"/>
  <c r="M54"/>
  <c r="M29"/>
  <c r="M57"/>
  <c r="M58"/>
  <c r="M32"/>
  <c r="M34"/>
  <c r="M30"/>
  <c r="M52"/>
  <c r="M55"/>
  <c r="M56"/>
  <c r="M53"/>
  <c r="L95"/>
  <c r="K95"/>
  <c r="M95" l="1"/>
  <c r="L12" l="1"/>
  <c r="K12"/>
  <c r="L11"/>
  <c r="K11"/>
  <c r="L93"/>
  <c r="K93"/>
  <c r="M11" l="1"/>
  <c r="M12"/>
  <c r="M93"/>
  <c r="L94"/>
  <c r="K94"/>
  <c r="H288"/>
  <c r="M94" l="1"/>
  <c r="K288" l="1"/>
  <c r="L288" s="1"/>
  <c r="K277"/>
  <c r="L277" s="1"/>
  <c r="K267"/>
  <c r="L267" s="1"/>
  <c r="K283" l="1"/>
  <c r="L283" s="1"/>
  <c r="K284" l="1"/>
  <c r="L284" s="1"/>
  <c r="K281" l="1"/>
  <c r="L281" s="1"/>
  <c r="K260"/>
  <c r="L260" s="1"/>
  <c r="K280"/>
  <c r="L280" s="1"/>
  <c r="K279"/>
  <c r="L279" s="1"/>
  <c r="K278"/>
  <c r="L278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6"/>
  <c r="L266" s="1"/>
  <c r="K265"/>
  <c r="L265" s="1"/>
  <c r="K264"/>
  <c r="L264" s="1"/>
  <c r="K263"/>
  <c r="L263" s="1"/>
  <c r="K262"/>
  <c r="L262" s="1"/>
  <c r="K261"/>
  <c r="L261" s="1"/>
  <c r="K259"/>
  <c r="L259" s="1"/>
  <c r="K258"/>
  <c r="L258" s="1"/>
  <c r="K257"/>
  <c r="L257" s="1"/>
  <c r="F256"/>
  <c r="K256" s="1"/>
  <c r="L256" s="1"/>
  <c r="K255"/>
  <c r="L255" s="1"/>
  <c r="K254"/>
  <c r="L254" s="1"/>
  <c r="K253"/>
  <c r="L253" s="1"/>
  <c r="K252"/>
  <c r="L252" s="1"/>
  <c r="K251"/>
  <c r="L251" s="1"/>
  <c r="F250"/>
  <c r="K250" s="1"/>
  <c r="L250" s="1"/>
  <c r="F249"/>
  <c r="K249" s="1"/>
  <c r="L249" s="1"/>
  <c r="K248"/>
  <c r="L248" s="1"/>
  <c r="F247"/>
  <c r="K247" s="1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1"/>
  <c r="L231" s="1"/>
  <c r="K229"/>
  <c r="L229" s="1"/>
  <c r="K228"/>
  <c r="L228" s="1"/>
  <c r="F227"/>
  <c r="K227" s="1"/>
  <c r="L227" s="1"/>
  <c r="K226"/>
  <c r="L226" s="1"/>
  <c r="K223"/>
  <c r="L223" s="1"/>
  <c r="K222"/>
  <c r="L222" s="1"/>
  <c r="K221"/>
  <c r="L221" s="1"/>
  <c r="K218"/>
  <c r="L218" s="1"/>
  <c r="K217"/>
  <c r="L217" s="1"/>
  <c r="K216"/>
  <c r="L216" s="1"/>
  <c r="K215"/>
  <c r="L215" s="1"/>
  <c r="K214"/>
  <c r="L214" s="1"/>
  <c r="K213"/>
  <c r="L213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1"/>
  <c r="L201" s="1"/>
  <c r="K199"/>
  <c r="L199" s="1"/>
  <c r="K197"/>
  <c r="L197" s="1"/>
  <c r="K195"/>
  <c r="L195" s="1"/>
  <c r="K194"/>
  <c r="L194" s="1"/>
  <c r="K193"/>
  <c r="L193" s="1"/>
  <c r="K191"/>
  <c r="L191" s="1"/>
  <c r="K190"/>
  <c r="L190" s="1"/>
  <c r="K189"/>
  <c r="L189" s="1"/>
  <c r="K188"/>
  <c r="K187"/>
  <c r="L187" s="1"/>
  <c r="K186"/>
  <c r="L186" s="1"/>
  <c r="K184"/>
  <c r="L184" s="1"/>
  <c r="K183"/>
  <c r="L183" s="1"/>
  <c r="K182"/>
  <c r="L182" s="1"/>
  <c r="K181"/>
  <c r="L181" s="1"/>
  <c r="K180"/>
  <c r="L180" s="1"/>
  <c r="F179"/>
  <c r="K179" s="1"/>
  <c r="L179" s="1"/>
  <c r="H178"/>
  <c r="K178" s="1"/>
  <c r="L178" s="1"/>
  <c r="K175"/>
  <c r="L175" s="1"/>
  <c r="K174"/>
  <c r="L174" s="1"/>
  <c r="K173"/>
  <c r="L173" s="1"/>
  <c r="K172"/>
  <c r="L172" s="1"/>
  <c r="K171"/>
  <c r="L171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H144"/>
  <c r="K144" s="1"/>
  <c r="L144" s="1"/>
  <c r="F143"/>
  <c r="K143" s="1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M7"/>
  <c r="D7" i="5"/>
  <c r="K6" i="4"/>
  <c r="K6" i="3"/>
  <c r="L6" i="2"/>
  <c r="P10" i="6" l="1"/>
</calcChain>
</file>

<file path=xl/sharedStrings.xml><?xml version="1.0" encoding="utf-8"?>
<sst xmlns="http://schemas.openxmlformats.org/spreadsheetml/2006/main" count="2808" uniqueCount="1086">
  <si>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</si>
  <si>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</si>
  <si>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</si>
  <si>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</si>
  <si>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</si>
  <si>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</si>
  <si>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</si>
  <si>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</si>
  <si>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</si>
  <si>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</si>
  <si>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</si>
  <si>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</si>
  <si>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</si>
  <si>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</si>
  <si>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</si>
  <si>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</si>
  <si>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</si>
  <si>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</si>
  <si>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</si>
  <si>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</si>
  <si>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</si>
  <si>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</si>
  <si>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</si>
  <si>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</si>
  <si>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</si>
  <si>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</si>
  <si>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</si>
  <si>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</si>
  <si>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</si>
  <si>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</si>
  <si>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</si>
  <si>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</si>
  <si>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</si>
  <si>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</si>
  <si>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</si>
  <si>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</si>
  <si>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</si>
  <si>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</si>
  <si>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</si>
  <si>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</si>
  <si>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</si>
  <si>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</si>
  <si>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</si>
  <si>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</si>
  <si>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</si>
  <si>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</si>
  <si>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</si>
  <si>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</si>
  <si>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</si>
  <si>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</si>
  <si>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</si>
  <si>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</si>
  <si>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</si>
  <si>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</si>
  <si>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</si>
  <si>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</si>
  <si>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</si>
  <si>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</si>
  <si>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</si>
  <si>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</si>
  <si>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</si>
  <si>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</si>
  <si>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</si>
  <si>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</si>
  <si>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</si>
  <si>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</si>
  <si>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</si>
  <si>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</si>
  <si>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</si>
  <si>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</si>
  <si>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</si>
  <si>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</si>
  <si>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</si>
  <si>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</si>
  <si>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</si>
  <si>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</si>
  <si>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</si>
  <si>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</si>
  <si>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</si>
  <si>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</si>
  <si>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</si>
  <si>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</si>
  <si>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</si>
  <si>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</si>
  <si>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</si>
  <si>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</si>
  <si>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</si>
  <si>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</si>
  <si>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</si>
  <si>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</si>
  <si>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</si>
  <si>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</si>
  <si>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</si>
  <si>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</si>
  <si>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</si>
  <si>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</si>
  <si>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</si>
  <si>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</si>
  <si>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</si>
  <si>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</si>
  <si>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</si>
  <si>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</si>
  <si>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</si>
  <si>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</si>
  <si>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</si>
  <si>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</si>
  <si>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</si>
  <si>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</si>
  <si>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</si>
  <si>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</si>
  <si>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</si>
  <si>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</si>
  <si>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</si>
  <si>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</si>
  <si>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</si>
  <si>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</si>
  <si>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</si>
  <si>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</si>
  <si>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</si>
  <si>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</si>
  <si>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</si>
  <si>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</si>
  <si>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</si>
  <si>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</si>
  <si>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</si>
  <si>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</si>
  <si>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</si>
  <si>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</si>
  <si>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</si>
  <si>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</si>
  <si>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</si>
  <si>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</si>
  <si>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</si>
  <si>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</si>
  <si>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</si>
  <si>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</si>
  <si>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</si>
  <si>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</si>
  <si>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</si>
  <si>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</si>
  <si>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</si>
  <si>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</si>
  <si>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</si>
  <si>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</si>
  <si>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</si>
  <si>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</si>
  <si>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</si>
  <si>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</si>
  <si>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</si>
  <si>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</si>
  <si>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</si>
  <si>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</si>
  <si>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</si>
  <si>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</si>
  <si>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</si>
  <si>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</si>
  <si>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</si>
  <si>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</si>
  <si>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</si>
  <si>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</si>
  <si>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</si>
  <si>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</si>
  <si>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</si>
  <si>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</si>
  <si>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</si>
  <si>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</si>
  <si>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</si>
  <si>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</si>
  <si>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</si>
  <si>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</si>
  <si>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</si>
  <si>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</si>
  <si>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</si>
  <si>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</si>
  <si>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</si>
  <si>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</si>
  <si>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</si>
  <si>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</si>
  <si>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</si>
  <si>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</si>
  <si>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</si>
  <si>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</si>
  <si>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</si>
  <si>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</si>
  <si>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</si>
  <si>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</si>
  <si>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</si>
  <si>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</si>
  <si>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</si>
  <si>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</si>
  <si>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</si>
  <si>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</si>
  <si>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</si>
  <si>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</si>
  <si>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</si>
  <si>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</si>
  <si>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</si>
  <si>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</si>
  <si>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</si>
  <si>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</si>
  <si>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</si>
  <si>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</si>
  <si>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</si>
  <si>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</si>
  <si>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</si>
  <si>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</si>
  <si>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</si>
  <si>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</si>
  <si>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</si>
  <si>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</si>
  <si>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</si>
  <si>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</si>
  <si>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</si>
  <si>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</si>
  <si>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</si>
  <si>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</si>
  <si>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</si>
  <si>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</si>
  <si>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</si>
  <si>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</si>
  <si>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</si>
  <si>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</si>
  <si>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</si>
  <si>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</si>
  <si>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</si>
  <si>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</si>
  <si>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</si>
  <si>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</si>
  <si>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</si>
  <si>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</si>
  <si>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</si>
  <si>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</si>
  <si>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</si>
  <si>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</si>
  <si>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</si>
  <si>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</si>
  <si>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</si>
  <si>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</si>
  <si>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</si>
  <si>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</si>
  <si>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</si>
  <si>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</si>
  <si>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</si>
  <si>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</si>
  <si>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</si>
  <si>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</si>
  <si>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</si>
  <si>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</si>
  <si>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</si>
  <si>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</si>
  <si>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</si>
  <si>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</si>
  <si>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</si>
  <si>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</si>
  <si>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</si>
  <si>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</si>
  <si>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</si>
  <si>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</si>
  <si>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</si>
  <si>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</si>
  <si>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</si>
  <si>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</si>
  <si>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</si>
  <si>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</si>
  <si>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</si>
  <si>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</si>
  <si>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</si>
  <si>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</si>
  <si>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</si>
  <si>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</si>
  <si>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</si>
  <si>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</si>
  <si>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</si>
  <si>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</si>
  <si>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</si>
  <si>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</si>
  <si>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</si>
  <si>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</si>
  <si>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</si>
  <si>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</si>
  <si>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</si>
  <si>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</si>
  <si>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</si>
  <si>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</si>
  <si>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</si>
  <si>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</si>
  <si>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</si>
  <si>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</si>
  <si>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</si>
  <si>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</si>
  <si>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</si>
  <si>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</si>
  <si>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</si>
  <si>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</si>
  <si>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</si>
  <si>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</si>
  <si>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</si>
  <si>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</si>
  <si>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</si>
  <si>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</si>
  <si>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</si>
  <si>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</si>
  <si>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</si>
  <si>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</si>
  <si>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</si>
  <si>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</si>
  <si>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</si>
  <si>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</si>
  <si>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</si>
  <si>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</si>
  <si>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</si>
  <si>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</si>
  <si>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</si>
  <si>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</si>
  <si>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</si>
  <si>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</si>
  <si>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</si>
  <si>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</si>
  <si>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</si>
  <si>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</si>
  <si>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</si>
  <si>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</si>
  <si>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</si>
  <si>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</si>
  <si>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</si>
  <si>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</si>
  <si>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</si>
  <si>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</si>
  <si>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</si>
  <si>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</si>
  <si>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</si>
  <si>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</si>
  <si>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</si>
  <si>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</si>
  <si>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</si>
  <si>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</si>
  <si>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</si>
  <si>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</si>
  <si>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</si>
  <si>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</si>
  <si>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</si>
  <si>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</si>
  <si>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</si>
  <si>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</si>
  <si>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</si>
  <si>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</si>
  <si>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</si>
  <si>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</si>
  <si>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</si>
  <si>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</si>
  <si>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</si>
  <si>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</si>
  <si>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</si>
  <si>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</si>
  <si>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</si>
  <si>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</si>
  <si>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</si>
  <si>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</si>
  <si>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</si>
  <si>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</si>
  <si>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</si>
  <si>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</si>
  <si>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</si>
  <si>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</si>
  <si>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</si>
  <si>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</si>
  <si>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</si>
  <si>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</si>
  <si>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</si>
  <si>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</si>
  <si>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</si>
  <si>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</si>
  <si>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</si>
  <si>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</si>
  <si>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</si>
  <si>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</si>
  <si>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</si>
  <si>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</si>
  <si>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</si>
  <si>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</si>
  <si>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</si>
  <si>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</si>
  <si>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</si>
  <si>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</si>
  <si>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</si>
  <si>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</si>
  <si>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</si>
  <si>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</si>
  <si>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</si>
  <si>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</si>
  <si>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</si>
  <si>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</si>
  <si>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</si>
  <si>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</si>
  <si>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</si>
  <si>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</si>
  <si>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</si>
  <si>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</si>
  <si>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</si>
  <si>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</si>
  <si>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</si>
  <si>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</si>
  <si>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</si>
  <si>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</si>
  <si>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</si>
  <si>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</si>
  <si>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</si>
  <si>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</si>
  <si>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</si>
  <si>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</si>
  <si>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</si>
  <si>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</si>
  <si>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</si>
  <si>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</si>
  <si>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</si>
  <si>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</si>
  <si>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</si>
  <si>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</si>
  <si>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</si>
  <si>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</si>
  <si>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</si>
  <si>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</si>
  <si>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</si>
  <si>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</si>
  <si>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</si>
  <si>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</si>
  <si>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</si>
  <si>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</si>
  <si>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</si>
  <si>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</si>
  <si>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</si>
  <si>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</si>
  <si>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</si>
  <si>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</si>
  <si>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</si>
  <si>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</si>
  <si>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</si>
  <si>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</si>
  <si>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</si>
  <si>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</si>
  <si>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</si>
  <si>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</si>
  <si>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</si>
  <si>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</si>
  <si>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</si>
  <si>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</si>
  <si>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</si>
  <si>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</si>
  <si>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</si>
  <si>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</si>
  <si>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</si>
  <si>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</si>
  <si>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</si>
  <si>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</si>
  <si>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</si>
  <si>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</si>
  <si>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</si>
  <si>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</si>
  <si>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</si>
  <si>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</si>
  <si>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</si>
  <si>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</si>
  <si>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</si>
  <si>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</si>
  <si>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</si>
  <si>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</si>
  <si>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</si>
  <si>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</si>
  <si>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</si>
  <si>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</si>
  <si>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</si>
  <si>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</si>
  <si>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</si>
  <si>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</si>
  <si>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</si>
  <si>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</si>
  <si>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</si>
  <si>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</si>
  <si>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</si>
  <si>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</si>
  <si>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</si>
  <si>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</si>
  <si>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</si>
  <si>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</si>
  <si>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</si>
  <si>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</si>
  <si>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</si>
  <si>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</si>
  <si>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</si>
  <si>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</si>
  <si>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</si>
  <si>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</si>
  <si>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</si>
  <si>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</si>
  <si>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</si>
  <si>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</si>
  <si>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</si>
  <si>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</si>
  <si>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</si>
  <si>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</si>
  <si>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</si>
  <si>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</si>
  <si>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</si>
  <si>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</si>
  <si>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</si>
  <si>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</si>
  <si>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</si>
  <si>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</si>
  <si>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</si>
  <si>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</si>
  <si>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</si>
  <si>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</si>
  <si>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</si>
  <si>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</si>
  <si>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</si>
  <si>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</si>
  <si>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</si>
  <si>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</si>
  <si>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</si>
  <si>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</si>
  <si>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</si>
  <si>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</si>
  <si>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</si>
  <si>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</si>
  <si>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</si>
  <si>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</si>
  <si>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</si>
  <si>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</si>
  <si>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</si>
  <si>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</si>
  <si>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</si>
  <si>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</si>
  <si>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</si>
  <si>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</si>
  <si>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</si>
  <si>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</si>
  <si>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</si>
  <si>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</si>
  <si>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</si>
  <si>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</si>
  <si>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</si>
  <si>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</si>
  <si>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</si>
  <si>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</si>
  <si>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</si>
  <si>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</si>
  <si>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</si>
  <si>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</si>
  <si>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</si>
  <si>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</si>
  <si>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</si>
  <si>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</si>
  <si>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</si>
  <si>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</si>
  <si>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</si>
  <si>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</si>
  <si>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</si>
  <si>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</si>
  <si>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</si>
  <si>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</si>
  <si>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</si>
  <si>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</si>
  <si>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</si>
  <si>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</si>
  <si>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</si>
  <si>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</si>
  <si>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</si>
  <si>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</si>
  <si>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</si>
  <si>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</si>
  <si>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</si>
  <si>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</si>
  <si>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</si>
  <si>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</si>
  <si>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</si>
  <si>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</si>
  <si>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</si>
  <si>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</si>
  <si>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</si>
  <si>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</si>
  <si>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</si>
  <si>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</si>
  <si>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</si>
  <si>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</si>
  <si>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</si>
  <si>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</si>
  <si>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</si>
  <si>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</si>
  <si>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</si>
  <si>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</si>
  <si>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</si>
  <si>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</si>
  <si>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</si>
  <si>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</si>
  <si>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</si>
  <si>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</si>
  <si>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</si>
  <si>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</si>
  <si>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</si>
  <si>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</si>
  <si>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</si>
  <si>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</si>
  <si>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</si>
  <si>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</si>
  <si>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</si>
  <si>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</si>
  <si>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</si>
  <si>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</si>
  <si>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</si>
  <si>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</si>
  <si>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</si>
  <si>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</si>
  <si>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</si>
  <si>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</si>
  <si>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</si>
  <si>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</si>
  <si>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</si>
  <si>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</si>
  <si>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</si>
  <si>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</si>
  <si>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</si>
  <si>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</si>
  <si>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</si>
  <si>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</si>
  <si>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</si>
  <si>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</si>
  <si>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</si>
  <si>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</si>
  <si>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</si>
  <si>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</si>
  <si>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</si>
  <si>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</si>
  <si>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</si>
  <si>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</si>
  <si>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</si>
  <si>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</si>
  <si>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</si>
  <si>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</si>
  <si>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</si>
  <si>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</si>
  <si>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</si>
  <si>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</si>
  <si>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</si>
  <si>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</si>
  <si>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</si>
  <si>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</si>
  <si>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</si>
  <si>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</si>
  <si>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</si>
  <si>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</si>
  <si>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</si>
  <si>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</si>
  <si>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</si>
  <si>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</si>
  <si>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</si>
  <si>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</si>
  <si>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</si>
  <si>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</si>
  <si>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</si>
  <si>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</si>
  <si>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</si>
  <si>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</si>
  <si>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</si>
  <si>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</si>
  <si>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</si>
  <si>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</si>
  <si>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</si>
  <si>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</si>
  <si>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</si>
  <si>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</si>
  <si>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</si>
  <si>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</si>
  <si>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</si>
  <si>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</si>
  <si>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</si>
  <si>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</si>
  <si>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</si>
  <si>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</si>
  <si>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</si>
  <si>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</si>
  <si>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</si>
  <si>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</si>
  <si>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</si>
  <si>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</si>
  <si>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</si>
  <si>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</si>
  <si>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</si>
  <si>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</si>
  <si>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</si>
  <si>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</si>
  <si>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</si>
  <si>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</si>
  <si>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</si>
  <si>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</si>
  <si>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</si>
  <si>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</si>
  <si>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</si>
  <si>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</si>
  <si>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</si>
  <si>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</si>
  <si>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</si>
  <si>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</si>
  <si>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</si>
  <si>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</si>
  <si>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</si>
  <si>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</si>
  <si>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</si>
  <si>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</si>
  <si>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</si>
  <si>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</si>
  <si>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</si>
  <si>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</si>
  <si>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</si>
  <si>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</si>
  <si>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</si>
  <si>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</si>
  <si>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</si>
  <si>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</si>
  <si>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</si>
  <si>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</si>
  <si>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</si>
  <si>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</si>
  <si>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</si>
  <si>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</si>
  <si>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</si>
  <si>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</si>
  <si>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</si>
  <si>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</si>
  <si>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</si>
  <si>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</si>
  <si>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</si>
  <si>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</si>
  <si>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</si>
  <si>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</si>
  <si>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</si>
  <si>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</si>
  <si>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</si>
  <si>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</si>
  <si>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</si>
  <si>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</si>
  <si>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</si>
  <si>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</si>
  <si>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</si>
  <si>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</si>
  <si>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</si>
  <si>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</si>
  <si>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</si>
  <si>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</si>
  <si>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</si>
  <si>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</si>
  <si>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</si>
  <si>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</si>
  <si>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</si>
  <si>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</si>
  <si>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</si>
  <si>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</si>
  <si>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</si>
  <si>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</si>
  <si>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</si>
  <si>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</si>
  <si>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</si>
  <si>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</si>
  <si>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</si>
  <si>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</si>
  <si>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</si>
  <si>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</si>
  <si>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</si>
  <si>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</si>
  <si>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</si>
  <si>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</si>
  <si>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</si>
  <si>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</si>
  <si>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</si>
  <si>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</si>
  <si>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</si>
  <si>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</si>
  <si>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</si>
  <si>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</si>
  <si>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</si>
  <si>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</si>
  <si>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</si>
  <si>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</si>
  <si>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</si>
  <si>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</si>
  <si>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</si>
  <si>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</si>
  <si>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</si>
  <si>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</si>
  <si>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</si>
  <si>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</si>
  <si>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</si>
  <si>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</si>
  <si>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</si>
  <si>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</si>
  <si>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</si>
  <si>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</si>
  <si>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</si>
  <si>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</si>
  <si>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</si>
  <si>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</si>
  <si>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</si>
  <si>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</si>
  <si>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</si>
  <si>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</si>
  <si>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</si>
  <si>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</si>
  <si>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</si>
  <si>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</si>
  <si>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</si>
  <si>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</si>
  <si>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</si>
  <si>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</si>
  <si>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</si>
  <si>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</si>
  <si>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</si>
  <si>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</si>
  <si>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</si>
  <si>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</si>
  <si>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</si>
  <si>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</si>
  <si>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</si>
  <si>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</si>
  <si>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</si>
  <si>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</si>
  <si>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</si>
  <si>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</si>
  <si>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</si>
  <si>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</si>
  <si>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</si>
  <si>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</si>
  <si>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</si>
  <si>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</si>
  <si>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</si>
  <si>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</si>
  <si>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</si>
  <si>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</si>
  <si>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</si>
  <si>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</si>
  <si>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</si>
  <si>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</si>
  <si>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</si>
  <si>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</si>
  <si>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</si>
  <si>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</si>
  <si>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</si>
  <si>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</si>
  <si>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</si>
  <si>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</si>
  <si>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</si>
  <si>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</si>
  <si>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</si>
  <si>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</si>
  <si>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</si>
  <si>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</si>
  <si>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</si>
  <si>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</si>
  <si>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</si>
  <si>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</si>
  <si>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</si>
  <si>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</si>
  <si>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</si>
  <si>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Profiit of Rs.210/-</t>
  </si>
  <si>
    <t>420-450</t>
  </si>
  <si>
    <t>N</t>
  </si>
  <si>
    <t>440-450</t>
  </si>
  <si>
    <t>250-275</t>
  </si>
  <si>
    <t>750-780</t>
  </si>
  <si>
    <t>270-275</t>
  </si>
  <si>
    <t>Loss of Rs.7.5/-</t>
  </si>
  <si>
    <t>677-685</t>
  </si>
  <si>
    <t>Part profit of Rs.37.75/-</t>
  </si>
  <si>
    <t>ITC&lt;&gt;</t>
  </si>
  <si>
    <t>1750-1800</t>
  </si>
  <si>
    <t>GSPL JUNE FUT</t>
  </si>
  <si>
    <t>490-500</t>
  </si>
  <si>
    <t>145-150</t>
  </si>
  <si>
    <t>1160-1180</t>
  </si>
  <si>
    <t>Part Profit of Rs.5/-</t>
  </si>
  <si>
    <t>PIIND JUNE FUT</t>
  </si>
  <si>
    <t>2820-2850</t>
  </si>
  <si>
    <t xml:space="preserve">NIFTY JUNE FUT </t>
  </si>
  <si>
    <t>215-220</t>
  </si>
  <si>
    <t>600-604</t>
  </si>
  <si>
    <t>Retail Research Technical Calls &amp; Fundamental Performance Report for the month of June-2022</t>
  </si>
  <si>
    <t>Profit of Rs.16/-</t>
  </si>
  <si>
    <t>Profit of Rs.24.5/-</t>
  </si>
  <si>
    <t>Loss of Rs.50/-</t>
  </si>
  <si>
    <t>NIFTY JUNE FUT</t>
  </si>
  <si>
    <t>16700-16800</t>
  </si>
  <si>
    <t>1000-1020</t>
  </si>
  <si>
    <t>103-103.8</t>
  </si>
  <si>
    <t>108-110</t>
  </si>
  <si>
    <t>Profit of Rs.5.75/-</t>
  </si>
  <si>
    <t>Profit of Rs.80/-</t>
  </si>
  <si>
    <t>Profit of Rs.77.5/-</t>
  </si>
  <si>
    <t>Profit of Rs.32/-</t>
  </si>
  <si>
    <t>Sell</t>
  </si>
  <si>
    <t>16600-16500</t>
  </si>
  <si>
    <t>Profit of Rs.65/-</t>
  </si>
  <si>
    <t>COLPAL JUNE FUT</t>
  </si>
  <si>
    <t>1620-1640</t>
  </si>
  <si>
    <t>Loss of Rs.3.8/-</t>
  </si>
  <si>
    <t>AXISBANK JUNE FUT</t>
  </si>
  <si>
    <t>670-665</t>
  </si>
  <si>
    <t>Profit of Rs.7/-</t>
  </si>
  <si>
    <t>BEL JUNE FUT</t>
  </si>
  <si>
    <t>245-250</t>
  </si>
  <si>
    <t>Profit of Rs.2.75/-</t>
  </si>
  <si>
    <t>RBLBANK JUNE FUT</t>
  </si>
  <si>
    <t>102-100</t>
  </si>
  <si>
    <t>2210-2230</t>
  </si>
  <si>
    <t>2350-2450</t>
  </si>
  <si>
    <t>188-190</t>
  </si>
  <si>
    <t>1585-1591</t>
  </si>
  <si>
    <t>1650-1700</t>
  </si>
  <si>
    <t>BANKNIFTY 35300 CE 9-JUN</t>
  </si>
  <si>
    <t>350-400</t>
  </si>
  <si>
    <t>NIFTY 16500 CE 9-JUN</t>
  </si>
  <si>
    <t>110-130</t>
  </si>
  <si>
    <t>Loss of Rs.29/-</t>
  </si>
  <si>
    <t>Loss of Rs.2.75/-</t>
  </si>
  <si>
    <t>TCS JUNE FUT</t>
  </si>
  <si>
    <t>3500-550</t>
  </si>
  <si>
    <t>16550-16650</t>
  </si>
  <si>
    <t>NATURAL</t>
  </si>
  <si>
    <t>SHARPLINE</t>
  </si>
  <si>
    <t>Neutral/-</t>
  </si>
  <si>
    <t>NIFTY 16400 CE 9-JUN</t>
  </si>
  <si>
    <t>130-150</t>
  </si>
  <si>
    <t xml:space="preserve">HDFCBANK 1380 CE </t>
  </si>
  <si>
    <t>35-40</t>
  </si>
  <si>
    <t>90-100</t>
  </si>
  <si>
    <t>Profit of Rs.20/-</t>
  </si>
  <si>
    <t>Profit of Rs.7.5/-</t>
  </si>
  <si>
    <t>Profit of Rs.19.75/-</t>
  </si>
  <si>
    <t>482-486</t>
  </si>
  <si>
    <t>500-515</t>
  </si>
  <si>
    <t>SIEMENS JUNE FUT</t>
  </si>
  <si>
    <t>2420-2450</t>
  </si>
  <si>
    <t>Profit of Rs.15/-</t>
  </si>
  <si>
    <t>SCANDENT</t>
  </si>
  <si>
    <t>Profit of Rs.6/-</t>
  </si>
  <si>
    <t>Loss of Rs.105/-</t>
  </si>
  <si>
    <t>BANKNIFTY 34800 CE 9-JUN</t>
  </si>
  <si>
    <t>160-220</t>
  </si>
  <si>
    <t>Profit of Rs.50/-</t>
  </si>
  <si>
    <t>NIFTY 16350 CE 9-JUN</t>
  </si>
  <si>
    <t>50-65</t>
  </si>
  <si>
    <t>Profit of Rs.14/-</t>
  </si>
  <si>
    <t>APOLLOHOSP JUNE FUT</t>
  </si>
  <si>
    <t>3750-3800</t>
  </si>
  <si>
    <t>HDFCAMC JUNE FUT</t>
  </si>
  <si>
    <t>1950-2000</t>
  </si>
  <si>
    <t>MOTHERSON</t>
  </si>
  <si>
    <t>HEMORGANIC</t>
  </si>
  <si>
    <t>YOGESH SOMABHAI PATEL</t>
  </si>
  <si>
    <t>DEEP PATEL</t>
  </si>
  <si>
    <t>GAUTAM MOHAN DESHPANDE</t>
  </si>
  <si>
    <t>GAURAV GUPTA</t>
  </si>
  <si>
    <t>Profit of Rs.42.5/-</t>
  </si>
  <si>
    <t>ICICIBANK JUNE FUT</t>
  </si>
  <si>
    <t>735-745</t>
  </si>
  <si>
    <t>40-50</t>
  </si>
  <si>
    <t>INFY 1520 CE JUN</t>
  </si>
  <si>
    <t>HDFCBANK 1360 CE</t>
  </si>
  <si>
    <t>40-45</t>
  </si>
  <si>
    <t>180-181</t>
  </si>
  <si>
    <t>188-192</t>
  </si>
  <si>
    <t>1100-1120</t>
  </si>
  <si>
    <t>1240-1300</t>
  </si>
  <si>
    <t>700-710</t>
  </si>
  <si>
    <t>PANTH</t>
  </si>
  <si>
    <t>RAMASIGNS</t>
  </si>
  <si>
    <t>HANUMAN SHARMA</t>
  </si>
  <si>
    <t>PRATYUSH MITTAL</t>
  </si>
  <si>
    <t>HRTI PRIVATE LIMITED</t>
  </si>
  <si>
    <t>FIDEL</t>
  </si>
  <si>
    <t>Fidel Softech Limited</t>
  </si>
  <si>
    <t>BHARATKUMAR SOMCHAND SHAH</t>
  </si>
  <si>
    <t>VIVEK KUMAR BHAUKA</t>
  </si>
  <si>
    <t>GIRIRAJ</t>
  </si>
  <si>
    <t>Giriraj Civil Devp Ltd</t>
  </si>
  <si>
    <t>GSTL</t>
  </si>
  <si>
    <t>Globesecure Techno Ltd</t>
  </si>
  <si>
    <t>RILINFRA</t>
  </si>
  <si>
    <t>Rachana Infra Ltd</t>
  </si>
  <si>
    <t>GRAVITON RESEARCH CAPITAL LLP</t>
  </si>
  <si>
    <t>Loss of Rs.9/-</t>
  </si>
  <si>
    <t>Loss of Rs.62.5/-</t>
  </si>
  <si>
    <t>Loss of Rs.90/-</t>
  </si>
  <si>
    <t>Loss of Rs.12.5/-</t>
  </si>
  <si>
    <t>650-670</t>
  </si>
  <si>
    <t>Profit of Rs.3/-</t>
  </si>
  <si>
    <t>992-1000</t>
  </si>
  <si>
    <t>1030-1060</t>
  </si>
  <si>
    <t>239-241</t>
  </si>
  <si>
    <t>248-252</t>
  </si>
  <si>
    <t>120-140</t>
  </si>
  <si>
    <t>Profit of Rs.4/-</t>
  </si>
  <si>
    <t>NIFTY 15900 CE 16-JUN</t>
  </si>
  <si>
    <t>Loss of Rs.14.5/-</t>
  </si>
  <si>
    <t>Loss of Rs.8.5/-</t>
  </si>
  <si>
    <t>395-400</t>
  </si>
  <si>
    <t>440-460</t>
  </si>
  <si>
    <t>SUPPETRO</t>
  </si>
  <si>
    <t>AKM</t>
  </si>
  <si>
    <t>SANJAY VERMA</t>
  </si>
  <si>
    <t>DIPTI INDUSTRIES</t>
  </si>
  <si>
    <t>BHARTIA</t>
  </si>
  <si>
    <t>SEVEN HILL INDUSTRIES LIMITED</t>
  </si>
  <si>
    <t>SAIANAND COMMERCIAL LIMITED</t>
  </si>
  <si>
    <t>NILMESH INFRABUILD LLP</t>
  </si>
  <si>
    <t>ESSARSEC</t>
  </si>
  <si>
    <t>SHUBHRA SHAH</t>
  </si>
  <si>
    <t>GAYATRIBI</t>
  </si>
  <si>
    <t>G NIRMALA JYOTHI</t>
  </si>
  <si>
    <t>HARSHAD BABUBHAI PATEL</t>
  </si>
  <si>
    <t>HKG</t>
  </si>
  <si>
    <t>SHAH YATIN BHUPENDRA</t>
  </si>
  <si>
    <t>HEMAL ARUNBHAI MEHTA</t>
  </si>
  <si>
    <t>JONJUA</t>
  </si>
  <si>
    <t>RAJESHKUMAR RAMESHCHANDRA GUPTA</t>
  </si>
  <si>
    <t>OZONEWORLD</t>
  </si>
  <si>
    <t>LALLAN TIWARI</t>
  </si>
  <si>
    <t>HANSABEN BHARATKUMAR PATEL</t>
  </si>
  <si>
    <t>PURAV BHARATBHAI PATEL</t>
  </si>
  <si>
    <t>NIKUNJ G PITHADIA HUF</t>
  </si>
  <si>
    <t>PARAMONE</t>
  </si>
  <si>
    <t>CARRON INVESTMENTS PVT LTD</t>
  </si>
  <si>
    <t>MOTORMISTRI.COM PRIVATE LIMITED</t>
  </si>
  <si>
    <t>JITENDRA SHARMA</t>
  </si>
  <si>
    <t>ROSEMER</t>
  </si>
  <si>
    <t>XCESS SECURITIES PRIVATE LIMITED</t>
  </si>
  <si>
    <t>PREETI JAIN</t>
  </si>
  <si>
    <t>ZENAB AIYUB YACOOBALI</t>
  </si>
  <si>
    <t>JATIN MANUBHAI SHAH</t>
  </si>
  <si>
    <t>ARPAN GUPTA</t>
  </si>
  <si>
    <t>ANGAD ISHWARLAL RATHOD</t>
  </si>
  <si>
    <t>SACHINKUMAR BHAGVANDAS SAHU</t>
  </si>
  <si>
    <t>SSTL</t>
  </si>
  <si>
    <t>SUMIT SHARDA</t>
  </si>
  <si>
    <t>TRL</t>
  </si>
  <si>
    <t>ARYAN GUPTA</t>
  </si>
  <si>
    <t>ACHINTYA SECURITIES PVT. LTD.</t>
  </si>
  <si>
    <t>TTIL</t>
  </si>
  <si>
    <t>SHERWOOD SECURITIES PVT LTD</t>
  </si>
  <si>
    <t>CMMIPL</t>
  </si>
  <si>
    <t>CMM Infraprojects Limited</t>
  </si>
  <si>
    <t>OILMAX ENERGY PRIVATE LIMITED</t>
  </si>
  <si>
    <t>DESTINY</t>
  </si>
  <si>
    <t>Destiny Logistics &amp; I Ltd</t>
  </si>
  <si>
    <t>LAKSHMAN HEMA</t>
  </si>
  <si>
    <t>VICCO PRODUCTS BOMBAY PVT LTD</t>
  </si>
  <si>
    <t>Future Retail Limited</t>
  </si>
  <si>
    <t>YUGA STOCKS AND COMMODITIES PRIVATE LIMITED  .</t>
  </si>
  <si>
    <t>KOMAL KIRIT SURANI</t>
  </si>
  <si>
    <t>RINKAL MUKUND SURANI</t>
  </si>
  <si>
    <t>CHHEDA DEEPTI PANKAJ</t>
  </si>
  <si>
    <t>NAVKARCORP</t>
  </si>
  <si>
    <t>Navkar Corporation Ltd.</t>
  </si>
  <si>
    <t>PARTH INFIN BROKERS PVT LTD</t>
  </si>
  <si>
    <t>RBL Bank Limited</t>
  </si>
  <si>
    <t>JUMP TRADING FINANCIAL INDIA PRIVATE LIMITED</t>
  </si>
  <si>
    <t>XTX MARKETS LLP</t>
  </si>
  <si>
    <t>TOWER RESEARCH CAPITAL MARKETS INDIA PRIVATE LIMITED</t>
  </si>
  <si>
    <t>MANSI SHARES &amp; STOCK ADVISORS PVT LTD</t>
  </si>
  <si>
    <t>RAMESHBHAI VAGHJIBHAI DESAI</t>
  </si>
  <si>
    <t>SELAN</t>
  </si>
  <si>
    <t>Selan Exploration Technol</t>
  </si>
  <si>
    <t>RAJASTHAN GLOBAL SECURITIES PVT LTD</t>
  </si>
  <si>
    <t>UFLEX Limited</t>
  </si>
  <si>
    <t>FLEX INTERNATIONAL PVT LTD</t>
  </si>
  <si>
    <t>SHYAM SUNDER KISHAN KUMAR HUF</t>
  </si>
  <si>
    <t>DIL</t>
  </si>
  <si>
    <t>Debock Industries Limited</t>
  </si>
  <si>
    <t>GAURAV JAIN</t>
  </si>
  <si>
    <t>VISTRA ITCL INDIA LIMITED</t>
  </si>
  <si>
    <t>KRISHNA N MEHTA HUF</t>
  </si>
  <si>
    <t>RISHABH J MEHTA HUF</t>
  </si>
  <si>
    <t>GLOBE</t>
  </si>
  <si>
    <t>Globe Textiles (I) Ltd.</t>
  </si>
  <si>
    <t>SHRADDHA BHAVIKKUMAR PARIKH</t>
  </si>
  <si>
    <t>INTERACTIVE FINANCIAL SERVICES LTD</t>
  </si>
  <si>
    <t>MONTAGE ENTERPRISES P LTD</t>
  </si>
  <si>
    <t>VCL</t>
  </si>
  <si>
    <t>Vaxtex Cotfab Limited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</si>
</sst>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9" fillId="0" borderId="0" applyNumberFormat="0" applyFill="0" applyBorder="0" applyAlignment="0" applyProtection="0"/>
  </cellStyleXfs>
  <cellXfs count="486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39" fillId="0" borderId="1" xfId="2" applyBorder="1"/>
    <xf numFmtId="0" fontId="39" fillId="0" borderId="2" xfId="2" applyBorder="1"/>
    <xf numFmtId="0" fontId="39" fillId="5" borderId="0" xfId="2" applyFill="1" applyBorder="1" applyAlignment="1">
      <alignment horizontal="center" wrapText="1"/>
    </xf>
    <xf numFmtId="0" fontId="39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5" fontId="31" fillId="12" borderId="21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10" fontId="32" fillId="18" borderId="1" xfId="0" applyNumberFormat="1" applyFont="1" applyFill="1" applyBorder="1" applyAlignment="1">
      <alignment horizontal="center" vertical="center" wrapText="1"/>
    </xf>
    <xf numFmtId="16" fontId="32" fillId="18" borderId="1" xfId="0" applyNumberFormat="1" applyFont="1" applyFill="1" applyBorder="1" applyAlignment="1">
      <alignment horizontal="center" vertical="center"/>
    </xf>
    <xf numFmtId="0" fontId="32" fillId="19" borderId="21" xfId="0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2" fontId="32" fillId="20" borderId="21" xfId="0" applyNumberFormat="1" applyFont="1" applyFill="1" applyBorder="1" applyAlignment="1">
      <alignment horizontal="center" vertical="center"/>
    </xf>
    <xf numFmtId="166" fontId="32" fillId="20" borderId="21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/>
    <xf numFmtId="0" fontId="31" fillId="20" borderId="21" xfId="0" applyFont="1" applyFill="1" applyBorder="1" applyAlignment="1">
      <alignment horizontal="center" vertical="center"/>
    </xf>
    <xf numFmtId="16" fontId="31" fillId="17" borderId="4" xfId="0" applyNumberFormat="1" applyFont="1" applyFill="1" applyBorder="1" applyAlignment="1">
      <alignment horizontal="center" vertical="center"/>
    </xf>
    <xf numFmtId="0" fontId="32" fillId="17" borderId="1" xfId="0" applyFont="1" applyFill="1" applyBorder="1"/>
    <xf numFmtId="0" fontId="31" fillId="17" borderId="1" xfId="0" applyFont="1" applyFill="1" applyBorder="1" applyAlignment="1">
      <alignment horizontal="center"/>
    </xf>
    <xf numFmtId="0" fontId="32" fillId="19" borderId="1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32" fillId="14" borderId="3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0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/>
    </xf>
    <xf numFmtId="0" fontId="0" fillId="21" borderId="21" xfId="0" applyFont="1" applyFill="1" applyBorder="1" applyAlignment="1"/>
    <xf numFmtId="0" fontId="1" fillId="0" borderId="23" xfId="0" applyFont="1" applyBorder="1"/>
    <xf numFmtId="0" fontId="0" fillId="0" borderId="23" xfId="0" applyFont="1" applyBorder="1" applyAlignment="1"/>
    <xf numFmtId="0" fontId="1" fillId="0" borderId="24" xfId="0" applyFont="1" applyBorder="1"/>
    <xf numFmtId="16" fontId="32" fillId="18" borderId="2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center"/>
    </xf>
    <xf numFmtId="16" fontId="31" fillId="11" borderId="1" xfId="0" applyNumberFormat="1" applyFont="1" applyFill="1" applyBorder="1" applyAlignment="1">
      <alignment horizontal="center" vertical="center"/>
    </xf>
    <xf numFmtId="16" fontId="31" fillId="11" borderId="4" xfId="0" applyNumberFormat="1" applyFont="1" applyFill="1" applyBorder="1" applyAlignment="1">
      <alignment horizontal="center" vertical="center"/>
    </xf>
    <xf numFmtId="0" fontId="32" fillId="11" borderId="1" xfId="0" applyFont="1" applyFill="1" applyBorder="1"/>
    <xf numFmtId="0" fontId="31" fillId="11" borderId="1" xfId="0" applyFont="1" applyFill="1" applyBorder="1" applyAlignment="1">
      <alignment horizontal="center"/>
    </xf>
    <xf numFmtId="1" fontId="31" fillId="11" borderId="21" xfId="0" applyNumberFormat="1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1" borderId="21" xfId="0" applyFont="1" applyFill="1" applyBorder="1" applyAlignment="1">
      <alignment horizontal="center" vertical="center"/>
    </xf>
    <xf numFmtId="16" fontId="32" fillId="6" borderId="2" xfId="0" applyNumberFormat="1" applyFont="1" applyFill="1" applyBorder="1" applyAlignment="1">
      <alignment horizontal="center" vertical="center"/>
    </xf>
    <xf numFmtId="0" fontId="0" fillId="22" borderId="21" xfId="0" applyFont="1" applyFill="1" applyBorder="1" applyAlignment="1"/>
    <xf numFmtId="0" fontId="31" fillId="11" borderId="21" xfId="0" applyFont="1" applyFill="1" applyBorder="1"/>
    <xf numFmtId="0" fontId="32" fillId="11" borderId="21" xfId="0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1" fillId="0" borderId="5" xfId="0" applyFont="1" applyBorder="1"/>
    <xf numFmtId="0" fontId="1" fillId="12" borderId="25" xfId="0" applyFont="1" applyFill="1" applyBorder="1"/>
    <xf numFmtId="0" fontId="1" fillId="12" borderId="23" xfId="0" applyFont="1" applyFill="1" applyBorder="1"/>
    <xf numFmtId="0" fontId="0" fillId="13" borderId="23" xfId="0" applyFont="1" applyFill="1" applyBorder="1" applyAlignment="1"/>
    <xf numFmtId="1" fontId="31" fillId="12" borderId="26" xfId="0" applyNumberFormat="1" applyFont="1" applyFill="1" applyBorder="1" applyAlignment="1">
      <alignment horizontal="center" vertical="center"/>
    </xf>
    <xf numFmtId="165" fontId="31" fillId="12" borderId="26" xfId="0" applyNumberFormat="1" applyFont="1" applyFill="1" applyBorder="1" applyAlignment="1">
      <alignment horizontal="center" vertical="center"/>
    </xf>
    <xf numFmtId="16" fontId="31" fillId="12" borderId="26" xfId="0" applyNumberFormat="1" applyFont="1" applyFill="1" applyBorder="1" applyAlignment="1">
      <alignment horizontal="center" vertical="center"/>
    </xf>
    <xf numFmtId="0" fontId="31" fillId="12" borderId="26" xfId="0" applyFont="1" applyFill="1" applyBorder="1" applyAlignment="1">
      <alignment horizontal="left"/>
    </xf>
    <xf numFmtId="0" fontId="31" fillId="12" borderId="26" xfId="0" applyFont="1" applyFill="1" applyBorder="1" applyAlignment="1">
      <alignment horizontal="center" vertical="center"/>
    </xf>
    <xf numFmtId="0" fontId="32" fillId="14" borderId="26" xfId="0" applyFont="1" applyFill="1" applyBorder="1" applyAlignment="1">
      <alignment horizontal="center" vertical="center"/>
    </xf>
    <xf numFmtId="2" fontId="32" fillId="14" borderId="26" xfId="0" applyNumberFormat="1" applyFont="1" applyFill="1" applyBorder="1" applyAlignment="1">
      <alignment horizontal="center" vertical="center"/>
    </xf>
    <xf numFmtId="10" fontId="32" fillId="14" borderId="26" xfId="0" applyNumberFormat="1" applyFont="1" applyFill="1" applyBorder="1" applyAlignment="1">
      <alignment horizontal="center" vertical="center" wrapText="1"/>
    </xf>
    <xf numFmtId="16" fontId="32" fillId="14" borderId="26" xfId="0" applyNumberFormat="1" applyFont="1" applyFill="1" applyBorder="1" applyAlignment="1">
      <alignment horizontal="center" vertical="center"/>
    </xf>
    <xf numFmtId="0" fontId="1" fillId="12" borderId="27" xfId="0" applyFont="1" applyFill="1" applyBorder="1"/>
    <xf numFmtId="0" fontId="1" fillId="12" borderId="26" xfId="0" applyFont="1" applyFill="1" applyBorder="1"/>
    <xf numFmtId="0" fontId="0" fillId="13" borderId="26" xfId="0" applyFont="1" applyFill="1" applyBorder="1" applyAlignment="1"/>
    <xf numFmtId="0" fontId="0" fillId="24" borderId="21" xfId="0" applyFont="1" applyFill="1" applyBorder="1" applyAlignment="1"/>
    <xf numFmtId="0" fontId="1" fillId="23" borderId="21" xfId="0" applyFont="1" applyFill="1" applyBorder="1"/>
    <xf numFmtId="0" fontId="31" fillId="17" borderId="23" xfId="0" applyFont="1" applyFill="1" applyBorder="1" applyAlignment="1">
      <alignment horizontal="center" vertical="center"/>
    </xf>
    <xf numFmtId="165" fontId="31" fillId="17" borderId="23" xfId="0" applyNumberFormat="1" applyFont="1" applyFill="1" applyBorder="1" applyAlignment="1">
      <alignment horizontal="center" vertical="center"/>
    </xf>
    <xf numFmtId="15" fontId="31" fillId="17" borderId="23" xfId="0" applyNumberFormat="1" applyFont="1" applyFill="1" applyBorder="1" applyAlignment="1">
      <alignment horizontal="center" vertical="center"/>
    </xf>
    <xf numFmtId="0" fontId="32" fillId="17" borderId="23" xfId="0" applyFont="1" applyFill="1" applyBorder="1"/>
    <xf numFmtId="43" fontId="31" fillId="17" borderId="23" xfId="0" applyNumberFormat="1" applyFont="1" applyFill="1" applyBorder="1" applyAlignment="1">
      <alignment horizontal="center" vertical="top"/>
    </xf>
    <xf numFmtId="0" fontId="31" fillId="17" borderId="23" xfId="0" applyFont="1" applyFill="1" applyBorder="1" applyAlignment="1">
      <alignment horizontal="center" vertical="top"/>
    </xf>
    <xf numFmtId="0" fontId="32" fillId="18" borderId="2" xfId="0" applyFont="1" applyFill="1" applyBorder="1" applyAlignment="1">
      <alignment horizontal="center" vertical="center"/>
    </xf>
    <xf numFmtId="2" fontId="32" fillId="18" borderId="2" xfId="0" applyNumberFormat="1" applyFont="1" applyFill="1" applyBorder="1" applyAlignment="1">
      <alignment horizontal="center" vertical="center"/>
    </xf>
    <xf numFmtId="10" fontId="32" fillId="18" borderId="2" xfId="0" applyNumberFormat="1" applyFont="1" applyFill="1" applyBorder="1" applyAlignment="1">
      <alignment horizontal="center" vertical="center" wrapText="1"/>
    </xf>
    <xf numFmtId="0" fontId="32" fillId="18" borderId="23" xfId="0" applyFont="1" applyFill="1" applyBorder="1" applyAlignment="1">
      <alignment horizontal="center" vertical="center"/>
    </xf>
    <xf numFmtId="15" fontId="31" fillId="12" borderId="26" xfId="0" applyNumberFormat="1" applyFont="1" applyFill="1" applyBorder="1" applyAlignment="1">
      <alignment horizontal="center" vertical="center"/>
    </xf>
    <xf numFmtId="0" fontId="32" fillId="12" borderId="26" xfId="0" applyFont="1" applyFill="1" applyBorder="1"/>
    <xf numFmtId="43" fontId="31" fillId="12" borderId="26" xfId="0" applyNumberFormat="1" applyFont="1" applyFill="1" applyBorder="1" applyAlignment="1">
      <alignment horizontal="center" vertical="top"/>
    </xf>
    <xf numFmtId="0" fontId="31" fillId="12" borderId="26" xfId="0" applyFont="1" applyFill="1" applyBorder="1" applyAlignment="1">
      <alignment horizontal="center" vertical="top"/>
    </xf>
    <xf numFmtId="0" fontId="32" fillId="14" borderId="20" xfId="0" applyFont="1" applyFill="1" applyBorder="1" applyAlignment="1">
      <alignment horizontal="center" vertical="center"/>
    </xf>
    <xf numFmtId="0" fontId="41" fillId="25" borderId="23" xfId="0" applyFont="1" applyFill="1" applyBorder="1" applyAlignment="1">
      <alignment horizontal="center" vertical="center"/>
    </xf>
    <xf numFmtId="165" fontId="41" fillId="25" borderId="23" xfId="0" applyNumberFormat="1" applyFont="1" applyFill="1" applyBorder="1" applyAlignment="1">
      <alignment horizontal="center" vertical="center"/>
    </xf>
    <xf numFmtId="0" fontId="41" fillId="25" borderId="23" xfId="0" applyFont="1" applyFill="1" applyBorder="1"/>
    <xf numFmtId="0" fontId="41" fillId="26" borderId="23" xfId="0" applyFont="1" applyFill="1" applyBorder="1" applyAlignment="1">
      <alignment horizontal="center" vertical="center"/>
    </xf>
    <xf numFmtId="2" fontId="41" fillId="25" borderId="23" xfId="0" applyNumberFormat="1" applyFont="1" applyFill="1" applyBorder="1" applyAlignment="1">
      <alignment horizontal="center" vertical="center"/>
    </xf>
    <xf numFmtId="166" fontId="41" fillId="25" borderId="23" xfId="0" applyNumberFormat="1" applyFont="1" applyFill="1" applyBorder="1" applyAlignment="1">
      <alignment horizontal="center" vertical="center"/>
    </xf>
    <xf numFmtId="0" fontId="41" fillId="26" borderId="2" xfId="0" applyFont="1" applyFill="1" applyBorder="1" applyAlignment="1">
      <alignment horizontal="center" vertical="center"/>
    </xf>
    <xf numFmtId="0" fontId="41" fillId="12" borderId="21" xfId="0" applyFont="1" applyFill="1" applyBorder="1" applyAlignment="1">
      <alignment horizontal="center" vertical="center"/>
    </xf>
    <xf numFmtId="165" fontId="41" fillId="12" borderId="21" xfId="0" applyNumberFormat="1" applyFont="1" applyFill="1" applyBorder="1" applyAlignment="1">
      <alignment horizontal="center" vertical="center"/>
    </xf>
    <xf numFmtId="0" fontId="41" fillId="12" borderId="21" xfId="0" applyFont="1" applyFill="1" applyBorder="1"/>
    <xf numFmtId="0" fontId="41" fillId="14" borderId="21" xfId="0" applyFont="1" applyFill="1" applyBorder="1" applyAlignment="1">
      <alignment horizontal="center" vertical="center"/>
    </xf>
    <xf numFmtId="2" fontId="41" fillId="12" borderId="21" xfId="0" applyNumberFormat="1" applyFont="1" applyFill="1" applyBorder="1" applyAlignment="1">
      <alignment horizontal="center" vertical="center"/>
    </xf>
    <xf numFmtId="166" fontId="41" fillId="12" borderId="21" xfId="0" applyNumberFormat="1" applyFont="1" applyFill="1" applyBorder="1" applyAlignment="1">
      <alignment horizontal="center" vertical="center"/>
    </xf>
    <xf numFmtId="0" fontId="31" fillId="25" borderId="21" xfId="0" applyFont="1" applyFill="1" applyBorder="1" applyAlignment="1">
      <alignment horizontal="center" vertical="center"/>
    </xf>
    <xf numFmtId="165" fontId="31" fillId="25" borderId="21" xfId="0" applyNumberFormat="1" applyFont="1" applyFill="1" applyBorder="1" applyAlignment="1">
      <alignment horizontal="center" vertical="center"/>
    </xf>
    <xf numFmtId="0" fontId="31" fillId="25" borderId="21" xfId="0" applyFont="1" applyFill="1" applyBorder="1"/>
    <xf numFmtId="0" fontId="32" fillId="25" borderId="21" xfId="0" applyFont="1" applyFill="1" applyBorder="1" applyAlignment="1">
      <alignment horizontal="center" vertical="center"/>
    </xf>
    <xf numFmtId="166" fontId="32" fillId="25" borderId="21" xfId="0" applyNumberFormat="1" applyFont="1" applyFill="1" applyBorder="1" applyAlignment="1">
      <alignment horizontal="center" vertical="center"/>
    </xf>
    <xf numFmtId="0" fontId="41" fillId="11" borderId="21" xfId="0" applyFont="1" applyFill="1" applyBorder="1" applyAlignment="1">
      <alignment horizontal="center" vertical="center"/>
    </xf>
    <xf numFmtId="165" fontId="41" fillId="11" borderId="21" xfId="0" applyNumberFormat="1" applyFont="1" applyFill="1" applyBorder="1" applyAlignment="1">
      <alignment horizontal="center" vertical="center"/>
    </xf>
    <xf numFmtId="0" fontId="41" fillId="11" borderId="21" xfId="0" applyFont="1" applyFill="1" applyBorder="1"/>
    <xf numFmtId="0" fontId="0" fillId="27" borderId="21" xfId="0" applyFont="1" applyFill="1" applyBorder="1" applyAlignment="1"/>
    <xf numFmtId="0" fontId="32" fillId="26" borderId="21" xfId="0" applyFont="1" applyFill="1" applyBorder="1" applyAlignment="1">
      <alignment horizontal="center" vertical="center"/>
    </xf>
    <xf numFmtId="2" fontId="32" fillId="25" borderId="21" xfId="0" applyNumberFormat="1" applyFont="1" applyFill="1" applyBorder="1" applyAlignment="1">
      <alignment horizontal="center" vertical="center"/>
    </xf>
    <xf numFmtId="1" fontId="31" fillId="20" borderId="21" xfId="0" applyNumberFormat="1" applyFont="1" applyFill="1" applyBorder="1" applyAlignment="1">
      <alignment horizontal="center" vertical="center"/>
    </xf>
    <xf numFmtId="16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left"/>
    </xf>
    <xf numFmtId="2" fontId="32" fillId="19" borderId="21" xfId="0" applyNumberFormat="1" applyFont="1" applyFill="1" applyBorder="1" applyAlignment="1">
      <alignment horizontal="center" vertical="center"/>
    </xf>
    <xf numFmtId="10" fontId="32" fillId="19" borderId="21" xfId="0" applyNumberFormat="1" applyFont="1" applyFill="1" applyBorder="1" applyAlignment="1">
      <alignment horizontal="center" vertical="center" wrapText="1"/>
    </xf>
    <xf numFmtId="16" fontId="32" fillId="19" borderId="21" xfId="0" applyNumberFormat="1" applyFont="1" applyFill="1" applyBorder="1" applyAlignment="1">
      <alignment horizontal="center" vertical="center"/>
    </xf>
    <xf numFmtId="1" fontId="31" fillId="11" borderId="26" xfId="0" applyNumberFormat="1" applyFont="1" applyFill="1" applyBorder="1" applyAlignment="1">
      <alignment horizontal="center" vertical="center"/>
    </xf>
    <xf numFmtId="165" fontId="31" fillId="11" borderId="26" xfId="0" applyNumberFormat="1" applyFont="1" applyFill="1" applyBorder="1" applyAlignment="1">
      <alignment horizontal="center" vertical="center"/>
    </xf>
    <xf numFmtId="16" fontId="31" fillId="11" borderId="26" xfId="0" applyNumberFormat="1" applyFont="1" applyFill="1" applyBorder="1" applyAlignment="1">
      <alignment horizontal="center" vertical="center"/>
    </xf>
    <xf numFmtId="0" fontId="31" fillId="11" borderId="26" xfId="0" applyFont="1" applyFill="1" applyBorder="1" applyAlignment="1">
      <alignment horizontal="left"/>
    </xf>
    <xf numFmtId="0" fontId="31" fillId="11" borderId="26" xfId="0" applyFont="1" applyFill="1" applyBorder="1" applyAlignment="1">
      <alignment horizontal="center" vertical="center"/>
    </xf>
    <xf numFmtId="0" fontId="32" fillId="6" borderId="3" xfId="0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65" fontId="41" fillId="12" borderId="26" xfId="0" applyNumberFormat="1" applyFont="1" applyFill="1" applyBorder="1" applyAlignment="1">
      <alignment horizontal="center" vertical="center"/>
    </xf>
    <xf numFmtId="0" fontId="1" fillId="23" borderId="0" xfId="0" applyFont="1" applyFill="1" applyBorder="1"/>
    <xf numFmtId="0" fontId="1" fillId="23" borderId="27" xfId="0" applyFont="1" applyFill="1" applyBorder="1"/>
    <xf numFmtId="0" fontId="1" fillId="23" borderId="26" xfId="0" applyFont="1" applyFill="1" applyBorder="1"/>
    <xf numFmtId="0" fontId="0" fillId="24" borderId="26" xfId="0" applyFont="1" applyFill="1" applyBorder="1" applyAlignment="1"/>
    <xf numFmtId="1" fontId="31" fillId="25" borderId="26" xfId="0" applyNumberFormat="1" applyFont="1" applyFill="1" applyBorder="1" applyAlignment="1">
      <alignment horizontal="center" vertical="center"/>
    </xf>
    <xf numFmtId="165" fontId="41" fillId="25" borderId="26" xfId="0" applyNumberFormat="1" applyFont="1" applyFill="1" applyBorder="1" applyAlignment="1">
      <alignment horizontal="center" vertical="center"/>
    </xf>
    <xf numFmtId="16" fontId="31" fillId="25" borderId="26" xfId="0" applyNumberFormat="1" applyFont="1" applyFill="1" applyBorder="1" applyAlignment="1">
      <alignment horizontal="center" vertical="center"/>
    </xf>
    <xf numFmtId="0" fontId="31" fillId="25" borderId="26" xfId="0" applyFont="1" applyFill="1" applyBorder="1" applyAlignment="1">
      <alignment horizontal="left"/>
    </xf>
    <xf numFmtId="0" fontId="31" fillId="25" borderId="26" xfId="0" applyFont="1" applyFill="1" applyBorder="1" applyAlignment="1">
      <alignment horizontal="center" vertical="center"/>
    </xf>
    <xf numFmtId="0" fontId="32" fillId="26" borderId="1" xfId="0" applyFont="1" applyFill="1" applyBorder="1" applyAlignment="1">
      <alignment horizontal="center" vertical="center"/>
    </xf>
    <xf numFmtId="2" fontId="32" fillId="26" borderId="1" xfId="0" applyNumberFormat="1" applyFont="1" applyFill="1" applyBorder="1" applyAlignment="1">
      <alignment horizontal="center" vertical="center"/>
    </xf>
    <xf numFmtId="10" fontId="32" fillId="26" borderId="1" xfId="0" applyNumberFormat="1" applyFont="1" applyFill="1" applyBorder="1" applyAlignment="1">
      <alignment horizontal="center" vertical="center" wrapText="1"/>
    </xf>
    <xf numFmtId="0" fontId="32" fillId="26" borderId="3" xfId="0" applyFont="1" applyFill="1" applyBorder="1" applyAlignment="1">
      <alignment horizontal="center" vertical="center"/>
    </xf>
    <xf numFmtId="16" fontId="32" fillId="26" borderId="21" xfId="0" applyNumberFormat="1" applyFont="1" applyFill="1" applyBorder="1" applyAlignment="1">
      <alignment horizontal="center" vertical="center"/>
    </xf>
    <xf numFmtId="0" fontId="41" fillId="25" borderId="21" xfId="0" applyFont="1" applyFill="1" applyBorder="1" applyAlignment="1">
      <alignment horizontal="center" vertical="center"/>
    </xf>
    <xf numFmtId="165" fontId="41" fillId="25" borderId="21" xfId="0" applyNumberFormat="1" applyFont="1" applyFill="1" applyBorder="1" applyAlignment="1">
      <alignment horizontal="center" vertical="center"/>
    </xf>
    <xf numFmtId="0" fontId="41" fillId="25" borderId="21" xfId="0" applyFont="1" applyFill="1" applyBorder="1"/>
    <xf numFmtId="0" fontId="41" fillId="20" borderId="21" xfId="0" applyFont="1" applyFill="1" applyBorder="1" applyAlignment="1">
      <alignment horizontal="center" vertical="center"/>
    </xf>
    <xf numFmtId="165" fontId="41" fillId="20" borderId="21" xfId="0" applyNumberFormat="1" applyFont="1" applyFill="1" applyBorder="1" applyAlignment="1">
      <alignment horizontal="center" vertical="center"/>
    </xf>
    <xf numFmtId="0" fontId="41" fillId="20" borderId="21" xfId="0" applyFont="1" applyFill="1" applyBorder="1"/>
    <xf numFmtId="0" fontId="32" fillId="6" borderId="2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218</xdr:row>
      <xdr:rowOff>0</xdr:rowOff>
    </xdr:from>
    <xdr:to>
      <xdr:col>11</xdr:col>
      <xdr:colOff>123825</xdr:colOff>
      <xdr:row>232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217</xdr:row>
      <xdr:rowOff>89647</xdr:rowOff>
    </xdr:from>
    <xdr:to>
      <xdr:col>4</xdr:col>
      <xdr:colOff>605118</xdr:colOff>
      <xdr:row>222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510</xdr:row>
      <xdr:rowOff>0</xdr:rowOff>
    </xdr:from>
    <xdr:to>
      <xdr:col>12</xdr:col>
      <xdr:colOff>331694</xdr:colOff>
      <xdr:row>514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510</xdr:row>
      <xdr:rowOff>11206</xdr:rowOff>
    </xdr:from>
    <xdr:to>
      <xdr:col>5</xdr:col>
      <xdr:colOff>224117</xdr:colOff>
      <xdr:row>514</xdr:row>
      <xdr:rowOff>22412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5" sqref="C25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44726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12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12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13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12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12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1"/>
  <sheetViews>
    <sheetView zoomScale="85" zoomScaleNormal="85" workbookViewId="0">
      <pane ySplit="10" topLeftCell="A11" activePane="bottomLeft" state="frozen"/>
      <selection activeCell="B10" sqref="B10:M216"/>
      <selection pane="bottomLeft" activeCell="N30" sqref="N30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15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44726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76" t="s">
        <v>16</v>
      </c>
      <c r="B9" s="478" t="s">
        <v>17</v>
      </c>
      <c r="C9" s="478" t="s">
        <v>18</v>
      </c>
      <c r="D9" s="478" t="s">
        <v>19</v>
      </c>
      <c r="E9" s="23" t="s">
        <v>20</v>
      </c>
      <c r="F9" s="23" t="s">
        <v>21</v>
      </c>
      <c r="G9" s="473" t="s">
        <v>22</v>
      </c>
      <c r="H9" s="474"/>
      <c r="I9" s="475"/>
      <c r="J9" s="473" t="s">
        <v>23</v>
      </c>
      <c r="K9" s="474"/>
      <c r="L9" s="475"/>
      <c r="M9" s="23"/>
      <c r="N9" s="24"/>
      <c r="O9" s="24"/>
      <c r="P9" s="24"/>
    </row>
    <row r="10" spans="1:16" ht="59.25" customHeight="1">
      <c r="A10" s="477"/>
      <c r="B10" s="479"/>
      <c r="C10" s="479"/>
      <c r="D10" s="479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44742</v>
      </c>
      <c r="E11" s="32">
        <v>15766.25</v>
      </c>
      <c r="F11" s="32">
        <v>15795.916666666666</v>
      </c>
      <c r="G11" s="33">
        <v>15643.833333333332</v>
      </c>
      <c r="H11" s="33">
        <v>15521.416666666666</v>
      </c>
      <c r="I11" s="33">
        <v>15369.333333333332</v>
      </c>
      <c r="J11" s="33">
        <v>15918.333333333332</v>
      </c>
      <c r="K11" s="33">
        <v>16070.416666666664</v>
      </c>
      <c r="L11" s="33">
        <v>16192.833333333332</v>
      </c>
      <c r="M11" s="34">
        <v>15948</v>
      </c>
      <c r="N11" s="34">
        <v>15673.5</v>
      </c>
      <c r="O11" s="35">
        <v>12895700</v>
      </c>
      <c r="P11" s="36">
        <v>-2.907351009083825E-2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44742</v>
      </c>
      <c r="E12" s="37">
        <v>33431.4</v>
      </c>
      <c r="F12" s="37">
        <v>33518.01666666667</v>
      </c>
      <c r="G12" s="38">
        <v>33147.383333333339</v>
      </c>
      <c r="H12" s="38">
        <v>32863.366666666669</v>
      </c>
      <c r="I12" s="38">
        <v>32492.733333333337</v>
      </c>
      <c r="J12" s="38">
        <v>33802.03333333334</v>
      </c>
      <c r="K12" s="38">
        <v>34172.666666666672</v>
      </c>
      <c r="L12" s="38">
        <v>34456.683333333342</v>
      </c>
      <c r="M12" s="28">
        <v>33888.65</v>
      </c>
      <c r="N12" s="28">
        <v>33234</v>
      </c>
      <c r="O12" s="39">
        <v>3282900</v>
      </c>
      <c r="P12" s="40">
        <v>9.0302225174360679E-2</v>
      </c>
    </row>
    <row r="13" spans="1:16" ht="12.75" customHeight="1">
      <c r="A13" s="28">
        <v>3</v>
      </c>
      <c r="B13" s="29" t="s">
        <v>35</v>
      </c>
      <c r="C13" s="30" t="s">
        <v>824</v>
      </c>
      <c r="D13" s="31">
        <v>44740</v>
      </c>
      <c r="E13" s="37">
        <v>15383.05</v>
      </c>
      <c r="F13" s="37">
        <v>15407.633333333333</v>
      </c>
      <c r="G13" s="38">
        <v>15275.416666666666</v>
      </c>
      <c r="H13" s="38">
        <v>15167.783333333333</v>
      </c>
      <c r="I13" s="38">
        <v>15035.566666666666</v>
      </c>
      <c r="J13" s="38">
        <v>15515.266666666666</v>
      </c>
      <c r="K13" s="38">
        <v>15647.483333333334</v>
      </c>
      <c r="L13" s="38">
        <v>15755.116666666667</v>
      </c>
      <c r="M13" s="28">
        <v>15539.85</v>
      </c>
      <c r="N13" s="28">
        <v>15300</v>
      </c>
      <c r="O13" s="39">
        <v>2960</v>
      </c>
      <c r="P13" s="40">
        <v>4.2253521126760563E-2</v>
      </c>
    </row>
    <row r="14" spans="1:16" ht="12.75" customHeight="1">
      <c r="A14" s="28">
        <v>4</v>
      </c>
      <c r="B14" s="29" t="s">
        <v>35</v>
      </c>
      <c r="C14" s="30" t="s">
        <v>853</v>
      </c>
      <c r="D14" s="31">
        <v>44740</v>
      </c>
      <c r="E14" s="37">
        <v>6499.95</v>
      </c>
      <c r="F14" s="37">
        <v>6451.6500000000005</v>
      </c>
      <c r="G14" s="38">
        <v>6403.3500000000013</v>
      </c>
      <c r="H14" s="38">
        <v>6306.7500000000009</v>
      </c>
      <c r="I14" s="38">
        <v>6258.4500000000016</v>
      </c>
      <c r="J14" s="38">
        <v>6548.2500000000009</v>
      </c>
      <c r="K14" s="38">
        <v>6596.55</v>
      </c>
      <c r="L14" s="38">
        <v>6693.1500000000005</v>
      </c>
      <c r="M14" s="28">
        <v>6499.95</v>
      </c>
      <c r="N14" s="28">
        <v>6355.05</v>
      </c>
      <c r="O14" s="39">
        <v>1875</v>
      </c>
      <c r="P14" s="40">
        <v>4.1666666666666664E-2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44742</v>
      </c>
      <c r="E15" s="37">
        <v>702.55</v>
      </c>
      <c r="F15" s="37">
        <v>701.15</v>
      </c>
      <c r="G15" s="38">
        <v>695.4</v>
      </c>
      <c r="H15" s="38">
        <v>688.25</v>
      </c>
      <c r="I15" s="38">
        <v>682.5</v>
      </c>
      <c r="J15" s="38">
        <v>708.3</v>
      </c>
      <c r="K15" s="38">
        <v>714.05</v>
      </c>
      <c r="L15" s="38">
        <v>721.19999999999993</v>
      </c>
      <c r="M15" s="28">
        <v>706.9</v>
      </c>
      <c r="N15" s="28">
        <v>694</v>
      </c>
      <c r="O15" s="39">
        <v>4502450</v>
      </c>
      <c r="P15" s="40">
        <v>-5.6603773584905663E-4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44742</v>
      </c>
      <c r="E16" s="37">
        <v>2326.9</v>
      </c>
      <c r="F16" s="37">
        <v>2311.0500000000002</v>
      </c>
      <c r="G16" s="38">
        <v>2270.0500000000002</v>
      </c>
      <c r="H16" s="38">
        <v>2213.1999999999998</v>
      </c>
      <c r="I16" s="38">
        <v>2172.1999999999998</v>
      </c>
      <c r="J16" s="38">
        <v>2367.9000000000005</v>
      </c>
      <c r="K16" s="38">
        <v>2408.9000000000005</v>
      </c>
      <c r="L16" s="38">
        <v>2465.7500000000009</v>
      </c>
      <c r="M16" s="28">
        <v>2352.0500000000002</v>
      </c>
      <c r="N16" s="28">
        <v>2254.1999999999998</v>
      </c>
      <c r="O16" s="39">
        <v>606750</v>
      </c>
      <c r="P16" s="40">
        <v>1.8036912751677854E-2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44742</v>
      </c>
      <c r="E17" s="37">
        <v>17893.25</v>
      </c>
      <c r="F17" s="37">
        <v>17934.649999999998</v>
      </c>
      <c r="G17" s="38">
        <v>17744.299999999996</v>
      </c>
      <c r="H17" s="38">
        <v>17595.349999999999</v>
      </c>
      <c r="I17" s="38">
        <v>17404.999999999996</v>
      </c>
      <c r="J17" s="38">
        <v>18083.599999999995</v>
      </c>
      <c r="K17" s="38">
        <v>18273.949999999993</v>
      </c>
      <c r="L17" s="38">
        <v>18422.899999999994</v>
      </c>
      <c r="M17" s="28">
        <v>18125</v>
      </c>
      <c r="N17" s="28">
        <v>17785.7</v>
      </c>
      <c r="O17" s="39">
        <v>36615</v>
      </c>
      <c r="P17" s="40">
        <v>-2.2687841985853462E-2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44742</v>
      </c>
      <c r="E18" s="37">
        <v>95.3</v>
      </c>
      <c r="F18" s="37">
        <v>96.600000000000009</v>
      </c>
      <c r="G18" s="38">
        <v>93.700000000000017</v>
      </c>
      <c r="H18" s="38">
        <v>92.100000000000009</v>
      </c>
      <c r="I18" s="38">
        <v>89.200000000000017</v>
      </c>
      <c r="J18" s="38">
        <v>98.200000000000017</v>
      </c>
      <c r="K18" s="38">
        <v>101.10000000000002</v>
      </c>
      <c r="L18" s="38">
        <v>102.70000000000002</v>
      </c>
      <c r="M18" s="28">
        <v>99.5</v>
      </c>
      <c r="N18" s="28">
        <v>95</v>
      </c>
      <c r="O18" s="39">
        <v>19240400</v>
      </c>
      <c r="P18" s="40">
        <v>7.6356666282613936E-3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44742</v>
      </c>
      <c r="E19" s="37">
        <v>246.3</v>
      </c>
      <c r="F19" s="37">
        <v>248.83333333333334</v>
      </c>
      <c r="G19" s="38">
        <v>242.66666666666669</v>
      </c>
      <c r="H19" s="38">
        <v>239.03333333333333</v>
      </c>
      <c r="I19" s="38">
        <v>232.86666666666667</v>
      </c>
      <c r="J19" s="38">
        <v>252.4666666666667</v>
      </c>
      <c r="K19" s="38">
        <v>258.63333333333338</v>
      </c>
      <c r="L19" s="38">
        <v>262.26666666666671</v>
      </c>
      <c r="M19" s="28">
        <v>255</v>
      </c>
      <c r="N19" s="28">
        <v>245.2</v>
      </c>
      <c r="O19" s="39">
        <v>10985000</v>
      </c>
      <c r="P19" s="40">
        <v>-7.0955534531693472E-4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44742</v>
      </c>
      <c r="E20" s="37">
        <v>2125.85</v>
      </c>
      <c r="F20" s="37">
        <v>2121.2833333333333</v>
      </c>
      <c r="G20" s="38">
        <v>2109.5666666666666</v>
      </c>
      <c r="H20" s="38">
        <v>2093.2833333333333</v>
      </c>
      <c r="I20" s="38">
        <v>2081.5666666666666</v>
      </c>
      <c r="J20" s="38">
        <v>2137.5666666666666</v>
      </c>
      <c r="K20" s="38">
        <v>2149.2833333333328</v>
      </c>
      <c r="L20" s="38">
        <v>2165.5666666666666</v>
      </c>
      <c r="M20" s="28">
        <v>2133</v>
      </c>
      <c r="N20" s="28">
        <v>2105</v>
      </c>
      <c r="O20" s="39">
        <v>3321000</v>
      </c>
      <c r="P20" s="40">
        <v>1.6762342135476463E-2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44742</v>
      </c>
      <c r="E21" s="37">
        <v>2083.1</v>
      </c>
      <c r="F21" s="37">
        <v>2110.1666666666665</v>
      </c>
      <c r="G21" s="38">
        <v>2045.333333333333</v>
      </c>
      <c r="H21" s="38">
        <v>2007.5666666666666</v>
      </c>
      <c r="I21" s="38">
        <v>1942.7333333333331</v>
      </c>
      <c r="J21" s="38">
        <v>2147.9333333333329</v>
      </c>
      <c r="K21" s="38">
        <v>2212.766666666666</v>
      </c>
      <c r="L21" s="38">
        <v>2250.5333333333328</v>
      </c>
      <c r="M21" s="28">
        <v>2175</v>
      </c>
      <c r="N21" s="28">
        <v>2072.4</v>
      </c>
      <c r="O21" s="39">
        <v>21792500</v>
      </c>
      <c r="P21" s="40">
        <v>1.4690133631326536E-2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44742</v>
      </c>
      <c r="E22" s="37">
        <v>696.9</v>
      </c>
      <c r="F22" s="37">
        <v>701.06666666666661</v>
      </c>
      <c r="G22" s="38">
        <v>684.98333333333323</v>
      </c>
      <c r="H22" s="38">
        <v>673.06666666666661</v>
      </c>
      <c r="I22" s="38">
        <v>656.98333333333323</v>
      </c>
      <c r="J22" s="38">
        <v>712.98333333333323</v>
      </c>
      <c r="K22" s="38">
        <v>729.06666666666672</v>
      </c>
      <c r="L22" s="38">
        <v>740.98333333333323</v>
      </c>
      <c r="M22" s="28">
        <v>717.15</v>
      </c>
      <c r="N22" s="28">
        <v>689.15</v>
      </c>
      <c r="O22" s="39">
        <v>79797500</v>
      </c>
      <c r="P22" s="40">
        <v>4.5160579691900992E-3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44742</v>
      </c>
      <c r="E23" s="37">
        <v>3045.35</v>
      </c>
      <c r="F23" s="37">
        <v>3060.1</v>
      </c>
      <c r="G23" s="38">
        <v>3012.25</v>
      </c>
      <c r="H23" s="38">
        <v>2979.15</v>
      </c>
      <c r="I23" s="38">
        <v>2931.3</v>
      </c>
      <c r="J23" s="38">
        <v>3093.2</v>
      </c>
      <c r="K23" s="38">
        <v>3141.0499999999993</v>
      </c>
      <c r="L23" s="38">
        <v>3174.1499999999996</v>
      </c>
      <c r="M23" s="28">
        <v>3107.95</v>
      </c>
      <c r="N23" s="28">
        <v>3027</v>
      </c>
      <c r="O23" s="39">
        <v>233400</v>
      </c>
      <c r="P23" s="40">
        <v>6.6727605118829983E-2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44742</v>
      </c>
      <c r="E24" s="37">
        <v>481.5</v>
      </c>
      <c r="F24" s="37">
        <v>483.59999999999997</v>
      </c>
      <c r="G24" s="38">
        <v>476.39999999999992</v>
      </c>
      <c r="H24" s="38">
        <v>471.29999999999995</v>
      </c>
      <c r="I24" s="38">
        <v>464.09999999999991</v>
      </c>
      <c r="J24" s="38">
        <v>488.69999999999993</v>
      </c>
      <c r="K24" s="38">
        <v>495.9</v>
      </c>
      <c r="L24" s="38">
        <v>500.99999999999994</v>
      </c>
      <c r="M24" s="28">
        <v>490.8</v>
      </c>
      <c r="N24" s="28">
        <v>478.5</v>
      </c>
      <c r="O24" s="39">
        <v>6787000</v>
      </c>
      <c r="P24" s="40">
        <v>6.8239133659694405E-3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44742</v>
      </c>
      <c r="E25" s="37">
        <v>363.9</v>
      </c>
      <c r="F25" s="37">
        <v>364.11666666666662</v>
      </c>
      <c r="G25" s="38">
        <v>362.28333333333325</v>
      </c>
      <c r="H25" s="38">
        <v>360.66666666666663</v>
      </c>
      <c r="I25" s="38">
        <v>358.83333333333326</v>
      </c>
      <c r="J25" s="38">
        <v>365.73333333333323</v>
      </c>
      <c r="K25" s="38">
        <v>367.56666666666661</v>
      </c>
      <c r="L25" s="38">
        <v>369.18333333333322</v>
      </c>
      <c r="M25" s="28">
        <v>365.95</v>
      </c>
      <c r="N25" s="28">
        <v>362.5</v>
      </c>
      <c r="O25" s="39">
        <v>58253400</v>
      </c>
      <c r="P25" s="40">
        <v>8.8321782229657409E-3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44742</v>
      </c>
      <c r="E26" s="37">
        <v>721.5</v>
      </c>
      <c r="F26" s="37">
        <v>723.88333333333333</v>
      </c>
      <c r="G26" s="38">
        <v>714.7166666666667</v>
      </c>
      <c r="H26" s="38">
        <v>707.93333333333339</v>
      </c>
      <c r="I26" s="38">
        <v>698.76666666666677</v>
      </c>
      <c r="J26" s="38">
        <v>730.66666666666663</v>
      </c>
      <c r="K26" s="38">
        <v>739.83333333333337</v>
      </c>
      <c r="L26" s="38">
        <v>746.61666666666656</v>
      </c>
      <c r="M26" s="28">
        <v>733.05</v>
      </c>
      <c r="N26" s="28">
        <v>717.1</v>
      </c>
      <c r="O26" s="39">
        <v>1180200</v>
      </c>
      <c r="P26" s="40">
        <v>-7.6515597410241314E-3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44742</v>
      </c>
      <c r="E27" s="37">
        <v>3655.9</v>
      </c>
      <c r="F27" s="37">
        <v>3644.8333333333335</v>
      </c>
      <c r="G27" s="38">
        <v>3601.1166666666668</v>
      </c>
      <c r="H27" s="38">
        <v>3546.3333333333335</v>
      </c>
      <c r="I27" s="38">
        <v>3502.6166666666668</v>
      </c>
      <c r="J27" s="38">
        <v>3699.6166666666668</v>
      </c>
      <c r="K27" s="38">
        <v>3743.333333333333</v>
      </c>
      <c r="L27" s="38">
        <v>3798.1166666666668</v>
      </c>
      <c r="M27" s="28">
        <v>3688.55</v>
      </c>
      <c r="N27" s="28">
        <v>3590.05</v>
      </c>
      <c r="O27" s="39">
        <v>2125000</v>
      </c>
      <c r="P27" s="40">
        <v>-2.9403116730373417E-4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44742</v>
      </c>
      <c r="E28" s="37">
        <v>186.2</v>
      </c>
      <c r="F28" s="37">
        <v>188.2833333333333</v>
      </c>
      <c r="G28" s="38">
        <v>181.96666666666661</v>
      </c>
      <c r="H28" s="38">
        <v>177.73333333333332</v>
      </c>
      <c r="I28" s="38">
        <v>171.41666666666663</v>
      </c>
      <c r="J28" s="38">
        <v>192.51666666666659</v>
      </c>
      <c r="K28" s="38">
        <v>198.83333333333331</v>
      </c>
      <c r="L28" s="38">
        <v>203.06666666666658</v>
      </c>
      <c r="M28" s="28">
        <v>194.6</v>
      </c>
      <c r="N28" s="28">
        <v>184.05</v>
      </c>
      <c r="O28" s="39">
        <v>12784500</v>
      </c>
      <c r="P28" s="40">
        <v>-4.7390186654744607E-2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44742</v>
      </c>
      <c r="E29" s="37">
        <v>131.94999999999999</v>
      </c>
      <c r="F29" s="37">
        <v>132.73333333333332</v>
      </c>
      <c r="G29" s="38">
        <v>130.26666666666665</v>
      </c>
      <c r="H29" s="38">
        <v>128.58333333333334</v>
      </c>
      <c r="I29" s="38">
        <v>126.11666666666667</v>
      </c>
      <c r="J29" s="38">
        <v>134.41666666666663</v>
      </c>
      <c r="K29" s="38">
        <v>136.88333333333327</v>
      </c>
      <c r="L29" s="38">
        <v>138.56666666666661</v>
      </c>
      <c r="M29" s="28">
        <v>135.19999999999999</v>
      </c>
      <c r="N29" s="28">
        <v>131.05000000000001</v>
      </c>
      <c r="O29" s="39">
        <v>38129000</v>
      </c>
      <c r="P29" s="40">
        <v>-1.7850703209520376E-2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44742</v>
      </c>
      <c r="E30" s="37">
        <v>2667.95</v>
      </c>
      <c r="F30" s="37">
        <v>2670.1</v>
      </c>
      <c r="G30" s="38">
        <v>2646.3999999999996</v>
      </c>
      <c r="H30" s="38">
        <v>2624.85</v>
      </c>
      <c r="I30" s="38">
        <v>2601.1499999999996</v>
      </c>
      <c r="J30" s="38">
        <v>2691.6499999999996</v>
      </c>
      <c r="K30" s="38">
        <v>2715.3499999999995</v>
      </c>
      <c r="L30" s="38">
        <v>2736.8999999999996</v>
      </c>
      <c r="M30" s="28">
        <v>2693.8</v>
      </c>
      <c r="N30" s="28">
        <v>2648.55</v>
      </c>
      <c r="O30" s="39">
        <v>6396500</v>
      </c>
      <c r="P30" s="40">
        <v>8.8480222068008322E-3</v>
      </c>
    </row>
    <row r="31" spans="1:16" ht="12.75" customHeight="1">
      <c r="A31" s="28">
        <v>21</v>
      </c>
      <c r="B31" s="29" t="s">
        <v>44</v>
      </c>
      <c r="C31" s="30" t="s">
        <v>305</v>
      </c>
      <c r="D31" s="31">
        <v>44742</v>
      </c>
      <c r="E31" s="37">
        <v>1635.35</v>
      </c>
      <c r="F31" s="37">
        <v>1625.45</v>
      </c>
      <c r="G31" s="38">
        <v>1612.9</v>
      </c>
      <c r="H31" s="38">
        <v>1590.45</v>
      </c>
      <c r="I31" s="38">
        <v>1577.9</v>
      </c>
      <c r="J31" s="38">
        <v>1647.9</v>
      </c>
      <c r="K31" s="38">
        <v>1660.4499999999998</v>
      </c>
      <c r="L31" s="38">
        <v>1682.9</v>
      </c>
      <c r="M31" s="28">
        <v>1638</v>
      </c>
      <c r="N31" s="28">
        <v>1603</v>
      </c>
      <c r="O31" s="39">
        <v>769175</v>
      </c>
      <c r="P31" s="40">
        <v>-4.3433652530779757E-2</v>
      </c>
    </row>
    <row r="32" spans="1:16" ht="12.75" customHeight="1">
      <c r="A32" s="28">
        <v>22</v>
      </c>
      <c r="B32" s="29" t="s">
        <v>44</v>
      </c>
      <c r="C32" s="30" t="s">
        <v>306</v>
      </c>
      <c r="D32" s="31">
        <v>44742</v>
      </c>
      <c r="E32" s="37">
        <v>8005.6</v>
      </c>
      <c r="F32" s="37">
        <v>8010.333333333333</v>
      </c>
      <c r="G32" s="38">
        <v>7947.0166666666664</v>
      </c>
      <c r="H32" s="38">
        <v>7888.4333333333334</v>
      </c>
      <c r="I32" s="38">
        <v>7825.1166666666668</v>
      </c>
      <c r="J32" s="38">
        <v>8068.9166666666661</v>
      </c>
      <c r="K32" s="38">
        <v>8132.2333333333336</v>
      </c>
      <c r="L32" s="38">
        <v>8190.8166666666657</v>
      </c>
      <c r="M32" s="28">
        <v>8073.65</v>
      </c>
      <c r="N32" s="28">
        <v>7951.75</v>
      </c>
      <c r="O32" s="39">
        <v>86700</v>
      </c>
      <c r="P32" s="40">
        <v>-4.6990931574608409E-2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44742</v>
      </c>
      <c r="E33" s="37">
        <v>589.95000000000005</v>
      </c>
      <c r="F33" s="37">
        <v>588.4666666666667</v>
      </c>
      <c r="G33" s="38">
        <v>582.48333333333335</v>
      </c>
      <c r="H33" s="38">
        <v>575.01666666666665</v>
      </c>
      <c r="I33" s="38">
        <v>569.0333333333333</v>
      </c>
      <c r="J33" s="38">
        <v>595.93333333333339</v>
      </c>
      <c r="K33" s="38">
        <v>601.91666666666674</v>
      </c>
      <c r="L33" s="38">
        <v>609.38333333333344</v>
      </c>
      <c r="M33" s="28">
        <v>594.45000000000005</v>
      </c>
      <c r="N33" s="28">
        <v>581</v>
      </c>
      <c r="O33" s="39">
        <v>6203000</v>
      </c>
      <c r="P33" s="40">
        <v>4.5860731748440395E-2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44742</v>
      </c>
      <c r="E34" s="37">
        <v>516.79999999999995</v>
      </c>
      <c r="F34" s="37">
        <v>520.81666666666661</v>
      </c>
      <c r="G34" s="38">
        <v>509.88333333333321</v>
      </c>
      <c r="H34" s="38">
        <v>502.96666666666658</v>
      </c>
      <c r="I34" s="38">
        <v>492.03333333333319</v>
      </c>
      <c r="J34" s="38">
        <v>527.73333333333323</v>
      </c>
      <c r="K34" s="38">
        <v>538.66666666666663</v>
      </c>
      <c r="L34" s="38">
        <v>545.58333333333326</v>
      </c>
      <c r="M34" s="28">
        <v>531.75</v>
      </c>
      <c r="N34" s="28">
        <v>513.9</v>
      </c>
      <c r="O34" s="39">
        <v>15732500</v>
      </c>
      <c r="P34" s="40">
        <v>-9.5223105374990166E-3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44742</v>
      </c>
      <c r="E35" s="37">
        <v>649.65</v>
      </c>
      <c r="F35" s="37">
        <v>647.61666666666667</v>
      </c>
      <c r="G35" s="38">
        <v>643.38333333333333</v>
      </c>
      <c r="H35" s="38">
        <v>637.11666666666667</v>
      </c>
      <c r="I35" s="38">
        <v>632.88333333333333</v>
      </c>
      <c r="J35" s="38">
        <v>653.88333333333333</v>
      </c>
      <c r="K35" s="38">
        <v>658.11666666666667</v>
      </c>
      <c r="L35" s="38">
        <v>664.38333333333333</v>
      </c>
      <c r="M35" s="28">
        <v>651.85</v>
      </c>
      <c r="N35" s="28">
        <v>641.35</v>
      </c>
      <c r="O35" s="39">
        <v>59559600</v>
      </c>
      <c r="P35" s="40">
        <v>1.8677010857295322E-2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44742</v>
      </c>
      <c r="E36" s="37">
        <v>3733.85</v>
      </c>
      <c r="F36" s="37">
        <v>3709.2833333333333</v>
      </c>
      <c r="G36" s="38">
        <v>3675.7166666666667</v>
      </c>
      <c r="H36" s="38">
        <v>3617.5833333333335</v>
      </c>
      <c r="I36" s="38">
        <v>3584.0166666666669</v>
      </c>
      <c r="J36" s="38">
        <v>3767.4166666666665</v>
      </c>
      <c r="K36" s="38">
        <v>3800.9833333333331</v>
      </c>
      <c r="L36" s="38">
        <v>3859.1166666666663</v>
      </c>
      <c r="M36" s="28">
        <v>3742.85</v>
      </c>
      <c r="N36" s="28">
        <v>3651.15</v>
      </c>
      <c r="O36" s="39">
        <v>2646750</v>
      </c>
      <c r="P36" s="40">
        <v>-5.125907339367327E-2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44742</v>
      </c>
      <c r="E37" s="37">
        <v>11406.3</v>
      </c>
      <c r="F37" s="37">
        <v>11585.449999999999</v>
      </c>
      <c r="G37" s="38">
        <v>11170.899999999998</v>
      </c>
      <c r="H37" s="38">
        <v>10935.499999999998</v>
      </c>
      <c r="I37" s="38">
        <v>10520.949999999997</v>
      </c>
      <c r="J37" s="38">
        <v>11820.849999999999</v>
      </c>
      <c r="K37" s="38">
        <v>12235.399999999998</v>
      </c>
      <c r="L37" s="38">
        <v>12470.8</v>
      </c>
      <c r="M37" s="28">
        <v>12000</v>
      </c>
      <c r="N37" s="28">
        <v>11350.05</v>
      </c>
      <c r="O37" s="39">
        <v>1030150</v>
      </c>
      <c r="P37" s="40">
        <v>-6.5708325775439863E-2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44742</v>
      </c>
      <c r="E38" s="37">
        <v>5347.3</v>
      </c>
      <c r="F38" s="37">
        <v>5408.5666666666666</v>
      </c>
      <c r="G38" s="38">
        <v>5243.9833333333336</v>
      </c>
      <c r="H38" s="38">
        <v>5140.666666666667</v>
      </c>
      <c r="I38" s="38">
        <v>4976.0833333333339</v>
      </c>
      <c r="J38" s="38">
        <v>5511.8833333333332</v>
      </c>
      <c r="K38" s="38">
        <v>5676.4666666666672</v>
      </c>
      <c r="L38" s="38">
        <v>5779.7833333333328</v>
      </c>
      <c r="M38" s="28">
        <v>5573.15</v>
      </c>
      <c r="N38" s="28">
        <v>5305.25</v>
      </c>
      <c r="O38" s="39">
        <v>5585375</v>
      </c>
      <c r="P38" s="40">
        <v>1.6608650149022821E-2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44742</v>
      </c>
      <c r="E39" s="37">
        <v>2119.9</v>
      </c>
      <c r="F39" s="37">
        <v>2123.2833333333333</v>
      </c>
      <c r="G39" s="38">
        <v>2085.1166666666668</v>
      </c>
      <c r="H39" s="38">
        <v>2050.3333333333335</v>
      </c>
      <c r="I39" s="38">
        <v>2012.166666666667</v>
      </c>
      <c r="J39" s="38">
        <v>2158.0666666666666</v>
      </c>
      <c r="K39" s="38">
        <v>2196.2333333333336</v>
      </c>
      <c r="L39" s="38">
        <v>2231.0166666666664</v>
      </c>
      <c r="M39" s="28">
        <v>2161.4499999999998</v>
      </c>
      <c r="N39" s="28">
        <v>2088.5</v>
      </c>
      <c r="O39" s="39">
        <v>1221000</v>
      </c>
      <c r="P39" s="40">
        <v>2.1842832036153653E-2</v>
      </c>
    </row>
    <row r="40" spans="1:16" ht="12.75" customHeight="1">
      <c r="A40" s="28">
        <v>30</v>
      </c>
      <c r="B40" s="29" t="s">
        <v>44</v>
      </c>
      <c r="C40" s="30" t="s">
        <v>314</v>
      </c>
      <c r="D40" s="31">
        <v>44742</v>
      </c>
      <c r="E40" s="37">
        <v>386.8</v>
      </c>
      <c r="F40" s="37">
        <v>390.13333333333338</v>
      </c>
      <c r="G40" s="38">
        <v>380.51666666666677</v>
      </c>
      <c r="H40" s="38">
        <v>374.23333333333341</v>
      </c>
      <c r="I40" s="38">
        <v>364.61666666666679</v>
      </c>
      <c r="J40" s="38">
        <v>396.41666666666674</v>
      </c>
      <c r="K40" s="38">
        <v>406.03333333333342</v>
      </c>
      <c r="L40" s="38">
        <v>412.31666666666672</v>
      </c>
      <c r="M40" s="28">
        <v>399.75</v>
      </c>
      <c r="N40" s="28">
        <v>383.85</v>
      </c>
      <c r="O40" s="39">
        <v>7204800</v>
      </c>
      <c r="P40" s="40">
        <v>4.4434570095534326E-4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44742</v>
      </c>
      <c r="E41" s="37">
        <v>308.14999999999998</v>
      </c>
      <c r="F41" s="37">
        <v>310.7</v>
      </c>
      <c r="G41" s="38">
        <v>302.2</v>
      </c>
      <c r="H41" s="38">
        <v>296.25</v>
      </c>
      <c r="I41" s="38">
        <v>287.75</v>
      </c>
      <c r="J41" s="38">
        <v>316.64999999999998</v>
      </c>
      <c r="K41" s="38">
        <v>325.14999999999998</v>
      </c>
      <c r="L41" s="38">
        <v>331.09999999999997</v>
      </c>
      <c r="M41" s="28">
        <v>319.2</v>
      </c>
      <c r="N41" s="28">
        <v>304.75</v>
      </c>
      <c r="O41" s="39">
        <v>38336400</v>
      </c>
      <c r="P41" s="40">
        <v>3.1929841562091187E-2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44742</v>
      </c>
      <c r="E42" s="37">
        <v>97.35</v>
      </c>
      <c r="F42" s="37">
        <v>97.733333333333334</v>
      </c>
      <c r="G42" s="38">
        <v>95.216666666666669</v>
      </c>
      <c r="H42" s="38">
        <v>93.083333333333329</v>
      </c>
      <c r="I42" s="38">
        <v>90.566666666666663</v>
      </c>
      <c r="J42" s="38">
        <v>99.866666666666674</v>
      </c>
      <c r="K42" s="38">
        <v>102.38333333333335</v>
      </c>
      <c r="L42" s="38">
        <v>104.51666666666668</v>
      </c>
      <c r="M42" s="28">
        <v>100.25</v>
      </c>
      <c r="N42" s="28">
        <v>95.6</v>
      </c>
      <c r="O42" s="39">
        <v>108739800</v>
      </c>
      <c r="P42" s="40">
        <v>-1.6664021583875574E-2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44742</v>
      </c>
      <c r="E43" s="37">
        <v>1707.1</v>
      </c>
      <c r="F43" s="37">
        <v>1704.1666666666667</v>
      </c>
      <c r="G43" s="38">
        <v>1687.9833333333336</v>
      </c>
      <c r="H43" s="38">
        <v>1668.8666666666668</v>
      </c>
      <c r="I43" s="38">
        <v>1652.6833333333336</v>
      </c>
      <c r="J43" s="38">
        <v>1723.2833333333335</v>
      </c>
      <c r="K43" s="38">
        <v>1739.4666666666665</v>
      </c>
      <c r="L43" s="38">
        <v>1758.5833333333335</v>
      </c>
      <c r="M43" s="28">
        <v>1720.35</v>
      </c>
      <c r="N43" s="28">
        <v>1685.05</v>
      </c>
      <c r="O43" s="39">
        <v>1637350</v>
      </c>
      <c r="P43" s="40">
        <v>-1.5216672179953688E-2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44742</v>
      </c>
      <c r="E44" s="37">
        <v>236.15</v>
      </c>
      <c r="F44" s="37">
        <v>238.93333333333331</v>
      </c>
      <c r="G44" s="38">
        <v>232.86666666666662</v>
      </c>
      <c r="H44" s="38">
        <v>229.58333333333331</v>
      </c>
      <c r="I44" s="38">
        <v>223.51666666666662</v>
      </c>
      <c r="J44" s="38">
        <v>242.21666666666661</v>
      </c>
      <c r="K44" s="38">
        <v>248.28333333333327</v>
      </c>
      <c r="L44" s="38">
        <v>251.56666666666661</v>
      </c>
      <c r="M44" s="28">
        <v>245</v>
      </c>
      <c r="N44" s="28">
        <v>235.65</v>
      </c>
      <c r="O44" s="39">
        <v>29932600</v>
      </c>
      <c r="P44" s="40">
        <v>-2.3068336847327297E-2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44742</v>
      </c>
      <c r="E45" s="37">
        <v>573.4</v>
      </c>
      <c r="F45" s="37">
        <v>577.1</v>
      </c>
      <c r="G45" s="38">
        <v>566.05000000000007</v>
      </c>
      <c r="H45" s="38">
        <v>558.70000000000005</v>
      </c>
      <c r="I45" s="38">
        <v>547.65000000000009</v>
      </c>
      <c r="J45" s="38">
        <v>584.45000000000005</v>
      </c>
      <c r="K45" s="38">
        <v>595.5</v>
      </c>
      <c r="L45" s="38">
        <v>602.85</v>
      </c>
      <c r="M45" s="28">
        <v>588.15</v>
      </c>
      <c r="N45" s="28">
        <v>569.75</v>
      </c>
      <c r="O45" s="39">
        <v>6299700</v>
      </c>
      <c r="P45" s="40">
        <v>1.9764957264957264E-2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44742</v>
      </c>
      <c r="E46" s="37">
        <v>649.4</v>
      </c>
      <c r="F46" s="37">
        <v>651.13333333333333</v>
      </c>
      <c r="G46" s="38">
        <v>640.26666666666665</v>
      </c>
      <c r="H46" s="38">
        <v>631.13333333333333</v>
      </c>
      <c r="I46" s="38">
        <v>620.26666666666665</v>
      </c>
      <c r="J46" s="38">
        <v>660.26666666666665</v>
      </c>
      <c r="K46" s="38">
        <v>671.13333333333321</v>
      </c>
      <c r="L46" s="38">
        <v>680.26666666666665</v>
      </c>
      <c r="M46" s="28">
        <v>662</v>
      </c>
      <c r="N46" s="28">
        <v>642</v>
      </c>
      <c r="O46" s="39">
        <v>7332000</v>
      </c>
      <c r="P46" s="40">
        <v>0.11099325706492916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44742</v>
      </c>
      <c r="E47" s="37">
        <v>671.8</v>
      </c>
      <c r="F47" s="37">
        <v>668.1</v>
      </c>
      <c r="G47" s="38">
        <v>663.35</v>
      </c>
      <c r="H47" s="38">
        <v>654.9</v>
      </c>
      <c r="I47" s="38">
        <v>650.15</v>
      </c>
      <c r="J47" s="38">
        <v>676.55000000000007</v>
      </c>
      <c r="K47" s="38">
        <v>681.30000000000007</v>
      </c>
      <c r="L47" s="38">
        <v>689.75000000000011</v>
      </c>
      <c r="M47" s="28">
        <v>672.85</v>
      </c>
      <c r="N47" s="28">
        <v>659.65</v>
      </c>
      <c r="O47" s="39">
        <v>59651450</v>
      </c>
      <c r="P47" s="40">
        <v>-1.7329093799682035E-3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44742</v>
      </c>
      <c r="E48" s="37">
        <v>47.5</v>
      </c>
      <c r="F48" s="37">
        <v>47.983333333333327</v>
      </c>
      <c r="G48" s="38">
        <v>46.716666666666654</v>
      </c>
      <c r="H48" s="38">
        <v>45.93333333333333</v>
      </c>
      <c r="I48" s="38">
        <v>44.666666666666657</v>
      </c>
      <c r="J48" s="38">
        <v>48.766666666666652</v>
      </c>
      <c r="K48" s="38">
        <v>50.033333333333317</v>
      </c>
      <c r="L48" s="38">
        <v>50.816666666666649</v>
      </c>
      <c r="M48" s="28">
        <v>49.25</v>
      </c>
      <c r="N48" s="28">
        <v>47.2</v>
      </c>
      <c r="O48" s="39">
        <v>103761000</v>
      </c>
      <c r="P48" s="40">
        <v>1.7713697219361484E-2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44742</v>
      </c>
      <c r="E49" s="37">
        <v>330.95</v>
      </c>
      <c r="F49" s="37">
        <v>332.7</v>
      </c>
      <c r="G49" s="38">
        <v>326.09999999999997</v>
      </c>
      <c r="H49" s="38">
        <v>321.25</v>
      </c>
      <c r="I49" s="38">
        <v>314.64999999999998</v>
      </c>
      <c r="J49" s="38">
        <v>337.54999999999995</v>
      </c>
      <c r="K49" s="38">
        <v>344.15</v>
      </c>
      <c r="L49" s="38">
        <v>348.99999999999994</v>
      </c>
      <c r="M49" s="28">
        <v>339.3</v>
      </c>
      <c r="N49" s="28">
        <v>327.85</v>
      </c>
      <c r="O49" s="39">
        <v>14053000</v>
      </c>
      <c r="P49" s="40">
        <v>-3.7502038154247513E-3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44742</v>
      </c>
      <c r="E50" s="37">
        <v>13898.6</v>
      </c>
      <c r="F50" s="37">
        <v>13951.200000000003</v>
      </c>
      <c r="G50" s="38">
        <v>13747.350000000006</v>
      </c>
      <c r="H50" s="38">
        <v>13596.100000000004</v>
      </c>
      <c r="I50" s="38">
        <v>13392.250000000007</v>
      </c>
      <c r="J50" s="38">
        <v>14102.450000000004</v>
      </c>
      <c r="K50" s="38">
        <v>14306.3</v>
      </c>
      <c r="L50" s="38">
        <v>14457.550000000003</v>
      </c>
      <c r="M50" s="28">
        <v>14155.05</v>
      </c>
      <c r="N50" s="28">
        <v>13799.95</v>
      </c>
      <c r="O50" s="39">
        <v>105350</v>
      </c>
      <c r="P50" s="40">
        <v>1.395572666025024E-2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44742</v>
      </c>
      <c r="E51" s="37">
        <v>318.39999999999998</v>
      </c>
      <c r="F51" s="37">
        <v>321.15000000000003</v>
      </c>
      <c r="G51" s="38">
        <v>314.50000000000006</v>
      </c>
      <c r="H51" s="38">
        <v>310.60000000000002</v>
      </c>
      <c r="I51" s="38">
        <v>303.95000000000005</v>
      </c>
      <c r="J51" s="38">
        <v>325.05000000000007</v>
      </c>
      <c r="K51" s="38">
        <v>331.70000000000005</v>
      </c>
      <c r="L51" s="38">
        <v>335.60000000000008</v>
      </c>
      <c r="M51" s="28">
        <v>327.8</v>
      </c>
      <c r="N51" s="28">
        <v>317.25</v>
      </c>
      <c r="O51" s="39">
        <v>16239600</v>
      </c>
      <c r="P51" s="40">
        <v>-1.3665682737509566E-2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44742</v>
      </c>
      <c r="E52" s="37">
        <v>3311.85</v>
      </c>
      <c r="F52" s="37">
        <v>3298.2666666666664</v>
      </c>
      <c r="G52" s="38">
        <v>3272.0333333333328</v>
      </c>
      <c r="H52" s="38">
        <v>3232.2166666666662</v>
      </c>
      <c r="I52" s="38">
        <v>3205.9833333333327</v>
      </c>
      <c r="J52" s="38">
        <v>3338.083333333333</v>
      </c>
      <c r="K52" s="38">
        <v>3364.3166666666666</v>
      </c>
      <c r="L52" s="38">
        <v>3404.1333333333332</v>
      </c>
      <c r="M52" s="28">
        <v>3324.5</v>
      </c>
      <c r="N52" s="28">
        <v>3258.45</v>
      </c>
      <c r="O52" s="39">
        <v>1738800</v>
      </c>
      <c r="P52" s="40">
        <v>-3.0959752321981426E-3</v>
      </c>
    </row>
    <row r="53" spans="1:16" ht="12.75" customHeight="1">
      <c r="A53" s="28">
        <v>43</v>
      </c>
      <c r="B53" s="29" t="s">
        <v>86</v>
      </c>
      <c r="C53" s="30" t="s">
        <v>320</v>
      </c>
      <c r="D53" s="31">
        <v>44742</v>
      </c>
      <c r="E53" s="37">
        <v>336.3</v>
      </c>
      <c r="F53" s="37">
        <v>339.05</v>
      </c>
      <c r="G53" s="38">
        <v>330.65000000000003</v>
      </c>
      <c r="H53" s="38">
        <v>325</v>
      </c>
      <c r="I53" s="38">
        <v>316.60000000000002</v>
      </c>
      <c r="J53" s="38">
        <v>344.70000000000005</v>
      </c>
      <c r="K53" s="38">
        <v>353.1</v>
      </c>
      <c r="L53" s="38">
        <v>358.75000000000006</v>
      </c>
      <c r="M53" s="28">
        <v>347.45</v>
      </c>
      <c r="N53" s="28">
        <v>333.4</v>
      </c>
      <c r="O53" s="39">
        <v>3617900</v>
      </c>
      <c r="P53" s="40">
        <v>-7.2951365756162553E-2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44742</v>
      </c>
      <c r="E54" s="37">
        <v>191</v>
      </c>
      <c r="F54" s="37">
        <v>192.38333333333333</v>
      </c>
      <c r="G54" s="38">
        <v>187.26666666666665</v>
      </c>
      <c r="H54" s="38">
        <v>183.53333333333333</v>
      </c>
      <c r="I54" s="38">
        <v>178.41666666666666</v>
      </c>
      <c r="J54" s="38">
        <v>196.11666666666665</v>
      </c>
      <c r="K54" s="38">
        <v>201.23333333333332</v>
      </c>
      <c r="L54" s="38">
        <v>204.96666666666664</v>
      </c>
      <c r="M54" s="28">
        <v>197.5</v>
      </c>
      <c r="N54" s="28">
        <v>188.65</v>
      </c>
      <c r="O54" s="39">
        <v>48735000</v>
      </c>
      <c r="P54" s="40">
        <v>-8.6775043936731105E-3</v>
      </c>
    </row>
    <row r="55" spans="1:16" ht="12.75" customHeight="1">
      <c r="A55" s="28">
        <v>45</v>
      </c>
      <c r="B55" s="29" t="s">
        <v>63</v>
      </c>
      <c r="C55" s="30" t="s">
        <v>327</v>
      </c>
      <c r="D55" s="31">
        <v>44742</v>
      </c>
      <c r="E55" s="37">
        <v>439.2</v>
      </c>
      <c r="F55" s="37">
        <v>438.90000000000003</v>
      </c>
      <c r="G55" s="38">
        <v>426.80000000000007</v>
      </c>
      <c r="H55" s="38">
        <v>414.40000000000003</v>
      </c>
      <c r="I55" s="38">
        <v>402.30000000000007</v>
      </c>
      <c r="J55" s="38">
        <v>451.30000000000007</v>
      </c>
      <c r="K55" s="38">
        <v>463.40000000000009</v>
      </c>
      <c r="L55" s="38">
        <v>475.80000000000007</v>
      </c>
      <c r="M55" s="28">
        <v>451</v>
      </c>
      <c r="N55" s="28">
        <v>426.5</v>
      </c>
      <c r="O55" s="39">
        <v>3357900</v>
      </c>
      <c r="P55" s="40">
        <v>-3.502381619501261E-2</v>
      </c>
    </row>
    <row r="56" spans="1:16" ht="12.75" customHeight="1">
      <c r="A56" s="28">
        <v>46</v>
      </c>
      <c r="B56" s="29" t="s">
        <v>44</v>
      </c>
      <c r="C56" s="30" t="s">
        <v>338</v>
      </c>
      <c r="D56" s="31">
        <v>44742</v>
      </c>
      <c r="E56" s="37">
        <v>321.25</v>
      </c>
      <c r="F56" s="37">
        <v>321.81666666666666</v>
      </c>
      <c r="G56" s="38">
        <v>317.63333333333333</v>
      </c>
      <c r="H56" s="38">
        <v>314.01666666666665</v>
      </c>
      <c r="I56" s="38">
        <v>309.83333333333331</v>
      </c>
      <c r="J56" s="38">
        <v>325.43333333333334</v>
      </c>
      <c r="K56" s="38">
        <v>329.61666666666662</v>
      </c>
      <c r="L56" s="38">
        <v>333.23333333333335</v>
      </c>
      <c r="M56" s="28">
        <v>326</v>
      </c>
      <c r="N56" s="28">
        <v>318.2</v>
      </c>
      <c r="O56" s="39">
        <v>3295500</v>
      </c>
      <c r="P56" s="40">
        <v>-8.5740072202166069E-3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44742</v>
      </c>
      <c r="E57" s="37">
        <v>610.04999999999995</v>
      </c>
      <c r="F57" s="37">
        <v>617.48333333333335</v>
      </c>
      <c r="G57" s="38">
        <v>598.86666666666667</v>
      </c>
      <c r="H57" s="38">
        <v>587.68333333333328</v>
      </c>
      <c r="I57" s="38">
        <v>569.06666666666661</v>
      </c>
      <c r="J57" s="38">
        <v>628.66666666666674</v>
      </c>
      <c r="K57" s="38">
        <v>647.28333333333353</v>
      </c>
      <c r="L57" s="38">
        <v>658.46666666666681</v>
      </c>
      <c r="M57" s="28">
        <v>636.1</v>
      </c>
      <c r="N57" s="28">
        <v>606.29999999999995</v>
      </c>
      <c r="O57" s="39">
        <v>8447500</v>
      </c>
      <c r="P57" s="40">
        <v>2.1154427319431852E-2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44742</v>
      </c>
      <c r="E58" s="37">
        <v>957.15</v>
      </c>
      <c r="F58" s="37">
        <v>961.4</v>
      </c>
      <c r="G58" s="38">
        <v>938.19999999999993</v>
      </c>
      <c r="H58" s="38">
        <v>919.25</v>
      </c>
      <c r="I58" s="38">
        <v>896.05</v>
      </c>
      <c r="J58" s="38">
        <v>980.34999999999991</v>
      </c>
      <c r="K58" s="38">
        <v>1003.55</v>
      </c>
      <c r="L58" s="38">
        <v>1022.4999999999999</v>
      </c>
      <c r="M58" s="28">
        <v>984.6</v>
      </c>
      <c r="N58" s="28">
        <v>942.45</v>
      </c>
      <c r="O58" s="39">
        <v>8851700</v>
      </c>
      <c r="P58" s="40">
        <v>1.8396649715824109E-2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44742</v>
      </c>
      <c r="E59" s="37">
        <v>191.3</v>
      </c>
      <c r="F59" s="37">
        <v>192.71666666666667</v>
      </c>
      <c r="G59" s="38">
        <v>188.33333333333334</v>
      </c>
      <c r="H59" s="38">
        <v>185.36666666666667</v>
      </c>
      <c r="I59" s="38">
        <v>180.98333333333335</v>
      </c>
      <c r="J59" s="38">
        <v>195.68333333333334</v>
      </c>
      <c r="K59" s="38">
        <v>200.06666666666666</v>
      </c>
      <c r="L59" s="38">
        <v>203.03333333333333</v>
      </c>
      <c r="M59" s="28">
        <v>197.1</v>
      </c>
      <c r="N59" s="28">
        <v>189.75</v>
      </c>
      <c r="O59" s="39">
        <v>31176600</v>
      </c>
      <c r="P59" s="40">
        <v>-4.698934394659135E-2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44742</v>
      </c>
      <c r="E60" s="37">
        <v>3311.8</v>
      </c>
      <c r="F60" s="37">
        <v>3336.6333333333332</v>
      </c>
      <c r="G60" s="38">
        <v>3273.3166666666666</v>
      </c>
      <c r="H60" s="38">
        <v>3234.8333333333335</v>
      </c>
      <c r="I60" s="38">
        <v>3171.5166666666669</v>
      </c>
      <c r="J60" s="38">
        <v>3375.1166666666663</v>
      </c>
      <c r="K60" s="38">
        <v>3438.4333333333329</v>
      </c>
      <c r="L60" s="38">
        <v>3476.9166666666661</v>
      </c>
      <c r="M60" s="28">
        <v>3399.95</v>
      </c>
      <c r="N60" s="28">
        <v>3298.15</v>
      </c>
      <c r="O60" s="39">
        <v>676400</v>
      </c>
      <c r="P60" s="40">
        <v>-8.8651183236867163E-3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44742</v>
      </c>
      <c r="E61" s="37">
        <v>1516.4</v>
      </c>
      <c r="F61" s="37">
        <v>1517.7833333333335</v>
      </c>
      <c r="G61" s="38">
        <v>1504.416666666667</v>
      </c>
      <c r="H61" s="38">
        <v>1492.4333333333334</v>
      </c>
      <c r="I61" s="38">
        <v>1479.0666666666668</v>
      </c>
      <c r="J61" s="38">
        <v>1529.7666666666671</v>
      </c>
      <c r="K61" s="38">
        <v>1543.1333333333334</v>
      </c>
      <c r="L61" s="38">
        <v>1555.1166666666672</v>
      </c>
      <c r="M61" s="28">
        <v>1531.15</v>
      </c>
      <c r="N61" s="28">
        <v>1505.8</v>
      </c>
      <c r="O61" s="39">
        <v>2572150</v>
      </c>
      <c r="P61" s="40">
        <v>-3.1199131850244166E-3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44742</v>
      </c>
      <c r="E62" s="37">
        <v>642.20000000000005</v>
      </c>
      <c r="F62" s="37">
        <v>641.7833333333333</v>
      </c>
      <c r="G62" s="38">
        <v>635.56666666666661</v>
      </c>
      <c r="H62" s="38">
        <v>628.93333333333328</v>
      </c>
      <c r="I62" s="38">
        <v>622.71666666666658</v>
      </c>
      <c r="J62" s="38">
        <v>648.41666666666663</v>
      </c>
      <c r="K62" s="38">
        <v>654.63333333333333</v>
      </c>
      <c r="L62" s="38">
        <v>661.26666666666665</v>
      </c>
      <c r="M62" s="28">
        <v>648</v>
      </c>
      <c r="N62" s="28">
        <v>635.15</v>
      </c>
      <c r="O62" s="39">
        <v>6639600</v>
      </c>
      <c r="P62" s="40">
        <v>-2.2582069777712353E-2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44742</v>
      </c>
      <c r="E63" s="37">
        <v>914.4</v>
      </c>
      <c r="F63" s="37">
        <v>906.7166666666667</v>
      </c>
      <c r="G63" s="38">
        <v>896.18333333333339</v>
      </c>
      <c r="H63" s="38">
        <v>877.9666666666667</v>
      </c>
      <c r="I63" s="38">
        <v>867.43333333333339</v>
      </c>
      <c r="J63" s="38">
        <v>924.93333333333339</v>
      </c>
      <c r="K63" s="38">
        <v>935.4666666666667</v>
      </c>
      <c r="L63" s="38">
        <v>953.68333333333339</v>
      </c>
      <c r="M63" s="28">
        <v>917.25</v>
      </c>
      <c r="N63" s="28">
        <v>888.5</v>
      </c>
      <c r="O63" s="39">
        <v>1830250</v>
      </c>
      <c r="P63" s="40">
        <v>-2.1112730481755337E-2</v>
      </c>
    </row>
    <row r="64" spans="1:16" ht="12.75" customHeight="1">
      <c r="A64" s="28">
        <v>54</v>
      </c>
      <c r="B64" s="29" t="s">
        <v>70</v>
      </c>
      <c r="C64" s="30" t="s">
        <v>249</v>
      </c>
      <c r="D64" s="31">
        <v>44742</v>
      </c>
      <c r="E64" s="37">
        <v>327.8</v>
      </c>
      <c r="F64" s="37">
        <v>329.55</v>
      </c>
      <c r="G64" s="38">
        <v>322.95000000000005</v>
      </c>
      <c r="H64" s="38">
        <v>318.10000000000002</v>
      </c>
      <c r="I64" s="38">
        <v>311.50000000000006</v>
      </c>
      <c r="J64" s="38">
        <v>334.40000000000003</v>
      </c>
      <c r="K64" s="38">
        <v>341.00000000000006</v>
      </c>
      <c r="L64" s="38">
        <v>345.85</v>
      </c>
      <c r="M64" s="28">
        <v>336.15</v>
      </c>
      <c r="N64" s="28">
        <v>324.7</v>
      </c>
      <c r="O64" s="39">
        <v>3226500</v>
      </c>
      <c r="P64" s="40">
        <v>7.5069972011195515E-2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44742</v>
      </c>
      <c r="E65" s="37">
        <v>133.6</v>
      </c>
      <c r="F65" s="37">
        <v>133.78333333333333</v>
      </c>
      <c r="G65" s="38">
        <v>132.06666666666666</v>
      </c>
      <c r="H65" s="38">
        <v>130.53333333333333</v>
      </c>
      <c r="I65" s="38">
        <v>128.81666666666666</v>
      </c>
      <c r="J65" s="38">
        <v>135.31666666666666</v>
      </c>
      <c r="K65" s="38">
        <v>137.0333333333333</v>
      </c>
      <c r="L65" s="38">
        <v>138.56666666666666</v>
      </c>
      <c r="M65" s="28">
        <v>135.5</v>
      </c>
      <c r="N65" s="28">
        <v>132.25</v>
      </c>
      <c r="O65" s="39">
        <v>11378600</v>
      </c>
      <c r="P65" s="40">
        <v>2.2721961566808679E-2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44742</v>
      </c>
      <c r="E66" s="37">
        <v>994.75</v>
      </c>
      <c r="F66" s="37">
        <v>994.11666666666679</v>
      </c>
      <c r="G66" s="38">
        <v>983.3333333333336</v>
      </c>
      <c r="H66" s="38">
        <v>971.91666666666686</v>
      </c>
      <c r="I66" s="38">
        <v>961.13333333333367</v>
      </c>
      <c r="J66" s="38">
        <v>1005.5333333333335</v>
      </c>
      <c r="K66" s="38">
        <v>1016.3166666666668</v>
      </c>
      <c r="L66" s="38">
        <v>1027.7333333333336</v>
      </c>
      <c r="M66" s="28">
        <v>1004.9</v>
      </c>
      <c r="N66" s="28">
        <v>982.7</v>
      </c>
      <c r="O66" s="39">
        <v>1374000</v>
      </c>
      <c r="P66" s="40">
        <v>5.1423324150596875E-2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44742</v>
      </c>
      <c r="E67" s="37">
        <v>497.65</v>
      </c>
      <c r="F67" s="37">
        <v>499.58333333333331</v>
      </c>
      <c r="G67" s="38">
        <v>492.16666666666663</v>
      </c>
      <c r="H67" s="38">
        <v>486.68333333333334</v>
      </c>
      <c r="I67" s="38">
        <v>479.26666666666665</v>
      </c>
      <c r="J67" s="38">
        <v>505.06666666666661</v>
      </c>
      <c r="K67" s="38">
        <v>512.48333333333323</v>
      </c>
      <c r="L67" s="38">
        <v>517.96666666666658</v>
      </c>
      <c r="M67" s="28">
        <v>507</v>
      </c>
      <c r="N67" s="28">
        <v>494.1</v>
      </c>
      <c r="O67" s="39">
        <v>13746250</v>
      </c>
      <c r="P67" s="40">
        <v>-1.6104500313143061E-2</v>
      </c>
    </row>
    <row r="68" spans="1:16" ht="12.75" customHeight="1">
      <c r="A68" s="28">
        <v>58</v>
      </c>
      <c r="B68" s="29" t="s">
        <v>42</v>
      </c>
      <c r="C68" s="30" t="s">
        <v>250</v>
      </c>
      <c r="D68" s="31">
        <v>44742</v>
      </c>
      <c r="E68" s="37">
        <v>1257.05</v>
      </c>
      <c r="F68" s="37">
        <v>1252.3500000000001</v>
      </c>
      <c r="G68" s="38">
        <v>1232.7000000000003</v>
      </c>
      <c r="H68" s="38">
        <v>1208.3500000000001</v>
      </c>
      <c r="I68" s="38">
        <v>1188.7000000000003</v>
      </c>
      <c r="J68" s="38">
        <v>1276.7000000000003</v>
      </c>
      <c r="K68" s="38">
        <v>1296.3500000000004</v>
      </c>
      <c r="L68" s="38">
        <v>1320.7000000000003</v>
      </c>
      <c r="M68" s="28">
        <v>1272</v>
      </c>
      <c r="N68" s="28">
        <v>1228</v>
      </c>
      <c r="O68" s="39">
        <v>1414000</v>
      </c>
      <c r="P68" s="40">
        <v>-3.5348179568752211E-4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44742</v>
      </c>
      <c r="E69" s="37">
        <v>1830.2</v>
      </c>
      <c r="F69" s="37">
        <v>1814.7333333333333</v>
      </c>
      <c r="G69" s="38">
        <v>1773.2666666666667</v>
      </c>
      <c r="H69" s="38">
        <v>1716.3333333333333</v>
      </c>
      <c r="I69" s="38">
        <v>1674.8666666666666</v>
      </c>
      <c r="J69" s="38">
        <v>1871.6666666666667</v>
      </c>
      <c r="K69" s="38">
        <v>1913.1333333333334</v>
      </c>
      <c r="L69" s="38">
        <v>1970.0666666666668</v>
      </c>
      <c r="M69" s="28">
        <v>1856.2</v>
      </c>
      <c r="N69" s="28">
        <v>1757.8</v>
      </c>
      <c r="O69" s="39">
        <v>1765000</v>
      </c>
      <c r="P69" s="40">
        <v>-9.2618579848442323E-3</v>
      </c>
    </row>
    <row r="70" spans="1:16" ht="12.75" customHeight="1">
      <c r="A70" s="28">
        <v>60</v>
      </c>
      <c r="B70" s="29" t="s">
        <v>44</v>
      </c>
      <c r="C70" s="30" t="s">
        <v>346</v>
      </c>
      <c r="D70" s="31">
        <v>44742</v>
      </c>
      <c r="E70" s="37">
        <v>179.85</v>
      </c>
      <c r="F70" s="37">
        <v>182.88333333333333</v>
      </c>
      <c r="G70" s="38">
        <v>176.06666666666666</v>
      </c>
      <c r="H70" s="38">
        <v>172.28333333333333</v>
      </c>
      <c r="I70" s="38">
        <v>165.46666666666667</v>
      </c>
      <c r="J70" s="38">
        <v>186.66666666666666</v>
      </c>
      <c r="K70" s="38">
        <v>193.48333333333332</v>
      </c>
      <c r="L70" s="38">
        <v>197.26666666666665</v>
      </c>
      <c r="M70" s="28">
        <v>189.7</v>
      </c>
      <c r="N70" s="28">
        <v>179.1</v>
      </c>
      <c r="O70" s="39">
        <v>17381100</v>
      </c>
      <c r="P70" s="40">
        <v>-2.9287090558766861E-2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44742</v>
      </c>
      <c r="E71" s="37">
        <v>3476.5</v>
      </c>
      <c r="F71" s="37">
        <v>3483.9</v>
      </c>
      <c r="G71" s="38">
        <v>3447.8</v>
      </c>
      <c r="H71" s="38">
        <v>3419.1</v>
      </c>
      <c r="I71" s="38">
        <v>3383</v>
      </c>
      <c r="J71" s="38">
        <v>3512.6000000000004</v>
      </c>
      <c r="K71" s="38">
        <v>3548.7</v>
      </c>
      <c r="L71" s="38">
        <v>3577.4000000000005</v>
      </c>
      <c r="M71" s="28">
        <v>3520</v>
      </c>
      <c r="N71" s="28">
        <v>3455.2</v>
      </c>
      <c r="O71" s="39">
        <v>3444650</v>
      </c>
      <c r="P71" s="40">
        <v>-1.3418301589574681E-2</v>
      </c>
    </row>
    <row r="72" spans="1:16" ht="12.75" customHeight="1">
      <c r="A72" s="28">
        <v>62</v>
      </c>
      <c r="B72" s="29" t="s">
        <v>44</v>
      </c>
      <c r="C72" s="30" t="s">
        <v>252</v>
      </c>
      <c r="D72" s="31">
        <v>44742</v>
      </c>
      <c r="E72" s="37">
        <v>3486.15</v>
      </c>
      <c r="F72" s="37">
        <v>3490.2333333333336</v>
      </c>
      <c r="G72" s="38">
        <v>3449.666666666667</v>
      </c>
      <c r="H72" s="38">
        <v>3413.1833333333334</v>
      </c>
      <c r="I72" s="38">
        <v>3372.6166666666668</v>
      </c>
      <c r="J72" s="38">
        <v>3526.7166666666672</v>
      </c>
      <c r="K72" s="38">
        <v>3567.2833333333338</v>
      </c>
      <c r="L72" s="38">
        <v>3603.7666666666673</v>
      </c>
      <c r="M72" s="28">
        <v>3530.8</v>
      </c>
      <c r="N72" s="28">
        <v>3453.75</v>
      </c>
      <c r="O72" s="39">
        <v>685250</v>
      </c>
      <c r="P72" s="40">
        <v>-4.9010709747685606E-3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44742</v>
      </c>
      <c r="E73" s="37">
        <v>307.95</v>
      </c>
      <c r="F73" s="37">
        <v>309.75</v>
      </c>
      <c r="G73" s="38">
        <v>303.14999999999998</v>
      </c>
      <c r="H73" s="38">
        <v>298.34999999999997</v>
      </c>
      <c r="I73" s="38">
        <v>291.74999999999994</v>
      </c>
      <c r="J73" s="38">
        <v>314.55</v>
      </c>
      <c r="K73" s="38">
        <v>321.15000000000003</v>
      </c>
      <c r="L73" s="38">
        <v>325.95000000000005</v>
      </c>
      <c r="M73" s="28">
        <v>316.35000000000002</v>
      </c>
      <c r="N73" s="28">
        <v>304.95</v>
      </c>
      <c r="O73" s="39">
        <v>42022200</v>
      </c>
      <c r="P73" s="40">
        <v>-3.0566023371778769E-2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44742</v>
      </c>
      <c r="E74" s="37">
        <v>4270.45</v>
      </c>
      <c r="F74" s="37">
        <v>4296.2833333333328</v>
      </c>
      <c r="G74" s="38">
        <v>4231.6666666666661</v>
      </c>
      <c r="H74" s="38">
        <v>4192.8833333333332</v>
      </c>
      <c r="I74" s="38">
        <v>4128.2666666666664</v>
      </c>
      <c r="J74" s="38">
        <v>4335.0666666666657</v>
      </c>
      <c r="K74" s="38">
        <v>4399.6833333333325</v>
      </c>
      <c r="L74" s="38">
        <v>4438.4666666666653</v>
      </c>
      <c r="M74" s="28">
        <v>4360.8999999999996</v>
      </c>
      <c r="N74" s="28">
        <v>4257.5</v>
      </c>
      <c r="O74" s="39">
        <v>2087625</v>
      </c>
      <c r="P74" s="40">
        <v>-2.1100756110427291E-2</v>
      </c>
    </row>
    <row r="75" spans="1:16" ht="12.75" customHeight="1">
      <c r="A75" s="28">
        <v>65</v>
      </c>
      <c r="B75" s="29" t="s">
        <v>49</v>
      </c>
      <c r="C75" s="281" t="s">
        <v>99</v>
      </c>
      <c r="D75" s="31">
        <v>44742</v>
      </c>
      <c r="E75" s="37">
        <v>2708.2</v>
      </c>
      <c r="F75" s="37">
        <v>2701.4</v>
      </c>
      <c r="G75" s="38">
        <v>2674.8</v>
      </c>
      <c r="H75" s="38">
        <v>2641.4</v>
      </c>
      <c r="I75" s="38">
        <v>2614.8000000000002</v>
      </c>
      <c r="J75" s="38">
        <v>2734.8</v>
      </c>
      <c r="K75" s="38">
        <v>2761.3999999999996</v>
      </c>
      <c r="L75" s="38">
        <v>2794.8</v>
      </c>
      <c r="M75" s="28">
        <v>2728</v>
      </c>
      <c r="N75" s="28">
        <v>2668</v>
      </c>
      <c r="O75" s="39">
        <v>3606400</v>
      </c>
      <c r="P75" s="40">
        <v>-1.4254281067636085E-2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44742</v>
      </c>
      <c r="E76" s="37">
        <v>1546.6</v>
      </c>
      <c r="F76" s="37">
        <v>1548.9166666666667</v>
      </c>
      <c r="G76" s="38">
        <v>1531.0333333333335</v>
      </c>
      <c r="H76" s="38">
        <v>1515.4666666666667</v>
      </c>
      <c r="I76" s="38">
        <v>1497.5833333333335</v>
      </c>
      <c r="J76" s="38">
        <v>1564.4833333333336</v>
      </c>
      <c r="K76" s="38">
        <v>1582.3666666666668</v>
      </c>
      <c r="L76" s="38">
        <v>1597.9333333333336</v>
      </c>
      <c r="M76" s="28">
        <v>1566.8</v>
      </c>
      <c r="N76" s="28">
        <v>1533.35</v>
      </c>
      <c r="O76" s="39">
        <v>2355650</v>
      </c>
      <c r="P76" s="40">
        <v>-1.1767420396862021E-2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44742</v>
      </c>
      <c r="E77" s="37">
        <v>141.19999999999999</v>
      </c>
      <c r="F77" s="37">
        <v>142.45000000000002</v>
      </c>
      <c r="G77" s="38">
        <v>139.50000000000003</v>
      </c>
      <c r="H77" s="38">
        <v>137.80000000000001</v>
      </c>
      <c r="I77" s="38">
        <v>134.85000000000002</v>
      </c>
      <c r="J77" s="38">
        <v>144.15000000000003</v>
      </c>
      <c r="K77" s="38">
        <v>147.10000000000002</v>
      </c>
      <c r="L77" s="38">
        <v>148.80000000000004</v>
      </c>
      <c r="M77" s="28">
        <v>145.4</v>
      </c>
      <c r="N77" s="28">
        <v>140.75</v>
      </c>
      <c r="O77" s="39">
        <v>19832400</v>
      </c>
      <c r="P77" s="40">
        <v>5.108556832694764E-3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44742</v>
      </c>
      <c r="E78" s="37">
        <v>89</v>
      </c>
      <c r="F78" s="37">
        <v>89.433333333333337</v>
      </c>
      <c r="G78" s="38">
        <v>87.566666666666677</v>
      </c>
      <c r="H78" s="38">
        <v>86.13333333333334</v>
      </c>
      <c r="I78" s="38">
        <v>84.26666666666668</v>
      </c>
      <c r="J78" s="38">
        <v>90.866666666666674</v>
      </c>
      <c r="K78" s="38">
        <v>92.733333333333348</v>
      </c>
      <c r="L78" s="38">
        <v>94.166666666666671</v>
      </c>
      <c r="M78" s="28">
        <v>91.3</v>
      </c>
      <c r="N78" s="28">
        <v>88</v>
      </c>
      <c r="O78" s="39">
        <v>85670000</v>
      </c>
      <c r="P78" s="40">
        <v>4.102203469292077E-3</v>
      </c>
    </row>
    <row r="79" spans="1:16" ht="12.75" customHeight="1">
      <c r="A79" s="28">
        <v>69</v>
      </c>
      <c r="B79" s="29" t="s">
        <v>86</v>
      </c>
      <c r="C79" s="30" t="s">
        <v>361</v>
      </c>
      <c r="D79" s="31">
        <v>44742</v>
      </c>
      <c r="E79" s="37">
        <v>102.7</v>
      </c>
      <c r="F79" s="37">
        <v>102.88333333333333</v>
      </c>
      <c r="G79" s="38">
        <v>100.56666666666665</v>
      </c>
      <c r="H79" s="38">
        <v>98.433333333333323</v>
      </c>
      <c r="I79" s="38">
        <v>96.116666666666646</v>
      </c>
      <c r="J79" s="38">
        <v>105.01666666666665</v>
      </c>
      <c r="K79" s="38">
        <v>107.33333333333331</v>
      </c>
      <c r="L79" s="38">
        <v>109.46666666666665</v>
      </c>
      <c r="M79" s="28">
        <v>105.2</v>
      </c>
      <c r="N79" s="28">
        <v>100.75</v>
      </c>
      <c r="O79" s="39">
        <v>10995400</v>
      </c>
      <c r="P79" s="40">
        <v>-1.7653890824622532E-2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44742</v>
      </c>
      <c r="E80" s="37">
        <v>146.5</v>
      </c>
      <c r="F80" s="37">
        <v>146.08333333333334</v>
      </c>
      <c r="G80" s="38">
        <v>143.9666666666667</v>
      </c>
      <c r="H80" s="38">
        <v>141.43333333333337</v>
      </c>
      <c r="I80" s="38">
        <v>139.31666666666672</v>
      </c>
      <c r="J80" s="38">
        <v>148.61666666666667</v>
      </c>
      <c r="K80" s="38">
        <v>150.73333333333329</v>
      </c>
      <c r="L80" s="38">
        <v>153.26666666666665</v>
      </c>
      <c r="M80" s="28">
        <v>148.19999999999999</v>
      </c>
      <c r="N80" s="28">
        <v>143.55000000000001</v>
      </c>
      <c r="O80" s="39">
        <v>27169400</v>
      </c>
      <c r="P80" s="40">
        <v>-2.1743905117504941E-2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44742</v>
      </c>
      <c r="E81" s="37">
        <v>376.4</v>
      </c>
      <c r="F81" s="37">
        <v>378.93333333333339</v>
      </c>
      <c r="G81" s="38">
        <v>371.81666666666678</v>
      </c>
      <c r="H81" s="38">
        <v>367.23333333333341</v>
      </c>
      <c r="I81" s="38">
        <v>360.11666666666679</v>
      </c>
      <c r="J81" s="38">
        <v>383.51666666666677</v>
      </c>
      <c r="K81" s="38">
        <v>390.63333333333333</v>
      </c>
      <c r="L81" s="38">
        <v>395.21666666666675</v>
      </c>
      <c r="M81" s="28">
        <v>386.05</v>
      </c>
      <c r="N81" s="28">
        <v>374.35</v>
      </c>
      <c r="O81" s="39">
        <v>6453800</v>
      </c>
      <c r="P81" s="40">
        <v>1.4644729705297415E-2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44742</v>
      </c>
      <c r="E82" s="37">
        <v>35.65</v>
      </c>
      <c r="F82" s="37">
        <v>35.866666666666667</v>
      </c>
      <c r="G82" s="38">
        <v>34.983333333333334</v>
      </c>
      <c r="H82" s="38">
        <v>34.31666666666667</v>
      </c>
      <c r="I82" s="38">
        <v>33.433333333333337</v>
      </c>
      <c r="J82" s="38">
        <v>36.533333333333331</v>
      </c>
      <c r="K82" s="38">
        <v>37.416666666666671</v>
      </c>
      <c r="L82" s="38">
        <v>38.083333333333329</v>
      </c>
      <c r="M82" s="28">
        <v>36.75</v>
      </c>
      <c r="N82" s="28">
        <v>35.200000000000003</v>
      </c>
      <c r="O82" s="39">
        <v>109642500</v>
      </c>
      <c r="P82" s="40">
        <v>-1.8435067595247848E-3</v>
      </c>
    </row>
    <row r="83" spans="1:16" ht="12.75" customHeight="1">
      <c r="A83" s="28">
        <v>73</v>
      </c>
      <c r="B83" s="29" t="s">
        <v>44</v>
      </c>
      <c r="C83" s="30" t="s">
        <v>378</v>
      </c>
      <c r="D83" s="31">
        <v>44742</v>
      </c>
      <c r="E83" s="37">
        <v>599.70000000000005</v>
      </c>
      <c r="F83" s="37">
        <v>602.5</v>
      </c>
      <c r="G83" s="38">
        <v>586.75</v>
      </c>
      <c r="H83" s="38">
        <v>573.79999999999995</v>
      </c>
      <c r="I83" s="38">
        <v>558.04999999999995</v>
      </c>
      <c r="J83" s="38">
        <v>615.45000000000005</v>
      </c>
      <c r="K83" s="38">
        <v>631.20000000000005</v>
      </c>
      <c r="L83" s="38">
        <v>644.15000000000009</v>
      </c>
      <c r="M83" s="28">
        <v>618.25</v>
      </c>
      <c r="N83" s="28">
        <v>589.54999999999995</v>
      </c>
      <c r="O83" s="39">
        <v>3199300</v>
      </c>
      <c r="P83" s="40">
        <v>2.7128547579298831E-2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44742</v>
      </c>
      <c r="E84" s="37">
        <v>740.5</v>
      </c>
      <c r="F84" s="37">
        <v>742.65</v>
      </c>
      <c r="G84" s="38">
        <v>734.19999999999993</v>
      </c>
      <c r="H84" s="38">
        <v>727.9</v>
      </c>
      <c r="I84" s="38">
        <v>719.44999999999993</v>
      </c>
      <c r="J84" s="38">
        <v>748.94999999999993</v>
      </c>
      <c r="K84" s="38">
        <v>757.4</v>
      </c>
      <c r="L84" s="38">
        <v>763.69999999999993</v>
      </c>
      <c r="M84" s="28">
        <v>751.1</v>
      </c>
      <c r="N84" s="28">
        <v>736.35</v>
      </c>
      <c r="O84" s="39">
        <v>7108000</v>
      </c>
      <c r="P84" s="40">
        <v>2.4576576576576577E-2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44742</v>
      </c>
      <c r="E85" s="37">
        <v>1245.4000000000001</v>
      </c>
      <c r="F85" s="37">
        <v>1255.4666666666669</v>
      </c>
      <c r="G85" s="38">
        <v>1221.7333333333338</v>
      </c>
      <c r="H85" s="38">
        <v>1198.0666666666668</v>
      </c>
      <c r="I85" s="38">
        <v>1164.3333333333337</v>
      </c>
      <c r="J85" s="38">
        <v>1279.1333333333339</v>
      </c>
      <c r="K85" s="38">
        <v>1312.866666666667</v>
      </c>
      <c r="L85" s="38">
        <v>1336.533333333334</v>
      </c>
      <c r="M85" s="28">
        <v>1289.2</v>
      </c>
      <c r="N85" s="28">
        <v>1231.8</v>
      </c>
      <c r="O85" s="39">
        <v>4190225</v>
      </c>
      <c r="P85" s="40">
        <v>1.7600631412786109E-2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44742</v>
      </c>
      <c r="E86" s="37">
        <v>258.8</v>
      </c>
      <c r="F86" s="37">
        <v>263.08333333333331</v>
      </c>
      <c r="G86" s="38">
        <v>253.11666666666662</v>
      </c>
      <c r="H86" s="38">
        <v>247.43333333333328</v>
      </c>
      <c r="I86" s="38">
        <v>237.46666666666658</v>
      </c>
      <c r="J86" s="38">
        <v>268.76666666666665</v>
      </c>
      <c r="K86" s="38">
        <v>278.73333333333335</v>
      </c>
      <c r="L86" s="38">
        <v>284.41666666666669</v>
      </c>
      <c r="M86" s="28">
        <v>273.05</v>
      </c>
      <c r="N86" s="28">
        <v>257.39999999999998</v>
      </c>
      <c r="O86" s="39">
        <v>8352700</v>
      </c>
      <c r="P86" s="40">
        <v>-7.9634193414293772E-3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44742</v>
      </c>
      <c r="E87" s="37">
        <v>1295.4000000000001</v>
      </c>
      <c r="F87" s="37">
        <v>1300.1166666666668</v>
      </c>
      <c r="G87" s="38">
        <v>1282.5333333333335</v>
      </c>
      <c r="H87" s="38">
        <v>1269.6666666666667</v>
      </c>
      <c r="I87" s="38">
        <v>1252.0833333333335</v>
      </c>
      <c r="J87" s="38">
        <v>1312.9833333333336</v>
      </c>
      <c r="K87" s="38">
        <v>1330.5666666666666</v>
      </c>
      <c r="L87" s="38">
        <v>1343.4333333333336</v>
      </c>
      <c r="M87" s="28">
        <v>1317.7</v>
      </c>
      <c r="N87" s="28">
        <v>1287.25</v>
      </c>
      <c r="O87" s="39">
        <v>13819650</v>
      </c>
      <c r="P87" s="40">
        <v>-5.0612133233020997E-3</v>
      </c>
    </row>
    <row r="88" spans="1:16" ht="12.75" customHeight="1">
      <c r="A88" s="28">
        <v>78</v>
      </c>
      <c r="B88" s="29" t="s">
        <v>79</v>
      </c>
      <c r="C88" s="30" t="s">
        <v>259</v>
      </c>
      <c r="D88" s="31">
        <v>44742</v>
      </c>
      <c r="E88" s="37">
        <v>231.45</v>
      </c>
      <c r="F88" s="37">
        <v>233.26666666666665</v>
      </c>
      <c r="G88" s="38">
        <v>227.8833333333333</v>
      </c>
      <c r="H88" s="38">
        <v>224.31666666666663</v>
      </c>
      <c r="I88" s="38">
        <v>218.93333333333328</v>
      </c>
      <c r="J88" s="38">
        <v>236.83333333333331</v>
      </c>
      <c r="K88" s="38">
        <v>242.21666666666664</v>
      </c>
      <c r="L88" s="38">
        <v>245.78333333333333</v>
      </c>
      <c r="M88" s="28">
        <v>238.65</v>
      </c>
      <c r="N88" s="28">
        <v>229.7</v>
      </c>
      <c r="O88" s="39">
        <v>2694100</v>
      </c>
      <c r="P88" s="40">
        <v>-7.0030592311378127E-3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44742</v>
      </c>
      <c r="E89" s="37">
        <v>444.1</v>
      </c>
      <c r="F89" s="37">
        <v>451.23333333333335</v>
      </c>
      <c r="G89" s="38">
        <v>435.06666666666672</v>
      </c>
      <c r="H89" s="38">
        <v>426.03333333333336</v>
      </c>
      <c r="I89" s="38">
        <v>409.86666666666673</v>
      </c>
      <c r="J89" s="38">
        <v>460.26666666666671</v>
      </c>
      <c r="K89" s="38">
        <v>476.43333333333334</v>
      </c>
      <c r="L89" s="38">
        <v>485.4666666666667</v>
      </c>
      <c r="M89" s="28">
        <v>467.4</v>
      </c>
      <c r="N89" s="28">
        <v>442.2</v>
      </c>
      <c r="O89" s="39">
        <v>5830000</v>
      </c>
      <c r="P89" s="40">
        <v>1.1494252873563218E-2</v>
      </c>
    </row>
    <row r="90" spans="1:16" ht="12.75" customHeight="1">
      <c r="A90" s="28">
        <v>80</v>
      </c>
      <c r="B90" s="29" t="s">
        <v>44</v>
      </c>
      <c r="C90" s="30" t="s">
        <v>260</v>
      </c>
      <c r="D90" s="31">
        <v>44742</v>
      </c>
      <c r="E90" s="37">
        <v>1853</v>
      </c>
      <c r="F90" s="37">
        <v>1857.2</v>
      </c>
      <c r="G90" s="38">
        <v>1839.8000000000002</v>
      </c>
      <c r="H90" s="38">
        <v>1826.6000000000001</v>
      </c>
      <c r="I90" s="38">
        <v>1809.2000000000003</v>
      </c>
      <c r="J90" s="38">
        <v>1870.4</v>
      </c>
      <c r="K90" s="38">
        <v>1887.8000000000002</v>
      </c>
      <c r="L90" s="38">
        <v>1901</v>
      </c>
      <c r="M90" s="28">
        <v>1874.6</v>
      </c>
      <c r="N90" s="28">
        <v>1844</v>
      </c>
      <c r="O90" s="39">
        <v>1924700</v>
      </c>
      <c r="P90" s="40">
        <v>-5.1941974730931213E-2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44742</v>
      </c>
      <c r="E91" s="37">
        <v>1090.55</v>
      </c>
      <c r="F91" s="37">
        <v>1086.6666666666667</v>
      </c>
      <c r="G91" s="38">
        <v>1065.8833333333334</v>
      </c>
      <c r="H91" s="38">
        <v>1041.2166666666667</v>
      </c>
      <c r="I91" s="38">
        <v>1020.4333333333334</v>
      </c>
      <c r="J91" s="38">
        <v>1111.3333333333335</v>
      </c>
      <c r="K91" s="38">
        <v>1132.1166666666668</v>
      </c>
      <c r="L91" s="38">
        <v>1156.7833333333335</v>
      </c>
      <c r="M91" s="28">
        <v>1107.45</v>
      </c>
      <c r="N91" s="28">
        <v>1062</v>
      </c>
      <c r="O91" s="39">
        <v>5823500</v>
      </c>
      <c r="P91" s="40">
        <v>-2.494767685223943E-2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44742</v>
      </c>
      <c r="E92" s="37">
        <v>991.4</v>
      </c>
      <c r="F92" s="37">
        <v>992.76666666666677</v>
      </c>
      <c r="G92" s="38">
        <v>980.53333333333353</v>
      </c>
      <c r="H92" s="38">
        <v>969.66666666666674</v>
      </c>
      <c r="I92" s="38">
        <v>957.43333333333351</v>
      </c>
      <c r="J92" s="38">
        <v>1003.6333333333336</v>
      </c>
      <c r="K92" s="38">
        <v>1015.8666666666669</v>
      </c>
      <c r="L92" s="38">
        <v>1026.7333333333336</v>
      </c>
      <c r="M92" s="28">
        <v>1005</v>
      </c>
      <c r="N92" s="28">
        <v>981.9</v>
      </c>
      <c r="O92" s="39">
        <v>21828100</v>
      </c>
      <c r="P92" s="40">
        <v>-1.964914486921529E-2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44742</v>
      </c>
      <c r="E93" s="37">
        <v>2133.8000000000002</v>
      </c>
      <c r="F93" s="37">
        <v>2124.7166666666667</v>
      </c>
      <c r="G93" s="38">
        <v>2106.8333333333335</v>
      </c>
      <c r="H93" s="38">
        <v>2079.8666666666668</v>
      </c>
      <c r="I93" s="38">
        <v>2061.9833333333336</v>
      </c>
      <c r="J93" s="38">
        <v>2151.6833333333334</v>
      </c>
      <c r="K93" s="38">
        <v>2169.5666666666666</v>
      </c>
      <c r="L93" s="38">
        <v>2196.5333333333333</v>
      </c>
      <c r="M93" s="28">
        <v>2142.6</v>
      </c>
      <c r="N93" s="28">
        <v>2097.75</v>
      </c>
      <c r="O93" s="39">
        <v>23473800</v>
      </c>
      <c r="P93" s="40">
        <v>1.7807666792408652E-2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44742</v>
      </c>
      <c r="E94" s="37">
        <v>1817.9</v>
      </c>
      <c r="F94" s="37">
        <v>1822.55</v>
      </c>
      <c r="G94" s="38">
        <v>1797.25</v>
      </c>
      <c r="H94" s="38">
        <v>1776.6000000000001</v>
      </c>
      <c r="I94" s="38">
        <v>1751.3000000000002</v>
      </c>
      <c r="J94" s="38">
        <v>1843.1999999999998</v>
      </c>
      <c r="K94" s="38">
        <v>1868.4999999999995</v>
      </c>
      <c r="L94" s="38">
        <v>1889.1499999999996</v>
      </c>
      <c r="M94" s="28">
        <v>1847.85</v>
      </c>
      <c r="N94" s="28">
        <v>1801.9</v>
      </c>
      <c r="O94" s="39">
        <v>4167400</v>
      </c>
      <c r="P94" s="40">
        <v>-1.2721802373788824E-2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44742</v>
      </c>
      <c r="E95" s="37">
        <v>1326.45</v>
      </c>
      <c r="F95" s="37">
        <v>1322.1000000000001</v>
      </c>
      <c r="G95" s="38">
        <v>1314.3500000000004</v>
      </c>
      <c r="H95" s="38">
        <v>1302.2500000000002</v>
      </c>
      <c r="I95" s="38">
        <v>1294.5000000000005</v>
      </c>
      <c r="J95" s="38">
        <v>1334.2000000000003</v>
      </c>
      <c r="K95" s="38">
        <v>1341.9499999999998</v>
      </c>
      <c r="L95" s="38">
        <v>1354.0500000000002</v>
      </c>
      <c r="M95" s="28">
        <v>1329.85</v>
      </c>
      <c r="N95" s="28">
        <v>1310</v>
      </c>
      <c r="O95" s="39">
        <v>62834200</v>
      </c>
      <c r="P95" s="40">
        <v>1.1259427114683284E-2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44742</v>
      </c>
      <c r="E96" s="37">
        <v>584.5</v>
      </c>
      <c r="F96" s="37">
        <v>585.70000000000005</v>
      </c>
      <c r="G96" s="38">
        <v>579.75000000000011</v>
      </c>
      <c r="H96" s="38">
        <v>575.00000000000011</v>
      </c>
      <c r="I96" s="38">
        <v>569.05000000000018</v>
      </c>
      <c r="J96" s="38">
        <v>590.45000000000005</v>
      </c>
      <c r="K96" s="38">
        <v>596.39999999999986</v>
      </c>
      <c r="L96" s="38">
        <v>601.15</v>
      </c>
      <c r="M96" s="28">
        <v>591.65</v>
      </c>
      <c r="N96" s="28">
        <v>580.95000000000005</v>
      </c>
      <c r="O96" s="39">
        <v>20768000</v>
      </c>
      <c r="P96" s="40">
        <v>-3.0099804615303376E-3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44742</v>
      </c>
      <c r="E97" s="37">
        <v>2603.3000000000002</v>
      </c>
      <c r="F97" s="37">
        <v>2581.6833333333329</v>
      </c>
      <c r="G97" s="38">
        <v>2552.016666666666</v>
      </c>
      <c r="H97" s="38">
        <v>2500.7333333333331</v>
      </c>
      <c r="I97" s="38">
        <v>2471.0666666666662</v>
      </c>
      <c r="J97" s="38">
        <v>2632.9666666666658</v>
      </c>
      <c r="K97" s="38">
        <v>2662.6333333333328</v>
      </c>
      <c r="L97" s="38">
        <v>2713.9166666666656</v>
      </c>
      <c r="M97" s="28">
        <v>2611.35</v>
      </c>
      <c r="N97" s="28">
        <v>2530.4</v>
      </c>
      <c r="O97" s="39">
        <v>3727500</v>
      </c>
      <c r="P97" s="40">
        <v>-9.9601593625498006E-3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44742</v>
      </c>
      <c r="E98" s="37">
        <v>367.1</v>
      </c>
      <c r="F98" s="37">
        <v>368.91666666666669</v>
      </c>
      <c r="G98" s="38">
        <v>359.63333333333338</v>
      </c>
      <c r="H98" s="38">
        <v>352.16666666666669</v>
      </c>
      <c r="I98" s="38">
        <v>342.88333333333338</v>
      </c>
      <c r="J98" s="38">
        <v>376.38333333333338</v>
      </c>
      <c r="K98" s="38">
        <v>385.66666666666669</v>
      </c>
      <c r="L98" s="38">
        <v>393.13333333333338</v>
      </c>
      <c r="M98" s="28">
        <v>378.2</v>
      </c>
      <c r="N98" s="28">
        <v>361.45</v>
      </c>
      <c r="O98" s="39">
        <v>43347225</v>
      </c>
      <c r="P98" s="40">
        <v>3.2810819117873057E-2</v>
      </c>
    </row>
    <row r="99" spans="1:16" ht="12.75" customHeight="1">
      <c r="A99" s="28">
        <v>89</v>
      </c>
      <c r="B99" s="29" t="s">
        <v>119</v>
      </c>
      <c r="C99" s="30" t="s">
        <v>388</v>
      </c>
      <c r="D99" s="31">
        <v>44742</v>
      </c>
      <c r="E99" s="37">
        <v>97.1</v>
      </c>
      <c r="F99" s="37">
        <v>97.84999999999998</v>
      </c>
      <c r="G99" s="38">
        <v>95.649999999999963</v>
      </c>
      <c r="H99" s="38">
        <v>94.199999999999989</v>
      </c>
      <c r="I99" s="38">
        <v>91.999999999999972</v>
      </c>
      <c r="J99" s="38">
        <v>99.299999999999955</v>
      </c>
      <c r="K99" s="38">
        <v>101.49999999999997</v>
      </c>
      <c r="L99" s="38">
        <v>102.94999999999995</v>
      </c>
      <c r="M99" s="28">
        <v>100.05</v>
      </c>
      <c r="N99" s="28">
        <v>96.4</v>
      </c>
      <c r="O99" s="39">
        <v>12078700</v>
      </c>
      <c r="P99" s="40">
        <v>1.7385005432814196E-2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44742</v>
      </c>
      <c r="E100" s="37">
        <v>227.1</v>
      </c>
      <c r="F100" s="37">
        <v>229.15</v>
      </c>
      <c r="G100" s="38">
        <v>224.20000000000002</v>
      </c>
      <c r="H100" s="38">
        <v>221.3</v>
      </c>
      <c r="I100" s="38">
        <v>216.35000000000002</v>
      </c>
      <c r="J100" s="38">
        <v>232.05</v>
      </c>
      <c r="K100" s="38">
        <v>237</v>
      </c>
      <c r="L100" s="38">
        <v>239.9</v>
      </c>
      <c r="M100" s="28">
        <v>234.1</v>
      </c>
      <c r="N100" s="28">
        <v>226.25</v>
      </c>
      <c r="O100" s="39">
        <v>20989800</v>
      </c>
      <c r="P100" s="40">
        <v>-4.9916805324459234E-3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44742</v>
      </c>
      <c r="E101" s="37">
        <v>2182.25</v>
      </c>
      <c r="F101" s="37">
        <v>2176.4166666666665</v>
      </c>
      <c r="G101" s="38">
        <v>2150.8833333333332</v>
      </c>
      <c r="H101" s="38">
        <v>2119.5166666666669</v>
      </c>
      <c r="I101" s="38">
        <v>2093.9833333333336</v>
      </c>
      <c r="J101" s="38">
        <v>2207.7833333333328</v>
      </c>
      <c r="K101" s="38">
        <v>2233.3166666666666</v>
      </c>
      <c r="L101" s="38">
        <v>2264.6833333333325</v>
      </c>
      <c r="M101" s="28">
        <v>2201.9499999999998</v>
      </c>
      <c r="N101" s="28">
        <v>2145.0500000000002</v>
      </c>
      <c r="O101" s="39">
        <v>12182100</v>
      </c>
      <c r="P101" s="40">
        <v>4.9255017854943972E-5</v>
      </c>
    </row>
    <row r="102" spans="1:16" ht="12.75" customHeight="1">
      <c r="A102" s="28">
        <v>92</v>
      </c>
      <c r="B102" s="29" t="s">
        <v>44</v>
      </c>
      <c r="C102" s="30" t="s">
        <v>389</v>
      </c>
      <c r="D102" s="31">
        <v>44742</v>
      </c>
      <c r="E102" s="37">
        <v>33228.699999999997</v>
      </c>
      <c r="F102" s="37">
        <v>32682.95</v>
      </c>
      <c r="G102" s="38">
        <v>31965.9</v>
      </c>
      <c r="H102" s="38">
        <v>30703.100000000002</v>
      </c>
      <c r="I102" s="38">
        <v>29986.050000000003</v>
      </c>
      <c r="J102" s="38">
        <v>33945.75</v>
      </c>
      <c r="K102" s="38">
        <v>34662.799999999996</v>
      </c>
      <c r="L102" s="38">
        <v>35925.599999999999</v>
      </c>
      <c r="M102" s="28">
        <v>33400</v>
      </c>
      <c r="N102" s="28">
        <v>31420.15</v>
      </c>
      <c r="O102" s="39">
        <v>13095</v>
      </c>
      <c r="P102" s="40">
        <v>4.0524433849821219E-2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44742</v>
      </c>
      <c r="E103" s="37">
        <v>105.35</v>
      </c>
      <c r="F103" s="37">
        <v>105.73333333333333</v>
      </c>
      <c r="G103" s="38">
        <v>102.36666666666667</v>
      </c>
      <c r="H103" s="38">
        <v>99.38333333333334</v>
      </c>
      <c r="I103" s="38">
        <v>96.01666666666668</v>
      </c>
      <c r="J103" s="38">
        <v>108.71666666666667</v>
      </c>
      <c r="K103" s="38">
        <v>112.08333333333331</v>
      </c>
      <c r="L103" s="38">
        <v>115.06666666666666</v>
      </c>
      <c r="M103" s="28">
        <v>109.1</v>
      </c>
      <c r="N103" s="28">
        <v>102.75</v>
      </c>
      <c r="O103" s="39">
        <v>38464100</v>
      </c>
      <c r="P103" s="40">
        <v>8.1064505645423376E-3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44742</v>
      </c>
      <c r="E104" s="37">
        <v>687.65</v>
      </c>
      <c r="F104" s="37">
        <v>691.83333333333337</v>
      </c>
      <c r="G104" s="38">
        <v>677.66666666666674</v>
      </c>
      <c r="H104" s="38">
        <v>667.68333333333339</v>
      </c>
      <c r="I104" s="38">
        <v>653.51666666666677</v>
      </c>
      <c r="J104" s="38">
        <v>701.81666666666672</v>
      </c>
      <c r="K104" s="38">
        <v>715.98333333333346</v>
      </c>
      <c r="L104" s="38">
        <v>725.9666666666667</v>
      </c>
      <c r="M104" s="28">
        <v>706</v>
      </c>
      <c r="N104" s="28">
        <v>681.85</v>
      </c>
      <c r="O104" s="39">
        <v>89192125</v>
      </c>
      <c r="P104" s="40">
        <v>4.7475253120609753E-2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44742</v>
      </c>
      <c r="E105" s="37">
        <v>1116.1500000000001</v>
      </c>
      <c r="F105" s="37">
        <v>1107.2166666666669</v>
      </c>
      <c r="G105" s="38">
        <v>1083.9833333333338</v>
      </c>
      <c r="H105" s="38">
        <v>1051.8166666666668</v>
      </c>
      <c r="I105" s="38">
        <v>1028.5833333333337</v>
      </c>
      <c r="J105" s="38">
        <v>1139.3833333333339</v>
      </c>
      <c r="K105" s="38">
        <v>1162.616666666667</v>
      </c>
      <c r="L105" s="38">
        <v>1194.783333333334</v>
      </c>
      <c r="M105" s="28">
        <v>1130.45</v>
      </c>
      <c r="N105" s="28">
        <v>1075.05</v>
      </c>
      <c r="O105" s="39">
        <v>3899375</v>
      </c>
      <c r="P105" s="40">
        <v>-1.2059868633573813E-2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44742</v>
      </c>
      <c r="E106" s="37">
        <v>540.6</v>
      </c>
      <c r="F106" s="37">
        <v>546.44999999999993</v>
      </c>
      <c r="G106" s="38">
        <v>533.14999999999986</v>
      </c>
      <c r="H106" s="38">
        <v>525.69999999999993</v>
      </c>
      <c r="I106" s="38">
        <v>512.39999999999986</v>
      </c>
      <c r="J106" s="38">
        <v>553.89999999999986</v>
      </c>
      <c r="K106" s="38">
        <v>567.19999999999982</v>
      </c>
      <c r="L106" s="38">
        <v>574.64999999999986</v>
      </c>
      <c r="M106" s="28">
        <v>559.75</v>
      </c>
      <c r="N106" s="28">
        <v>539</v>
      </c>
      <c r="O106" s="39">
        <v>5717250</v>
      </c>
      <c r="P106" s="40">
        <v>-4.0501698458322447E-3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44742</v>
      </c>
      <c r="E107" s="37">
        <v>8.75</v>
      </c>
      <c r="F107" s="37">
        <v>8.8166666666666682</v>
      </c>
      <c r="G107" s="38">
        <v>8.5833333333333357</v>
      </c>
      <c r="H107" s="38">
        <v>8.4166666666666679</v>
      </c>
      <c r="I107" s="38">
        <v>8.1833333333333353</v>
      </c>
      <c r="J107" s="38">
        <v>8.9833333333333361</v>
      </c>
      <c r="K107" s="38">
        <v>9.2166666666666668</v>
      </c>
      <c r="L107" s="38">
        <v>9.3833333333333364</v>
      </c>
      <c r="M107" s="28">
        <v>9.0500000000000007</v>
      </c>
      <c r="N107" s="28">
        <v>8.65</v>
      </c>
      <c r="O107" s="39">
        <v>681940000</v>
      </c>
      <c r="P107" s="40">
        <v>6.7169577348351762E-3</v>
      </c>
    </row>
    <row r="108" spans="1:16" ht="12.75" customHeight="1">
      <c r="A108" s="28">
        <v>98</v>
      </c>
      <c r="B108" s="29" t="s">
        <v>63</v>
      </c>
      <c r="C108" s="30" t="s">
        <v>393</v>
      </c>
      <c r="D108" s="31">
        <v>44742</v>
      </c>
      <c r="E108" s="37">
        <v>46.75</v>
      </c>
      <c r="F108" s="37">
        <v>47.233333333333327</v>
      </c>
      <c r="G108" s="38">
        <v>46.116666666666653</v>
      </c>
      <c r="H108" s="38">
        <v>45.483333333333327</v>
      </c>
      <c r="I108" s="38">
        <v>44.366666666666653</v>
      </c>
      <c r="J108" s="38">
        <v>47.866666666666653</v>
      </c>
      <c r="K108" s="38">
        <v>48.983333333333327</v>
      </c>
      <c r="L108" s="38">
        <v>49.616666666666653</v>
      </c>
      <c r="M108" s="28">
        <v>48.35</v>
      </c>
      <c r="N108" s="28">
        <v>46.6</v>
      </c>
      <c r="O108" s="39">
        <v>100260000</v>
      </c>
      <c r="P108" s="40">
        <v>7.0309361189232625E-3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44742</v>
      </c>
      <c r="E109" s="37">
        <v>32.85</v>
      </c>
      <c r="F109" s="37">
        <v>33.06666666666667</v>
      </c>
      <c r="G109" s="38">
        <v>32.433333333333337</v>
      </c>
      <c r="H109" s="38">
        <v>32.016666666666666</v>
      </c>
      <c r="I109" s="38">
        <v>31.383333333333333</v>
      </c>
      <c r="J109" s="38">
        <v>33.483333333333341</v>
      </c>
      <c r="K109" s="38">
        <v>34.116666666666681</v>
      </c>
      <c r="L109" s="38">
        <v>34.533333333333346</v>
      </c>
      <c r="M109" s="28">
        <v>33.700000000000003</v>
      </c>
      <c r="N109" s="28">
        <v>32.65</v>
      </c>
      <c r="O109" s="39">
        <v>221423700</v>
      </c>
      <c r="P109" s="40">
        <v>2.2908994122695522E-3</v>
      </c>
    </row>
    <row r="110" spans="1:16" ht="12.75" customHeight="1">
      <c r="A110" s="28">
        <v>100</v>
      </c>
      <c r="B110" s="29" t="s">
        <v>44</v>
      </c>
      <c r="C110" s="30" t="s">
        <v>404</v>
      </c>
      <c r="D110" s="31">
        <v>44742</v>
      </c>
      <c r="E110" s="37">
        <v>177.7</v>
      </c>
      <c r="F110" s="37">
        <v>177.75</v>
      </c>
      <c r="G110" s="38">
        <v>175.1</v>
      </c>
      <c r="H110" s="38">
        <v>172.5</v>
      </c>
      <c r="I110" s="38">
        <v>169.85</v>
      </c>
      <c r="J110" s="38">
        <v>180.35</v>
      </c>
      <c r="K110" s="38">
        <v>182.99999999999997</v>
      </c>
      <c r="L110" s="38">
        <v>185.6</v>
      </c>
      <c r="M110" s="28">
        <v>180.4</v>
      </c>
      <c r="N110" s="28">
        <v>175.15</v>
      </c>
      <c r="O110" s="39">
        <v>44377500</v>
      </c>
      <c r="P110" s="40">
        <v>-8.5455764075067029E-3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44742</v>
      </c>
      <c r="E111" s="37">
        <v>351.6</v>
      </c>
      <c r="F111" s="37">
        <v>353.33333333333331</v>
      </c>
      <c r="G111" s="38">
        <v>348.86666666666662</v>
      </c>
      <c r="H111" s="38">
        <v>346.13333333333333</v>
      </c>
      <c r="I111" s="38">
        <v>341.66666666666663</v>
      </c>
      <c r="J111" s="38">
        <v>356.06666666666661</v>
      </c>
      <c r="K111" s="38">
        <v>360.5333333333333</v>
      </c>
      <c r="L111" s="38">
        <v>363.26666666666659</v>
      </c>
      <c r="M111" s="28">
        <v>357.8</v>
      </c>
      <c r="N111" s="28">
        <v>350.6</v>
      </c>
      <c r="O111" s="39">
        <v>11886875</v>
      </c>
      <c r="P111" s="40">
        <v>5.7870370370370367E-4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44742</v>
      </c>
      <c r="E112" s="37">
        <v>216.15</v>
      </c>
      <c r="F112" s="37">
        <v>215.28333333333333</v>
      </c>
      <c r="G112" s="38">
        <v>213.36666666666667</v>
      </c>
      <c r="H112" s="38">
        <v>210.58333333333334</v>
      </c>
      <c r="I112" s="38">
        <v>208.66666666666669</v>
      </c>
      <c r="J112" s="38">
        <v>218.06666666666666</v>
      </c>
      <c r="K112" s="38">
        <v>219.98333333333335</v>
      </c>
      <c r="L112" s="38">
        <v>222.76666666666665</v>
      </c>
      <c r="M112" s="28">
        <v>217.2</v>
      </c>
      <c r="N112" s="28">
        <v>212.5</v>
      </c>
      <c r="O112" s="39">
        <v>22261770</v>
      </c>
      <c r="P112" s="40">
        <v>-2.6898734177215191E-2</v>
      </c>
    </row>
    <row r="113" spans="1:16" ht="12.75" customHeight="1">
      <c r="A113" s="28">
        <v>103</v>
      </c>
      <c r="B113" s="29" t="s">
        <v>42</v>
      </c>
      <c r="C113" s="30" t="s">
        <v>401</v>
      </c>
      <c r="D113" s="31">
        <v>44742</v>
      </c>
      <c r="E113" s="37">
        <v>158.35</v>
      </c>
      <c r="F113" s="37">
        <v>158.64999999999998</v>
      </c>
      <c r="G113" s="38">
        <v>156.84999999999997</v>
      </c>
      <c r="H113" s="38">
        <v>155.35</v>
      </c>
      <c r="I113" s="38">
        <v>153.54999999999998</v>
      </c>
      <c r="J113" s="38">
        <v>160.14999999999995</v>
      </c>
      <c r="K113" s="38">
        <v>161.94999999999996</v>
      </c>
      <c r="L113" s="38">
        <v>163.44999999999993</v>
      </c>
      <c r="M113" s="28">
        <v>160.44999999999999</v>
      </c>
      <c r="N113" s="28">
        <v>157.15</v>
      </c>
      <c r="O113" s="39">
        <v>11347700</v>
      </c>
      <c r="P113" s="40">
        <v>-2.927313321756388E-2</v>
      </c>
    </row>
    <row r="114" spans="1:16" ht="12.75" customHeight="1">
      <c r="A114" s="28">
        <v>104</v>
      </c>
      <c r="B114" s="29" t="s">
        <v>44</v>
      </c>
      <c r="C114" s="30" t="s">
        <v>263</v>
      </c>
      <c r="D114" s="31">
        <v>44742</v>
      </c>
      <c r="E114" s="37">
        <v>4081.95</v>
      </c>
      <c r="F114" s="37">
        <v>4094.0666666666671</v>
      </c>
      <c r="G114" s="38">
        <v>4047.8833333333341</v>
      </c>
      <c r="H114" s="38">
        <v>4013.8166666666671</v>
      </c>
      <c r="I114" s="38">
        <v>3967.6333333333341</v>
      </c>
      <c r="J114" s="38">
        <v>4128.1333333333341</v>
      </c>
      <c r="K114" s="38">
        <v>4174.3166666666675</v>
      </c>
      <c r="L114" s="38">
        <v>4208.3833333333341</v>
      </c>
      <c r="M114" s="28">
        <v>4140.25</v>
      </c>
      <c r="N114" s="28">
        <v>4060</v>
      </c>
      <c r="O114" s="39">
        <v>305625</v>
      </c>
      <c r="P114" s="40">
        <v>1.4186162269785963E-2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44742</v>
      </c>
      <c r="E115" s="37">
        <v>1761.05</v>
      </c>
      <c r="F115" s="37">
        <v>1761.4166666666667</v>
      </c>
      <c r="G115" s="38">
        <v>1727.4333333333334</v>
      </c>
      <c r="H115" s="38">
        <v>1693.8166666666666</v>
      </c>
      <c r="I115" s="38">
        <v>1659.8333333333333</v>
      </c>
      <c r="J115" s="38">
        <v>1795.0333333333335</v>
      </c>
      <c r="K115" s="38">
        <v>1829.0166666666667</v>
      </c>
      <c r="L115" s="38">
        <v>1862.6333333333337</v>
      </c>
      <c r="M115" s="28">
        <v>1795.4</v>
      </c>
      <c r="N115" s="28">
        <v>1727.8</v>
      </c>
      <c r="O115" s="39">
        <v>2988000</v>
      </c>
      <c r="P115" s="40">
        <v>-8.5441725425134795E-3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44742</v>
      </c>
      <c r="E116" s="37">
        <v>867.75</v>
      </c>
      <c r="F116" s="37">
        <v>876.48333333333323</v>
      </c>
      <c r="G116" s="38">
        <v>853.01666666666642</v>
      </c>
      <c r="H116" s="38">
        <v>838.28333333333319</v>
      </c>
      <c r="I116" s="38">
        <v>814.81666666666638</v>
      </c>
      <c r="J116" s="38">
        <v>891.21666666666647</v>
      </c>
      <c r="K116" s="38">
        <v>914.68333333333339</v>
      </c>
      <c r="L116" s="38">
        <v>929.41666666666652</v>
      </c>
      <c r="M116" s="28">
        <v>899.95</v>
      </c>
      <c r="N116" s="28">
        <v>861.75</v>
      </c>
      <c r="O116" s="39">
        <v>26256600</v>
      </c>
      <c r="P116" s="40">
        <v>6.4317244901681808E-2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44742</v>
      </c>
      <c r="E117" s="37">
        <v>202.15</v>
      </c>
      <c r="F117" s="37">
        <v>202.28333333333333</v>
      </c>
      <c r="G117" s="38">
        <v>199.61666666666667</v>
      </c>
      <c r="H117" s="38">
        <v>197.08333333333334</v>
      </c>
      <c r="I117" s="38">
        <v>194.41666666666669</v>
      </c>
      <c r="J117" s="38">
        <v>204.81666666666666</v>
      </c>
      <c r="K117" s="38">
        <v>207.48333333333335</v>
      </c>
      <c r="L117" s="38">
        <v>210.01666666666665</v>
      </c>
      <c r="M117" s="28">
        <v>204.95</v>
      </c>
      <c r="N117" s="28">
        <v>199.75</v>
      </c>
      <c r="O117" s="39">
        <v>15386000</v>
      </c>
      <c r="P117" s="40">
        <v>8.0719134103834165E-3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44742</v>
      </c>
      <c r="E118" s="37">
        <v>1425.95</v>
      </c>
      <c r="F118" s="37">
        <v>1430.7166666666665</v>
      </c>
      <c r="G118" s="38">
        <v>1408.9333333333329</v>
      </c>
      <c r="H118" s="38">
        <v>1391.9166666666665</v>
      </c>
      <c r="I118" s="38">
        <v>1370.133333333333</v>
      </c>
      <c r="J118" s="38">
        <v>1447.7333333333329</v>
      </c>
      <c r="K118" s="38">
        <v>1469.5166666666662</v>
      </c>
      <c r="L118" s="38">
        <v>1486.5333333333328</v>
      </c>
      <c r="M118" s="28">
        <v>1452.5</v>
      </c>
      <c r="N118" s="28">
        <v>1413.7</v>
      </c>
      <c r="O118" s="39">
        <v>45872100</v>
      </c>
      <c r="P118" s="40">
        <v>-2.9148245236511601E-3</v>
      </c>
    </row>
    <row r="119" spans="1:16" ht="12.75" customHeight="1">
      <c r="A119" s="28">
        <v>109</v>
      </c>
      <c r="B119" s="29" t="s">
        <v>86</v>
      </c>
      <c r="C119" s="30" t="s">
        <v>411</v>
      </c>
      <c r="D119" s="31">
        <v>44742</v>
      </c>
      <c r="E119" s="37">
        <v>621.95000000000005</v>
      </c>
      <c r="F119" s="37">
        <v>626.20000000000005</v>
      </c>
      <c r="G119" s="38">
        <v>614.70000000000005</v>
      </c>
      <c r="H119" s="38">
        <v>607.45000000000005</v>
      </c>
      <c r="I119" s="38">
        <v>595.95000000000005</v>
      </c>
      <c r="J119" s="38">
        <v>633.45000000000005</v>
      </c>
      <c r="K119" s="38">
        <v>644.95000000000005</v>
      </c>
      <c r="L119" s="38">
        <v>652.20000000000005</v>
      </c>
      <c r="M119" s="28">
        <v>637.70000000000005</v>
      </c>
      <c r="N119" s="28">
        <v>618.95000000000005</v>
      </c>
      <c r="O119" s="39">
        <v>962250</v>
      </c>
      <c r="P119" s="40">
        <v>-2.803030303030303E-2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44742</v>
      </c>
      <c r="E120" s="37">
        <v>113.85</v>
      </c>
      <c r="F120" s="37">
        <v>114.86666666666667</v>
      </c>
      <c r="G120" s="38">
        <v>112.13333333333335</v>
      </c>
      <c r="H120" s="38">
        <v>110.41666666666669</v>
      </c>
      <c r="I120" s="38">
        <v>107.68333333333337</v>
      </c>
      <c r="J120" s="38">
        <v>116.58333333333334</v>
      </c>
      <c r="K120" s="38">
        <v>119.31666666666666</v>
      </c>
      <c r="L120" s="38">
        <v>121.03333333333333</v>
      </c>
      <c r="M120" s="28">
        <v>117.6</v>
      </c>
      <c r="N120" s="28">
        <v>113.15</v>
      </c>
      <c r="O120" s="39">
        <v>49764000</v>
      </c>
      <c r="P120" s="40">
        <v>-6.8750810740692697E-3</v>
      </c>
    </row>
    <row r="121" spans="1:16" ht="12.75" customHeight="1">
      <c r="A121" s="28">
        <v>111</v>
      </c>
      <c r="B121" s="29" t="s">
        <v>47</v>
      </c>
      <c r="C121" s="30" t="s">
        <v>264</v>
      </c>
      <c r="D121" s="31">
        <v>44742</v>
      </c>
      <c r="E121" s="37">
        <v>863.85</v>
      </c>
      <c r="F121" s="37">
        <v>849.2833333333333</v>
      </c>
      <c r="G121" s="38">
        <v>832.46666666666658</v>
      </c>
      <c r="H121" s="38">
        <v>801.08333333333326</v>
      </c>
      <c r="I121" s="38">
        <v>784.26666666666654</v>
      </c>
      <c r="J121" s="38">
        <v>880.66666666666663</v>
      </c>
      <c r="K121" s="38">
        <v>897.48333333333323</v>
      </c>
      <c r="L121" s="38">
        <v>928.86666666666667</v>
      </c>
      <c r="M121" s="28">
        <v>866.1</v>
      </c>
      <c r="N121" s="28">
        <v>817.9</v>
      </c>
      <c r="O121" s="39">
        <v>960950</v>
      </c>
      <c r="P121" s="40">
        <v>-5.2277432712215322E-3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44742</v>
      </c>
      <c r="E122" s="37">
        <v>612.45000000000005</v>
      </c>
      <c r="F122" s="37">
        <v>614.18333333333339</v>
      </c>
      <c r="G122" s="38">
        <v>593.61666666666679</v>
      </c>
      <c r="H122" s="38">
        <v>574.78333333333342</v>
      </c>
      <c r="I122" s="38">
        <v>554.21666666666681</v>
      </c>
      <c r="J122" s="38">
        <v>633.01666666666677</v>
      </c>
      <c r="K122" s="38">
        <v>653.58333333333337</v>
      </c>
      <c r="L122" s="38">
        <v>672.41666666666674</v>
      </c>
      <c r="M122" s="28">
        <v>634.75</v>
      </c>
      <c r="N122" s="28">
        <v>595.35</v>
      </c>
      <c r="O122" s="39">
        <v>15434125</v>
      </c>
      <c r="P122" s="40">
        <v>3.2849279775149315E-2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44742</v>
      </c>
      <c r="E123" s="37">
        <v>265.39999999999998</v>
      </c>
      <c r="F123" s="37">
        <v>266.28333333333336</v>
      </c>
      <c r="G123" s="38">
        <v>262.76666666666671</v>
      </c>
      <c r="H123" s="38">
        <v>260.13333333333333</v>
      </c>
      <c r="I123" s="38">
        <v>256.61666666666667</v>
      </c>
      <c r="J123" s="38">
        <v>268.91666666666674</v>
      </c>
      <c r="K123" s="38">
        <v>272.43333333333339</v>
      </c>
      <c r="L123" s="38">
        <v>275.06666666666678</v>
      </c>
      <c r="M123" s="28">
        <v>269.8</v>
      </c>
      <c r="N123" s="28">
        <v>263.64999999999998</v>
      </c>
      <c r="O123" s="39">
        <v>88784000</v>
      </c>
      <c r="P123" s="40">
        <v>2.1200633074459862E-2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44742</v>
      </c>
      <c r="E124" s="37">
        <v>351.55</v>
      </c>
      <c r="F124" s="37">
        <v>354.26666666666665</v>
      </c>
      <c r="G124" s="38">
        <v>346.33333333333331</v>
      </c>
      <c r="H124" s="38">
        <v>341.11666666666667</v>
      </c>
      <c r="I124" s="38">
        <v>333.18333333333334</v>
      </c>
      <c r="J124" s="38">
        <v>359.48333333333329</v>
      </c>
      <c r="K124" s="38">
        <v>367.41666666666669</v>
      </c>
      <c r="L124" s="38">
        <v>372.63333333333327</v>
      </c>
      <c r="M124" s="28">
        <v>362.2</v>
      </c>
      <c r="N124" s="28">
        <v>349.05</v>
      </c>
      <c r="O124" s="39">
        <v>37075000</v>
      </c>
      <c r="P124" s="40">
        <v>-1.5485087187773513E-3</v>
      </c>
    </row>
    <row r="125" spans="1:16" ht="12.75" customHeight="1">
      <c r="A125" s="28">
        <v>115</v>
      </c>
      <c r="B125" s="29" t="s">
        <v>42</v>
      </c>
      <c r="C125" s="30" t="s">
        <v>413</v>
      </c>
      <c r="D125" s="31">
        <v>44742</v>
      </c>
      <c r="E125" s="37">
        <v>2090.25</v>
      </c>
      <c r="F125" s="37">
        <v>2083.1</v>
      </c>
      <c r="G125" s="38">
        <v>2057.1999999999998</v>
      </c>
      <c r="H125" s="38">
        <v>2024.15</v>
      </c>
      <c r="I125" s="38">
        <v>1998.25</v>
      </c>
      <c r="J125" s="38">
        <v>2116.1499999999996</v>
      </c>
      <c r="K125" s="38">
        <v>2142.0500000000002</v>
      </c>
      <c r="L125" s="38">
        <v>2175.0999999999995</v>
      </c>
      <c r="M125" s="28">
        <v>2109</v>
      </c>
      <c r="N125" s="28">
        <v>2050.0500000000002</v>
      </c>
      <c r="O125" s="39">
        <v>431575</v>
      </c>
      <c r="P125" s="40">
        <v>-2.2540746734481562E-3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44742</v>
      </c>
      <c r="E126" s="37">
        <v>563.95000000000005</v>
      </c>
      <c r="F126" s="37">
        <v>563.88333333333333</v>
      </c>
      <c r="G126" s="38">
        <v>558.06666666666661</v>
      </c>
      <c r="H126" s="38">
        <v>552.18333333333328</v>
      </c>
      <c r="I126" s="38">
        <v>546.36666666666656</v>
      </c>
      <c r="J126" s="38">
        <v>569.76666666666665</v>
      </c>
      <c r="K126" s="38">
        <v>575.58333333333348</v>
      </c>
      <c r="L126" s="38">
        <v>581.4666666666667</v>
      </c>
      <c r="M126" s="28">
        <v>569.70000000000005</v>
      </c>
      <c r="N126" s="28">
        <v>558</v>
      </c>
      <c r="O126" s="39">
        <v>48107250</v>
      </c>
      <c r="P126" s="40">
        <v>2.2466429473200964E-2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44742</v>
      </c>
      <c r="E127" s="37">
        <v>518.4</v>
      </c>
      <c r="F127" s="37">
        <v>517.68333333333328</v>
      </c>
      <c r="G127" s="38">
        <v>512.26666666666654</v>
      </c>
      <c r="H127" s="38">
        <v>506.13333333333327</v>
      </c>
      <c r="I127" s="38">
        <v>500.71666666666653</v>
      </c>
      <c r="J127" s="38">
        <v>523.81666666666661</v>
      </c>
      <c r="K127" s="38">
        <v>529.23333333333335</v>
      </c>
      <c r="L127" s="38">
        <v>535.36666666666656</v>
      </c>
      <c r="M127" s="28">
        <v>523.1</v>
      </c>
      <c r="N127" s="28">
        <v>511.55</v>
      </c>
      <c r="O127" s="39">
        <v>10336250</v>
      </c>
      <c r="P127" s="40">
        <v>-1.4774216609078994E-2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44742</v>
      </c>
      <c r="E128" s="37">
        <v>1739.25</v>
      </c>
      <c r="F128" s="37">
        <v>1740.25</v>
      </c>
      <c r="G128" s="38">
        <v>1722.25</v>
      </c>
      <c r="H128" s="38">
        <v>1705.25</v>
      </c>
      <c r="I128" s="38">
        <v>1687.25</v>
      </c>
      <c r="J128" s="38">
        <v>1757.25</v>
      </c>
      <c r="K128" s="38">
        <v>1775.25</v>
      </c>
      <c r="L128" s="38">
        <v>1792.25</v>
      </c>
      <c r="M128" s="28">
        <v>1758.25</v>
      </c>
      <c r="N128" s="28">
        <v>1723.25</v>
      </c>
      <c r="O128" s="39">
        <v>14540000</v>
      </c>
      <c r="P128" s="40">
        <v>2.4983081434694337E-2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44742</v>
      </c>
      <c r="E129" s="37">
        <v>69.05</v>
      </c>
      <c r="F129" s="37">
        <v>70.11666666666666</v>
      </c>
      <c r="G129" s="38">
        <v>67.333333333333314</v>
      </c>
      <c r="H129" s="38">
        <v>65.61666666666666</v>
      </c>
      <c r="I129" s="38">
        <v>62.833333333333314</v>
      </c>
      <c r="J129" s="38">
        <v>71.833333333333314</v>
      </c>
      <c r="K129" s="38">
        <v>74.616666666666646</v>
      </c>
      <c r="L129" s="38">
        <v>76.333333333333314</v>
      </c>
      <c r="M129" s="28">
        <v>72.900000000000006</v>
      </c>
      <c r="N129" s="28">
        <v>68.400000000000006</v>
      </c>
      <c r="O129" s="39">
        <v>54757664</v>
      </c>
      <c r="P129" s="40">
        <v>1.3054830287206266E-3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44742</v>
      </c>
      <c r="E130" s="37">
        <v>1989.8</v>
      </c>
      <c r="F130" s="37">
        <v>2008.0666666666666</v>
      </c>
      <c r="G130" s="38">
        <v>1955.1833333333334</v>
      </c>
      <c r="H130" s="38">
        <v>1920.5666666666668</v>
      </c>
      <c r="I130" s="38">
        <v>1867.6833333333336</v>
      </c>
      <c r="J130" s="38">
        <v>2042.6833333333332</v>
      </c>
      <c r="K130" s="38">
        <v>2095.5666666666666</v>
      </c>
      <c r="L130" s="38">
        <v>2130.1833333333329</v>
      </c>
      <c r="M130" s="28">
        <v>2060.9499999999998</v>
      </c>
      <c r="N130" s="28">
        <v>1973.45</v>
      </c>
      <c r="O130" s="39">
        <v>1394250</v>
      </c>
      <c r="P130" s="40">
        <v>2.6693667157584682E-2</v>
      </c>
    </row>
    <row r="131" spans="1:16" ht="12.75" customHeight="1">
      <c r="A131" s="28">
        <v>121</v>
      </c>
      <c r="B131" s="29" t="s">
        <v>47</v>
      </c>
      <c r="C131" s="30" t="s">
        <v>266</v>
      </c>
      <c r="D131" s="31">
        <v>44742</v>
      </c>
      <c r="E131" s="37">
        <v>528.15</v>
      </c>
      <c r="F131" s="37">
        <v>532.9666666666667</v>
      </c>
      <c r="G131" s="38">
        <v>521.18333333333339</v>
      </c>
      <c r="H131" s="38">
        <v>514.2166666666667</v>
      </c>
      <c r="I131" s="38">
        <v>502.43333333333339</v>
      </c>
      <c r="J131" s="38">
        <v>539.93333333333339</v>
      </c>
      <c r="K131" s="38">
        <v>551.7166666666667</v>
      </c>
      <c r="L131" s="38">
        <v>558.68333333333339</v>
      </c>
      <c r="M131" s="28">
        <v>544.75</v>
      </c>
      <c r="N131" s="28">
        <v>526</v>
      </c>
      <c r="O131" s="39">
        <v>6189300</v>
      </c>
      <c r="P131" s="40">
        <v>1.4543339150668993E-4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44742</v>
      </c>
      <c r="E132" s="37">
        <v>321.75</v>
      </c>
      <c r="F132" s="37">
        <v>323.8</v>
      </c>
      <c r="G132" s="38">
        <v>315.60000000000002</v>
      </c>
      <c r="H132" s="38">
        <v>309.45</v>
      </c>
      <c r="I132" s="38">
        <v>301.25</v>
      </c>
      <c r="J132" s="38">
        <v>329.95000000000005</v>
      </c>
      <c r="K132" s="38">
        <v>338.15</v>
      </c>
      <c r="L132" s="38">
        <v>344.30000000000007</v>
      </c>
      <c r="M132" s="28">
        <v>332</v>
      </c>
      <c r="N132" s="28">
        <v>317.64999999999998</v>
      </c>
      <c r="O132" s="39">
        <v>19078000</v>
      </c>
      <c r="P132" s="40">
        <v>2.3388048492651001E-2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44742</v>
      </c>
      <c r="E133" s="37">
        <v>1533.65</v>
      </c>
      <c r="F133" s="37">
        <v>1540.7333333333333</v>
      </c>
      <c r="G133" s="38">
        <v>1515.1166666666668</v>
      </c>
      <c r="H133" s="38">
        <v>1496.5833333333335</v>
      </c>
      <c r="I133" s="38">
        <v>1470.9666666666669</v>
      </c>
      <c r="J133" s="38">
        <v>1559.2666666666667</v>
      </c>
      <c r="K133" s="38">
        <v>1584.883333333333</v>
      </c>
      <c r="L133" s="38">
        <v>1603.4166666666665</v>
      </c>
      <c r="M133" s="28">
        <v>1566.35</v>
      </c>
      <c r="N133" s="28">
        <v>1522.2</v>
      </c>
      <c r="O133" s="39">
        <v>15327700</v>
      </c>
      <c r="P133" s="40">
        <v>1.0874499136244739E-3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44742</v>
      </c>
      <c r="E134" s="37">
        <v>4056.9</v>
      </c>
      <c r="F134" s="37">
        <v>4098.6166666666668</v>
      </c>
      <c r="G134" s="38">
        <v>4006.2833333333338</v>
      </c>
      <c r="H134" s="38">
        <v>3955.666666666667</v>
      </c>
      <c r="I134" s="38">
        <v>3863.3333333333339</v>
      </c>
      <c r="J134" s="38">
        <v>4149.2333333333336</v>
      </c>
      <c r="K134" s="38">
        <v>4241.5666666666657</v>
      </c>
      <c r="L134" s="38">
        <v>4292.1833333333334</v>
      </c>
      <c r="M134" s="28">
        <v>4190.95</v>
      </c>
      <c r="N134" s="28">
        <v>4048</v>
      </c>
      <c r="O134" s="39">
        <v>1536750</v>
      </c>
      <c r="P134" s="40">
        <v>2.6244615846939798E-2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44742</v>
      </c>
      <c r="E135" s="37">
        <v>3246.9</v>
      </c>
      <c r="F135" s="37">
        <v>3281.3666666666668</v>
      </c>
      <c r="G135" s="38">
        <v>3185.5333333333338</v>
      </c>
      <c r="H135" s="38">
        <v>3124.166666666667</v>
      </c>
      <c r="I135" s="38">
        <v>3028.3333333333339</v>
      </c>
      <c r="J135" s="38">
        <v>3342.7333333333336</v>
      </c>
      <c r="K135" s="38">
        <v>3438.5666666666666</v>
      </c>
      <c r="L135" s="38">
        <v>3499.9333333333334</v>
      </c>
      <c r="M135" s="28">
        <v>3377.2</v>
      </c>
      <c r="N135" s="28">
        <v>3220</v>
      </c>
      <c r="O135" s="39">
        <v>1415600</v>
      </c>
      <c r="P135" s="40">
        <v>-1.6124548234639977E-2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44742</v>
      </c>
      <c r="E136" s="37">
        <v>613.1</v>
      </c>
      <c r="F136" s="37">
        <v>611.56666666666672</v>
      </c>
      <c r="G136" s="38">
        <v>605.58333333333348</v>
      </c>
      <c r="H136" s="38">
        <v>598.06666666666672</v>
      </c>
      <c r="I136" s="38">
        <v>592.08333333333348</v>
      </c>
      <c r="J136" s="38">
        <v>619.08333333333348</v>
      </c>
      <c r="K136" s="38">
        <v>625.06666666666683</v>
      </c>
      <c r="L136" s="38">
        <v>632.58333333333348</v>
      </c>
      <c r="M136" s="28">
        <v>617.54999999999995</v>
      </c>
      <c r="N136" s="28">
        <v>604.04999999999995</v>
      </c>
      <c r="O136" s="39">
        <v>8843400</v>
      </c>
      <c r="P136" s="40">
        <v>-2.8571428571428571E-2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44742</v>
      </c>
      <c r="E137" s="37">
        <v>1007.05</v>
      </c>
      <c r="F137" s="37">
        <v>1012.85</v>
      </c>
      <c r="G137" s="38">
        <v>995.75</v>
      </c>
      <c r="H137" s="38">
        <v>984.44999999999993</v>
      </c>
      <c r="I137" s="38">
        <v>967.34999999999991</v>
      </c>
      <c r="J137" s="38">
        <v>1024.1500000000001</v>
      </c>
      <c r="K137" s="38">
        <v>1041.2500000000002</v>
      </c>
      <c r="L137" s="38">
        <v>1052.5500000000002</v>
      </c>
      <c r="M137" s="28">
        <v>1029.95</v>
      </c>
      <c r="N137" s="28">
        <v>1001.55</v>
      </c>
      <c r="O137" s="39">
        <v>14369600</v>
      </c>
      <c r="P137" s="40">
        <v>-4.2805185116105565E-2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44742</v>
      </c>
      <c r="E138" s="37">
        <v>172.2</v>
      </c>
      <c r="F138" s="37">
        <v>174.1</v>
      </c>
      <c r="G138" s="38">
        <v>167.1</v>
      </c>
      <c r="H138" s="38">
        <v>162</v>
      </c>
      <c r="I138" s="38">
        <v>155</v>
      </c>
      <c r="J138" s="38">
        <v>179.2</v>
      </c>
      <c r="K138" s="38">
        <v>186.2</v>
      </c>
      <c r="L138" s="38">
        <v>191.29999999999998</v>
      </c>
      <c r="M138" s="28">
        <v>181.1</v>
      </c>
      <c r="N138" s="28">
        <v>169</v>
      </c>
      <c r="O138" s="39">
        <v>24596000</v>
      </c>
      <c r="P138" s="40">
        <v>3.1711409395973153E-2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44742</v>
      </c>
      <c r="E139" s="37">
        <v>88.6</v>
      </c>
      <c r="F139" s="37">
        <v>89.083333333333329</v>
      </c>
      <c r="G139" s="38">
        <v>87.466666666666654</v>
      </c>
      <c r="H139" s="38">
        <v>86.333333333333329</v>
      </c>
      <c r="I139" s="38">
        <v>84.716666666666654</v>
      </c>
      <c r="J139" s="38">
        <v>90.216666666666654</v>
      </c>
      <c r="K139" s="38">
        <v>91.833333333333329</v>
      </c>
      <c r="L139" s="38">
        <v>92.966666666666654</v>
      </c>
      <c r="M139" s="28">
        <v>90.7</v>
      </c>
      <c r="N139" s="28">
        <v>87.95</v>
      </c>
      <c r="O139" s="39">
        <v>26982000</v>
      </c>
      <c r="P139" s="40">
        <v>2.340354396522902E-3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44742</v>
      </c>
      <c r="E140" s="37">
        <v>500.7</v>
      </c>
      <c r="F140" s="37">
        <v>496.95</v>
      </c>
      <c r="G140" s="38">
        <v>490.5</v>
      </c>
      <c r="H140" s="38">
        <v>480.3</v>
      </c>
      <c r="I140" s="38">
        <v>473.85</v>
      </c>
      <c r="J140" s="38">
        <v>507.15</v>
      </c>
      <c r="K140" s="38">
        <v>513.59999999999991</v>
      </c>
      <c r="L140" s="38">
        <v>523.79999999999995</v>
      </c>
      <c r="M140" s="28">
        <v>503.4</v>
      </c>
      <c r="N140" s="28">
        <v>486.75</v>
      </c>
      <c r="O140" s="39">
        <v>10303800</v>
      </c>
      <c r="P140" s="40">
        <v>-3.4628140986002587E-2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44742</v>
      </c>
      <c r="E141" s="37">
        <v>7915.9</v>
      </c>
      <c r="F141" s="37">
        <v>7908.9666666666672</v>
      </c>
      <c r="G141" s="38">
        <v>7832.6833333333343</v>
      </c>
      <c r="H141" s="38">
        <v>7749.4666666666672</v>
      </c>
      <c r="I141" s="38">
        <v>7673.1833333333343</v>
      </c>
      <c r="J141" s="38">
        <v>7992.1833333333343</v>
      </c>
      <c r="K141" s="38">
        <v>8068.4666666666672</v>
      </c>
      <c r="L141" s="38">
        <v>8151.6833333333343</v>
      </c>
      <c r="M141" s="28">
        <v>7985.25</v>
      </c>
      <c r="N141" s="28">
        <v>7825.75</v>
      </c>
      <c r="O141" s="39">
        <v>3323100</v>
      </c>
      <c r="P141" s="40">
        <v>2.8823529411764706E-2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44742</v>
      </c>
      <c r="E142" s="37">
        <v>780.2</v>
      </c>
      <c r="F142" s="37">
        <v>777.2166666666667</v>
      </c>
      <c r="G142" s="38">
        <v>769.98333333333335</v>
      </c>
      <c r="H142" s="38">
        <v>759.76666666666665</v>
      </c>
      <c r="I142" s="38">
        <v>752.5333333333333</v>
      </c>
      <c r="J142" s="38">
        <v>787.43333333333339</v>
      </c>
      <c r="K142" s="38">
        <v>794.66666666666674</v>
      </c>
      <c r="L142" s="38">
        <v>804.88333333333344</v>
      </c>
      <c r="M142" s="28">
        <v>784.45</v>
      </c>
      <c r="N142" s="28">
        <v>767</v>
      </c>
      <c r="O142" s="39">
        <v>14245000</v>
      </c>
      <c r="P142" s="40">
        <v>-3.3234213748469478E-3</v>
      </c>
    </row>
    <row r="143" spans="1:16" ht="12.75" customHeight="1">
      <c r="A143" s="28">
        <v>133</v>
      </c>
      <c r="B143" s="29" t="s">
        <v>44</v>
      </c>
      <c r="C143" s="30" t="s">
        <v>454</v>
      </c>
      <c r="D143" s="31">
        <v>44742</v>
      </c>
      <c r="E143" s="37">
        <v>1247.7</v>
      </c>
      <c r="F143" s="37">
        <v>1256.5333333333335</v>
      </c>
      <c r="G143" s="38">
        <v>1231.116666666667</v>
      </c>
      <c r="H143" s="38">
        <v>1214.5333333333335</v>
      </c>
      <c r="I143" s="38">
        <v>1189.116666666667</v>
      </c>
      <c r="J143" s="38">
        <v>1273.116666666667</v>
      </c>
      <c r="K143" s="38">
        <v>1298.5333333333335</v>
      </c>
      <c r="L143" s="38">
        <v>1315.116666666667</v>
      </c>
      <c r="M143" s="28">
        <v>1281.95</v>
      </c>
      <c r="N143" s="28">
        <v>1239.95</v>
      </c>
      <c r="O143" s="39">
        <v>3132900</v>
      </c>
      <c r="P143" s="40">
        <v>2.2072936660268716E-3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44742</v>
      </c>
      <c r="E144" s="37">
        <v>1502.1</v>
      </c>
      <c r="F144" s="37">
        <v>1521.25</v>
      </c>
      <c r="G144" s="38">
        <v>1465.85</v>
      </c>
      <c r="H144" s="38">
        <v>1429.6</v>
      </c>
      <c r="I144" s="38">
        <v>1374.1999999999998</v>
      </c>
      <c r="J144" s="38">
        <v>1557.5</v>
      </c>
      <c r="K144" s="38">
        <v>1612.9</v>
      </c>
      <c r="L144" s="38">
        <v>1649.15</v>
      </c>
      <c r="M144" s="28">
        <v>1576.65</v>
      </c>
      <c r="N144" s="28">
        <v>1485</v>
      </c>
      <c r="O144" s="39">
        <v>1000400</v>
      </c>
      <c r="P144" s="40">
        <v>3.6039768019884011E-2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44742</v>
      </c>
      <c r="E145" s="37">
        <v>808.65</v>
      </c>
      <c r="F145" s="37">
        <v>803.4</v>
      </c>
      <c r="G145" s="38">
        <v>788.84999999999991</v>
      </c>
      <c r="H145" s="38">
        <v>769.05</v>
      </c>
      <c r="I145" s="38">
        <v>754.49999999999989</v>
      </c>
      <c r="J145" s="38">
        <v>823.19999999999993</v>
      </c>
      <c r="K145" s="38">
        <v>837.74999999999989</v>
      </c>
      <c r="L145" s="38">
        <v>857.55</v>
      </c>
      <c r="M145" s="28">
        <v>817.95</v>
      </c>
      <c r="N145" s="28">
        <v>783.6</v>
      </c>
      <c r="O145" s="39">
        <v>1870700</v>
      </c>
      <c r="P145" s="40">
        <v>1.1599297012302284E-2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44742</v>
      </c>
      <c r="E146" s="37">
        <v>740.75</v>
      </c>
      <c r="F146" s="37">
        <v>745.91666666666663</v>
      </c>
      <c r="G146" s="38">
        <v>730.33333333333326</v>
      </c>
      <c r="H146" s="38">
        <v>719.91666666666663</v>
      </c>
      <c r="I146" s="38">
        <v>704.33333333333326</v>
      </c>
      <c r="J146" s="38">
        <v>756.33333333333326</v>
      </c>
      <c r="K146" s="38">
        <v>771.91666666666652</v>
      </c>
      <c r="L146" s="38">
        <v>782.33333333333326</v>
      </c>
      <c r="M146" s="28">
        <v>761.5</v>
      </c>
      <c r="N146" s="28">
        <v>735.5</v>
      </c>
      <c r="O146" s="39">
        <v>2823200</v>
      </c>
      <c r="P146" s="40">
        <v>1.9794827337090017E-2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44742</v>
      </c>
      <c r="E147" s="37">
        <v>2884.7</v>
      </c>
      <c r="F147" s="37">
        <v>2918.3833333333337</v>
      </c>
      <c r="G147" s="38">
        <v>2842.3666666666672</v>
      </c>
      <c r="H147" s="38">
        <v>2800.0333333333338</v>
      </c>
      <c r="I147" s="38">
        <v>2724.0166666666673</v>
      </c>
      <c r="J147" s="38">
        <v>2960.7166666666672</v>
      </c>
      <c r="K147" s="38">
        <v>3036.7333333333336</v>
      </c>
      <c r="L147" s="38">
        <v>3079.0666666666671</v>
      </c>
      <c r="M147" s="28">
        <v>2994.4</v>
      </c>
      <c r="N147" s="28">
        <v>2876.05</v>
      </c>
      <c r="O147" s="39">
        <v>2342000</v>
      </c>
      <c r="P147" s="40">
        <v>-1.778225130011743E-2</v>
      </c>
    </row>
    <row r="148" spans="1:16" ht="12.75" customHeight="1">
      <c r="A148" s="28">
        <v>138</v>
      </c>
      <c r="B148" s="29" t="s">
        <v>49</v>
      </c>
      <c r="C148" s="30" t="s">
        <v>953</v>
      </c>
      <c r="D148" s="31">
        <v>44742</v>
      </c>
      <c r="E148" s="37">
        <v>120.6</v>
      </c>
      <c r="F148" s="37">
        <v>120.88333333333333</v>
      </c>
      <c r="G148" s="38">
        <v>118.76666666666665</v>
      </c>
      <c r="H148" s="38">
        <v>116.93333333333332</v>
      </c>
      <c r="I148" s="38">
        <v>114.81666666666665</v>
      </c>
      <c r="J148" s="38">
        <v>122.71666666666665</v>
      </c>
      <c r="K148" s="38">
        <v>124.83333333333333</v>
      </c>
      <c r="L148" s="38">
        <v>126.66666666666666</v>
      </c>
      <c r="M148" s="28">
        <v>123</v>
      </c>
      <c r="N148" s="28">
        <v>119.05</v>
      </c>
      <c r="O148" s="39">
        <v>31549500</v>
      </c>
      <c r="P148" s="40">
        <v>-1.7623888776447511E-2</v>
      </c>
    </row>
    <row r="149" spans="1:16" ht="12.75" customHeight="1">
      <c r="A149" s="28">
        <v>139</v>
      </c>
      <c r="B149" s="29" t="s">
        <v>86</v>
      </c>
      <c r="C149" s="30" t="s">
        <v>159</v>
      </c>
      <c r="D149" s="31">
        <v>44742</v>
      </c>
      <c r="E149" s="37">
        <v>2368.25</v>
      </c>
      <c r="F149" s="37">
        <v>2389.4833333333331</v>
      </c>
      <c r="G149" s="38">
        <v>2338.7666666666664</v>
      </c>
      <c r="H149" s="38">
        <v>2309.2833333333333</v>
      </c>
      <c r="I149" s="38">
        <v>2258.5666666666666</v>
      </c>
      <c r="J149" s="38">
        <v>2418.9666666666662</v>
      </c>
      <c r="K149" s="38">
        <v>2469.6833333333325</v>
      </c>
      <c r="L149" s="38">
        <v>2499.1666666666661</v>
      </c>
      <c r="M149" s="28">
        <v>2440.1999999999998</v>
      </c>
      <c r="N149" s="28">
        <v>2360</v>
      </c>
      <c r="O149" s="39">
        <v>1677025</v>
      </c>
      <c r="P149" s="40">
        <v>3.560582259922505E-3</v>
      </c>
    </row>
    <row r="150" spans="1:16" ht="12.75" customHeight="1">
      <c r="A150" s="28">
        <v>140</v>
      </c>
      <c r="B150" s="29" t="s">
        <v>49</v>
      </c>
      <c r="C150" s="30" t="s">
        <v>160</v>
      </c>
      <c r="D150" s="31">
        <v>44742</v>
      </c>
      <c r="E150" s="37">
        <v>68342.55</v>
      </c>
      <c r="F150" s="37">
        <v>68383.849999999991</v>
      </c>
      <c r="G150" s="38">
        <v>67562.199999999983</v>
      </c>
      <c r="H150" s="38">
        <v>66781.849999999991</v>
      </c>
      <c r="I150" s="38">
        <v>65960.199999999983</v>
      </c>
      <c r="J150" s="38">
        <v>69164.199999999983</v>
      </c>
      <c r="K150" s="38">
        <v>69985.849999999977</v>
      </c>
      <c r="L150" s="38">
        <v>70766.199999999983</v>
      </c>
      <c r="M150" s="28">
        <v>69205.5</v>
      </c>
      <c r="N150" s="28">
        <v>67603.5</v>
      </c>
      <c r="O150" s="39">
        <v>115870</v>
      </c>
      <c r="P150" s="40">
        <v>1.0729239357990231E-2</v>
      </c>
    </row>
    <row r="151" spans="1:16" ht="12.75" customHeight="1">
      <c r="A151" s="28">
        <v>141</v>
      </c>
      <c r="B151" s="29" t="s">
        <v>63</v>
      </c>
      <c r="C151" s="30" t="s">
        <v>161</v>
      </c>
      <c r="D151" s="31">
        <v>44742</v>
      </c>
      <c r="E151" s="37">
        <v>1040.4000000000001</v>
      </c>
      <c r="F151" s="37">
        <v>1040.8000000000002</v>
      </c>
      <c r="G151" s="38">
        <v>1025.9000000000003</v>
      </c>
      <c r="H151" s="38">
        <v>1011.4000000000001</v>
      </c>
      <c r="I151" s="38">
        <v>996.50000000000023</v>
      </c>
      <c r="J151" s="38">
        <v>1055.3000000000004</v>
      </c>
      <c r="K151" s="38">
        <v>1070.2</v>
      </c>
      <c r="L151" s="38">
        <v>1084.7000000000005</v>
      </c>
      <c r="M151" s="28">
        <v>1055.7</v>
      </c>
      <c r="N151" s="28">
        <v>1026.3</v>
      </c>
      <c r="O151" s="39">
        <v>4092750</v>
      </c>
      <c r="P151" s="40">
        <v>-2.5187566988210074E-2</v>
      </c>
    </row>
    <row r="152" spans="1:16" ht="12.75" customHeight="1">
      <c r="A152" s="28">
        <v>142</v>
      </c>
      <c r="B152" s="29" t="s">
        <v>44</v>
      </c>
      <c r="C152" s="30" t="s">
        <v>162</v>
      </c>
      <c r="D152" s="31">
        <v>44742</v>
      </c>
      <c r="E152" s="37">
        <v>264.7</v>
      </c>
      <c r="F152" s="37">
        <v>266.86666666666667</v>
      </c>
      <c r="G152" s="38">
        <v>261.23333333333335</v>
      </c>
      <c r="H152" s="38">
        <v>257.76666666666665</v>
      </c>
      <c r="I152" s="38">
        <v>252.13333333333333</v>
      </c>
      <c r="J152" s="38">
        <v>270.33333333333337</v>
      </c>
      <c r="K152" s="38">
        <v>275.9666666666667</v>
      </c>
      <c r="L152" s="38">
        <v>279.43333333333339</v>
      </c>
      <c r="M152" s="28">
        <v>272.5</v>
      </c>
      <c r="N152" s="28">
        <v>263.39999999999998</v>
      </c>
      <c r="O152" s="39">
        <v>2990400</v>
      </c>
      <c r="P152" s="40">
        <v>2.1869874248223072E-2</v>
      </c>
    </row>
    <row r="153" spans="1:16" ht="12.75" customHeight="1">
      <c r="A153" s="28">
        <v>143</v>
      </c>
      <c r="B153" s="29" t="s">
        <v>119</v>
      </c>
      <c r="C153" s="30" t="s">
        <v>163</v>
      </c>
      <c r="D153" s="31">
        <v>44742</v>
      </c>
      <c r="E153" s="37">
        <v>85.8</v>
      </c>
      <c r="F153" s="37">
        <v>86.433333333333337</v>
      </c>
      <c r="G153" s="38">
        <v>84.366666666666674</v>
      </c>
      <c r="H153" s="38">
        <v>82.933333333333337</v>
      </c>
      <c r="I153" s="38">
        <v>80.866666666666674</v>
      </c>
      <c r="J153" s="38">
        <v>87.866666666666674</v>
      </c>
      <c r="K153" s="38">
        <v>89.933333333333337</v>
      </c>
      <c r="L153" s="38">
        <v>91.366666666666674</v>
      </c>
      <c r="M153" s="28">
        <v>88.5</v>
      </c>
      <c r="N153" s="28">
        <v>85</v>
      </c>
      <c r="O153" s="39">
        <v>53227000</v>
      </c>
      <c r="P153" s="40">
        <v>7.5623491552695094E-3</v>
      </c>
    </row>
    <row r="154" spans="1:16" ht="12.75" customHeight="1">
      <c r="A154" s="28">
        <v>144</v>
      </c>
      <c r="B154" s="29" t="s">
        <v>44</v>
      </c>
      <c r="C154" s="30" t="s">
        <v>164</v>
      </c>
      <c r="D154" s="31">
        <v>44742</v>
      </c>
      <c r="E154" s="37">
        <v>3612.9</v>
      </c>
      <c r="F154" s="37">
        <v>3593.0333333333333</v>
      </c>
      <c r="G154" s="38">
        <v>3551.1166666666668</v>
      </c>
      <c r="H154" s="38">
        <v>3489.3333333333335</v>
      </c>
      <c r="I154" s="38">
        <v>3447.416666666667</v>
      </c>
      <c r="J154" s="38">
        <v>3654.8166666666666</v>
      </c>
      <c r="K154" s="38">
        <v>3696.7333333333336</v>
      </c>
      <c r="L154" s="38">
        <v>3758.5166666666664</v>
      </c>
      <c r="M154" s="28">
        <v>3634.95</v>
      </c>
      <c r="N154" s="28">
        <v>3531.25</v>
      </c>
      <c r="O154" s="39">
        <v>1878375</v>
      </c>
      <c r="P154" s="40">
        <v>-1.0636176294622083E-3</v>
      </c>
    </row>
    <row r="155" spans="1:16" ht="12.75" customHeight="1">
      <c r="A155" s="28">
        <v>145</v>
      </c>
      <c r="B155" s="29" t="s">
        <v>38</v>
      </c>
      <c r="C155" s="30" t="s">
        <v>165</v>
      </c>
      <c r="D155" s="31">
        <v>44742</v>
      </c>
      <c r="E155" s="37">
        <v>3533.55</v>
      </c>
      <c r="F155" s="37">
        <v>3558.9666666666672</v>
      </c>
      <c r="G155" s="38">
        <v>3493.0333333333342</v>
      </c>
      <c r="H155" s="38">
        <v>3452.5166666666669</v>
      </c>
      <c r="I155" s="38">
        <v>3386.5833333333339</v>
      </c>
      <c r="J155" s="38">
        <v>3599.4833333333345</v>
      </c>
      <c r="K155" s="38">
        <v>3665.416666666667</v>
      </c>
      <c r="L155" s="38">
        <v>3705.9333333333348</v>
      </c>
      <c r="M155" s="28">
        <v>3624.9</v>
      </c>
      <c r="N155" s="28">
        <v>3518.45</v>
      </c>
      <c r="O155" s="39">
        <v>345825</v>
      </c>
      <c r="P155" s="40">
        <v>-1.9770408163265307E-2</v>
      </c>
    </row>
    <row r="156" spans="1:16" ht="12.75" customHeight="1">
      <c r="A156" s="28">
        <v>146</v>
      </c>
      <c r="B156" s="254" t="s">
        <v>44</v>
      </c>
      <c r="C156" s="30" t="s">
        <v>455</v>
      </c>
      <c r="D156" s="31">
        <v>44742</v>
      </c>
      <c r="E156" s="37">
        <v>30.3</v>
      </c>
      <c r="F156" s="37">
        <v>30.45</v>
      </c>
      <c r="G156" s="38">
        <v>29.7</v>
      </c>
      <c r="H156" s="38">
        <v>29.1</v>
      </c>
      <c r="I156" s="38">
        <v>28.35</v>
      </c>
      <c r="J156" s="38">
        <v>31.049999999999997</v>
      </c>
      <c r="K156" s="38">
        <v>31.799999999999997</v>
      </c>
      <c r="L156" s="38">
        <v>32.399999999999991</v>
      </c>
      <c r="M156" s="28">
        <v>31.2</v>
      </c>
      <c r="N156" s="28">
        <v>29.85</v>
      </c>
      <c r="O156" s="39">
        <v>26085000</v>
      </c>
      <c r="P156" s="40">
        <v>-1.1032757051865332E-2</v>
      </c>
    </row>
    <row r="157" spans="1:16" ht="12.75" customHeight="1">
      <c r="A157" s="28">
        <v>147</v>
      </c>
      <c r="B157" s="29" t="s">
        <v>56</v>
      </c>
      <c r="C157" s="30" t="s">
        <v>166</v>
      </c>
      <c r="D157" s="31">
        <v>44742</v>
      </c>
      <c r="E157" s="37">
        <v>16851.2</v>
      </c>
      <c r="F157" s="37">
        <v>16818.399999999998</v>
      </c>
      <c r="G157" s="38">
        <v>16666.799999999996</v>
      </c>
      <c r="H157" s="38">
        <v>16482.399999999998</v>
      </c>
      <c r="I157" s="38">
        <v>16330.799999999996</v>
      </c>
      <c r="J157" s="38">
        <v>17002.799999999996</v>
      </c>
      <c r="K157" s="38">
        <v>17154.399999999994</v>
      </c>
      <c r="L157" s="38">
        <v>17338.799999999996</v>
      </c>
      <c r="M157" s="28">
        <v>16970</v>
      </c>
      <c r="N157" s="28">
        <v>16634</v>
      </c>
      <c r="O157" s="39">
        <v>430810</v>
      </c>
      <c r="P157" s="40">
        <v>-1.3351960425064126E-2</v>
      </c>
    </row>
    <row r="158" spans="1:16" ht="12.75" customHeight="1">
      <c r="A158" s="28">
        <v>148</v>
      </c>
      <c r="B158" s="29" t="s">
        <v>119</v>
      </c>
      <c r="C158" s="30" t="s">
        <v>167</v>
      </c>
      <c r="D158" s="31">
        <v>44742</v>
      </c>
      <c r="E158" s="37">
        <v>114.2</v>
      </c>
      <c r="F158" s="37">
        <v>115.2</v>
      </c>
      <c r="G158" s="38">
        <v>112.2</v>
      </c>
      <c r="H158" s="38">
        <v>110.2</v>
      </c>
      <c r="I158" s="38">
        <v>107.2</v>
      </c>
      <c r="J158" s="38">
        <v>117.2</v>
      </c>
      <c r="K158" s="38">
        <v>120.2</v>
      </c>
      <c r="L158" s="38">
        <v>122.2</v>
      </c>
      <c r="M158" s="28">
        <v>118.2</v>
      </c>
      <c r="N158" s="28">
        <v>113.2</v>
      </c>
      <c r="O158" s="39">
        <v>53479400</v>
      </c>
      <c r="P158" s="40">
        <v>3.4004793056545114E-2</v>
      </c>
    </row>
    <row r="159" spans="1:16" ht="12.75" customHeight="1">
      <c r="A159" s="28">
        <v>149</v>
      </c>
      <c r="B159" s="29" t="s">
        <v>168</v>
      </c>
      <c r="C159" s="30" t="s">
        <v>169</v>
      </c>
      <c r="D159" s="31">
        <v>44742</v>
      </c>
      <c r="E159" s="37">
        <v>149.30000000000001</v>
      </c>
      <c r="F159" s="37">
        <v>150.98333333333335</v>
      </c>
      <c r="G159" s="38">
        <v>146.56666666666669</v>
      </c>
      <c r="H159" s="38">
        <v>143.83333333333334</v>
      </c>
      <c r="I159" s="38">
        <v>139.41666666666669</v>
      </c>
      <c r="J159" s="38">
        <v>153.7166666666667</v>
      </c>
      <c r="K159" s="38">
        <v>158.13333333333333</v>
      </c>
      <c r="L159" s="38">
        <v>160.8666666666667</v>
      </c>
      <c r="M159" s="28">
        <v>155.4</v>
      </c>
      <c r="N159" s="28">
        <v>148.25</v>
      </c>
      <c r="O159" s="39">
        <v>71985300</v>
      </c>
      <c r="P159" s="40">
        <v>-1.1351182088617504E-2</v>
      </c>
    </row>
    <row r="160" spans="1:16" ht="12.75" customHeight="1">
      <c r="A160" s="28">
        <v>150</v>
      </c>
      <c r="B160" s="29" t="s">
        <v>96</v>
      </c>
      <c r="C160" s="30" t="s">
        <v>268</v>
      </c>
      <c r="D160" s="31">
        <v>44742</v>
      </c>
      <c r="E160" s="37">
        <v>772.85</v>
      </c>
      <c r="F160" s="37">
        <v>770.04999999999984</v>
      </c>
      <c r="G160" s="38">
        <v>754.09999999999968</v>
      </c>
      <c r="H160" s="38">
        <v>735.3499999999998</v>
      </c>
      <c r="I160" s="38">
        <v>719.39999999999964</v>
      </c>
      <c r="J160" s="38">
        <v>788.79999999999973</v>
      </c>
      <c r="K160" s="38">
        <v>804.74999999999977</v>
      </c>
      <c r="L160" s="38">
        <v>823.49999999999977</v>
      </c>
      <c r="M160" s="28">
        <v>786</v>
      </c>
      <c r="N160" s="28">
        <v>751.3</v>
      </c>
      <c r="O160" s="39">
        <v>4468800</v>
      </c>
      <c r="P160" s="40">
        <v>-2.3853211009174313E-2</v>
      </c>
    </row>
    <row r="161" spans="1:16" ht="12.75" customHeight="1">
      <c r="A161" s="28">
        <v>151</v>
      </c>
      <c r="B161" s="29" t="s">
        <v>86</v>
      </c>
      <c r="C161" s="30" t="s">
        <v>465</v>
      </c>
      <c r="D161" s="31">
        <v>44742</v>
      </c>
      <c r="E161" s="37">
        <v>3081.95</v>
      </c>
      <c r="F161" s="37">
        <v>3098.2000000000003</v>
      </c>
      <c r="G161" s="38">
        <v>3054.3500000000004</v>
      </c>
      <c r="H161" s="38">
        <v>3026.75</v>
      </c>
      <c r="I161" s="38">
        <v>2982.9</v>
      </c>
      <c r="J161" s="38">
        <v>3125.8000000000006</v>
      </c>
      <c r="K161" s="38">
        <v>3169.65</v>
      </c>
      <c r="L161" s="38">
        <v>3197.2500000000009</v>
      </c>
      <c r="M161" s="28">
        <v>3142.05</v>
      </c>
      <c r="N161" s="28">
        <v>3070.6</v>
      </c>
      <c r="O161" s="39">
        <v>265525</v>
      </c>
      <c r="P161" s="40">
        <v>-4.7054394880481837E-4</v>
      </c>
    </row>
    <row r="162" spans="1:16" ht="12.75" customHeight="1">
      <c r="A162" s="28">
        <v>152</v>
      </c>
      <c r="B162" s="29" t="s">
        <v>79</v>
      </c>
      <c r="C162" s="30" t="s">
        <v>170</v>
      </c>
      <c r="D162" s="31">
        <v>44742</v>
      </c>
      <c r="E162" s="37">
        <v>159.80000000000001</v>
      </c>
      <c r="F162" s="37">
        <v>160.86666666666667</v>
      </c>
      <c r="G162" s="38">
        <v>157.83333333333334</v>
      </c>
      <c r="H162" s="38">
        <v>155.86666666666667</v>
      </c>
      <c r="I162" s="38">
        <v>152.83333333333334</v>
      </c>
      <c r="J162" s="38">
        <v>162.83333333333334</v>
      </c>
      <c r="K162" s="38">
        <v>165.86666666666665</v>
      </c>
      <c r="L162" s="38">
        <v>167.83333333333334</v>
      </c>
      <c r="M162" s="28">
        <v>163.9</v>
      </c>
      <c r="N162" s="28">
        <v>158.9</v>
      </c>
      <c r="O162" s="39">
        <v>45495450</v>
      </c>
      <c r="P162" s="40">
        <v>-8.1104199066874022E-2</v>
      </c>
    </row>
    <row r="163" spans="1:16" ht="12.75" customHeight="1">
      <c r="A163" s="28">
        <v>153</v>
      </c>
      <c r="B163" s="29" t="s">
        <v>40</v>
      </c>
      <c r="C163" s="30" t="s">
        <v>171</v>
      </c>
      <c r="D163" s="31">
        <v>44742</v>
      </c>
      <c r="E163" s="37">
        <v>40588.400000000001</v>
      </c>
      <c r="F163" s="37">
        <v>40640.9</v>
      </c>
      <c r="G163" s="38">
        <v>40181.75</v>
      </c>
      <c r="H163" s="38">
        <v>39775.1</v>
      </c>
      <c r="I163" s="38">
        <v>39315.949999999997</v>
      </c>
      <c r="J163" s="38">
        <v>41047.550000000003</v>
      </c>
      <c r="K163" s="38">
        <v>41506.700000000012</v>
      </c>
      <c r="L163" s="38">
        <v>41913.350000000006</v>
      </c>
      <c r="M163" s="28">
        <v>41100.050000000003</v>
      </c>
      <c r="N163" s="28">
        <v>40234.25</v>
      </c>
      <c r="O163" s="39">
        <v>101190</v>
      </c>
      <c r="P163" s="40">
        <v>-1.9334205553132724E-2</v>
      </c>
    </row>
    <row r="164" spans="1:16" ht="12.75" customHeight="1">
      <c r="A164" s="28">
        <v>154</v>
      </c>
      <c r="B164" s="29" t="s">
        <v>47</v>
      </c>
      <c r="C164" s="30" t="s">
        <v>172</v>
      </c>
      <c r="D164" s="31">
        <v>44742</v>
      </c>
      <c r="E164" s="37">
        <v>1619.85</v>
      </c>
      <c r="F164" s="37">
        <v>1632.45</v>
      </c>
      <c r="G164" s="38">
        <v>1593</v>
      </c>
      <c r="H164" s="38">
        <v>1566.1499999999999</v>
      </c>
      <c r="I164" s="38">
        <v>1526.6999999999998</v>
      </c>
      <c r="J164" s="38">
        <v>1659.3000000000002</v>
      </c>
      <c r="K164" s="38">
        <v>1698.7500000000005</v>
      </c>
      <c r="L164" s="38">
        <v>1725.6000000000004</v>
      </c>
      <c r="M164" s="28">
        <v>1671.9</v>
      </c>
      <c r="N164" s="28">
        <v>1605.6</v>
      </c>
      <c r="O164" s="39">
        <v>3131425</v>
      </c>
      <c r="P164" s="40">
        <v>1.3709605626279712E-2</v>
      </c>
    </row>
    <row r="165" spans="1:16" ht="12.75" customHeight="1">
      <c r="A165" s="28">
        <v>155</v>
      </c>
      <c r="B165" s="29" t="s">
        <v>86</v>
      </c>
      <c r="C165" s="30" t="s">
        <v>470</v>
      </c>
      <c r="D165" s="31">
        <v>44742</v>
      </c>
      <c r="E165" s="37">
        <v>3329.15</v>
      </c>
      <c r="F165" s="37">
        <v>3354.2333333333336</v>
      </c>
      <c r="G165" s="38">
        <v>3289.0166666666673</v>
      </c>
      <c r="H165" s="38">
        <v>3248.8833333333337</v>
      </c>
      <c r="I165" s="38">
        <v>3183.6666666666674</v>
      </c>
      <c r="J165" s="38">
        <v>3394.3666666666672</v>
      </c>
      <c r="K165" s="38">
        <v>3459.5833333333335</v>
      </c>
      <c r="L165" s="38">
        <v>3499.7166666666672</v>
      </c>
      <c r="M165" s="28">
        <v>3419.45</v>
      </c>
      <c r="N165" s="28">
        <v>3314.1</v>
      </c>
      <c r="O165" s="39">
        <v>394650</v>
      </c>
      <c r="P165" s="40">
        <v>3.0552291421856639E-2</v>
      </c>
    </row>
    <row r="166" spans="1:16" ht="12.75" customHeight="1">
      <c r="A166" s="28">
        <v>156</v>
      </c>
      <c r="B166" s="29" t="s">
        <v>79</v>
      </c>
      <c r="C166" s="30" t="s">
        <v>173</v>
      </c>
      <c r="D166" s="31">
        <v>44742</v>
      </c>
      <c r="E166" s="37">
        <v>218.9</v>
      </c>
      <c r="F166" s="37">
        <v>219.08333333333334</v>
      </c>
      <c r="G166" s="38">
        <v>216.7166666666667</v>
      </c>
      <c r="H166" s="38">
        <v>214.53333333333336</v>
      </c>
      <c r="I166" s="38">
        <v>212.16666666666671</v>
      </c>
      <c r="J166" s="38">
        <v>221.26666666666668</v>
      </c>
      <c r="K166" s="38">
        <v>223.6333333333333</v>
      </c>
      <c r="L166" s="38">
        <v>225.81666666666666</v>
      </c>
      <c r="M166" s="28">
        <v>221.45</v>
      </c>
      <c r="N166" s="28">
        <v>216.9</v>
      </c>
      <c r="O166" s="39">
        <v>21162000</v>
      </c>
      <c r="P166" s="40">
        <v>1.7040613462084636E-3</v>
      </c>
    </row>
    <row r="167" spans="1:16" ht="12.75" customHeight="1">
      <c r="A167" s="28">
        <v>157</v>
      </c>
      <c r="B167" s="29" t="s">
        <v>63</v>
      </c>
      <c r="C167" s="30" t="s">
        <v>174</v>
      </c>
      <c r="D167" s="31">
        <v>44742</v>
      </c>
      <c r="E167" s="37">
        <v>104.8</v>
      </c>
      <c r="F167" s="37">
        <v>105.26666666666665</v>
      </c>
      <c r="G167" s="38">
        <v>103.68333333333331</v>
      </c>
      <c r="H167" s="38">
        <v>102.56666666666666</v>
      </c>
      <c r="I167" s="38">
        <v>100.98333333333332</v>
      </c>
      <c r="J167" s="38">
        <v>106.3833333333333</v>
      </c>
      <c r="K167" s="38">
        <v>107.96666666666664</v>
      </c>
      <c r="L167" s="38">
        <v>109.08333333333329</v>
      </c>
      <c r="M167" s="28">
        <v>106.85</v>
      </c>
      <c r="N167" s="28">
        <v>104.15</v>
      </c>
      <c r="O167" s="39">
        <v>37522400</v>
      </c>
      <c r="P167" s="40">
        <v>2.4547147452175386E-2</v>
      </c>
    </row>
    <row r="168" spans="1:16" ht="12.75" customHeight="1">
      <c r="A168" s="28">
        <v>158</v>
      </c>
      <c r="B168" s="29" t="s">
        <v>56</v>
      </c>
      <c r="C168" s="30" t="s">
        <v>176</v>
      </c>
      <c r="D168" s="31">
        <v>44742</v>
      </c>
      <c r="E168" s="37">
        <v>2123.6</v>
      </c>
      <c r="F168" s="37">
        <v>2106.5499999999997</v>
      </c>
      <c r="G168" s="38">
        <v>2078.1499999999996</v>
      </c>
      <c r="H168" s="38">
        <v>2032.6999999999998</v>
      </c>
      <c r="I168" s="38">
        <v>2004.2999999999997</v>
      </c>
      <c r="J168" s="38">
        <v>2151.9999999999995</v>
      </c>
      <c r="K168" s="38">
        <v>2180.4</v>
      </c>
      <c r="L168" s="38">
        <v>2225.8499999999995</v>
      </c>
      <c r="M168" s="28">
        <v>2134.9499999999998</v>
      </c>
      <c r="N168" s="28">
        <v>2061.1</v>
      </c>
      <c r="O168" s="39">
        <v>3432750</v>
      </c>
      <c r="P168" s="40">
        <v>1.6960450303658718E-2</v>
      </c>
    </row>
    <row r="169" spans="1:16" ht="12.75" customHeight="1">
      <c r="A169" s="28">
        <v>159</v>
      </c>
      <c r="B169" s="29" t="s">
        <v>38</v>
      </c>
      <c r="C169" s="30" t="s">
        <v>177</v>
      </c>
      <c r="D169" s="31">
        <v>44742</v>
      </c>
      <c r="E169" s="37">
        <v>2596.1999999999998</v>
      </c>
      <c r="F169" s="37">
        <v>2581.7333333333331</v>
      </c>
      <c r="G169" s="38">
        <v>2556.2666666666664</v>
      </c>
      <c r="H169" s="38">
        <v>2516.3333333333335</v>
      </c>
      <c r="I169" s="38">
        <v>2490.8666666666668</v>
      </c>
      <c r="J169" s="38">
        <v>2621.6666666666661</v>
      </c>
      <c r="K169" s="38">
        <v>2647.1333333333323</v>
      </c>
      <c r="L169" s="38">
        <v>2687.0666666666657</v>
      </c>
      <c r="M169" s="28">
        <v>2607.1999999999998</v>
      </c>
      <c r="N169" s="28">
        <v>2541.8000000000002</v>
      </c>
      <c r="O169" s="39">
        <v>1709500</v>
      </c>
      <c r="P169" s="40">
        <v>3.669455452810803E-3</v>
      </c>
    </row>
    <row r="170" spans="1:16" ht="12.75" customHeight="1">
      <c r="A170" s="28">
        <v>160</v>
      </c>
      <c r="B170" s="29" t="s">
        <v>58</v>
      </c>
      <c r="C170" s="30" t="s">
        <v>178</v>
      </c>
      <c r="D170" s="31">
        <v>44742</v>
      </c>
      <c r="E170" s="37">
        <v>29.55</v>
      </c>
      <c r="F170" s="37">
        <v>29.633333333333336</v>
      </c>
      <c r="G170" s="38">
        <v>29.266666666666673</v>
      </c>
      <c r="H170" s="38">
        <v>28.983333333333338</v>
      </c>
      <c r="I170" s="38">
        <v>28.616666666666674</v>
      </c>
      <c r="J170" s="38">
        <v>29.916666666666671</v>
      </c>
      <c r="K170" s="38">
        <v>30.283333333333339</v>
      </c>
      <c r="L170" s="38">
        <v>30.56666666666667</v>
      </c>
      <c r="M170" s="28">
        <v>30</v>
      </c>
      <c r="N170" s="28">
        <v>29.35</v>
      </c>
      <c r="O170" s="39">
        <v>246400000</v>
      </c>
      <c r="P170" s="40">
        <v>1.6635859519408502E-2</v>
      </c>
    </row>
    <row r="171" spans="1:16" ht="12.75" customHeight="1">
      <c r="A171" s="28">
        <v>161</v>
      </c>
      <c r="B171" s="29" t="s">
        <v>44</v>
      </c>
      <c r="C171" s="30" t="s">
        <v>270</v>
      </c>
      <c r="D171" s="31">
        <v>44742</v>
      </c>
      <c r="E171" s="37">
        <v>2223.4499999999998</v>
      </c>
      <c r="F171" s="37">
        <v>2235.3000000000002</v>
      </c>
      <c r="G171" s="38">
        <v>2198.9500000000003</v>
      </c>
      <c r="H171" s="38">
        <v>2174.4500000000003</v>
      </c>
      <c r="I171" s="38">
        <v>2138.1000000000004</v>
      </c>
      <c r="J171" s="38">
        <v>2259.8000000000002</v>
      </c>
      <c r="K171" s="38">
        <v>2296.1500000000005</v>
      </c>
      <c r="L171" s="38">
        <v>2320.65</v>
      </c>
      <c r="M171" s="28">
        <v>2271.65</v>
      </c>
      <c r="N171" s="28">
        <v>2210.8000000000002</v>
      </c>
      <c r="O171" s="39">
        <v>696300</v>
      </c>
      <c r="P171" s="40">
        <v>2.8812056737588652E-2</v>
      </c>
    </row>
    <row r="172" spans="1:16" ht="12.75" customHeight="1">
      <c r="A172" s="28">
        <v>162</v>
      </c>
      <c r="B172" s="29" t="s">
        <v>168</v>
      </c>
      <c r="C172" s="30" t="s">
        <v>179</v>
      </c>
      <c r="D172" s="31">
        <v>44742</v>
      </c>
      <c r="E172" s="37">
        <v>222.65</v>
      </c>
      <c r="F172" s="37">
        <v>223.13333333333333</v>
      </c>
      <c r="G172" s="38">
        <v>220.51666666666665</v>
      </c>
      <c r="H172" s="38">
        <v>218.38333333333333</v>
      </c>
      <c r="I172" s="38">
        <v>215.76666666666665</v>
      </c>
      <c r="J172" s="38">
        <v>225.26666666666665</v>
      </c>
      <c r="K172" s="38">
        <v>227.88333333333333</v>
      </c>
      <c r="L172" s="38">
        <v>230.01666666666665</v>
      </c>
      <c r="M172" s="28">
        <v>225.75</v>
      </c>
      <c r="N172" s="28">
        <v>221</v>
      </c>
      <c r="O172" s="39">
        <v>54935542</v>
      </c>
      <c r="P172" s="40">
        <v>-1.9635524303331965E-2</v>
      </c>
    </row>
    <row r="173" spans="1:16" ht="12.75" customHeight="1">
      <c r="A173" s="28">
        <v>163</v>
      </c>
      <c r="B173" s="29" t="s">
        <v>180</v>
      </c>
      <c r="C173" s="30" t="s">
        <v>181</v>
      </c>
      <c r="D173" s="31">
        <v>44742</v>
      </c>
      <c r="E173" s="37">
        <v>1727.3</v>
      </c>
      <c r="F173" s="37">
        <v>1733.9666666666665</v>
      </c>
      <c r="G173" s="38">
        <v>1713.333333333333</v>
      </c>
      <c r="H173" s="38">
        <v>1699.3666666666666</v>
      </c>
      <c r="I173" s="38">
        <v>1678.7333333333331</v>
      </c>
      <c r="J173" s="38">
        <v>1747.9333333333329</v>
      </c>
      <c r="K173" s="38">
        <v>1768.5666666666666</v>
      </c>
      <c r="L173" s="38">
        <v>1782.5333333333328</v>
      </c>
      <c r="M173" s="28">
        <v>1754.6</v>
      </c>
      <c r="N173" s="28">
        <v>1720</v>
      </c>
      <c r="O173" s="39">
        <v>1964182</v>
      </c>
      <c r="P173" s="40">
        <v>-1.4483757500517278E-3</v>
      </c>
    </row>
    <row r="174" spans="1:16" ht="12.75" customHeight="1">
      <c r="A174" s="28">
        <v>164</v>
      </c>
      <c r="B174" s="29" t="s">
        <v>44</v>
      </c>
      <c r="C174" s="30" t="s">
        <v>482</v>
      </c>
      <c r="D174" s="31">
        <v>44742</v>
      </c>
      <c r="E174" s="37">
        <v>161.15</v>
      </c>
      <c r="F174" s="37">
        <v>162.83333333333334</v>
      </c>
      <c r="G174" s="38">
        <v>158.01666666666668</v>
      </c>
      <c r="H174" s="38">
        <v>154.88333333333333</v>
      </c>
      <c r="I174" s="38">
        <v>150.06666666666666</v>
      </c>
      <c r="J174" s="38">
        <v>165.9666666666667</v>
      </c>
      <c r="K174" s="38">
        <v>170.78333333333336</v>
      </c>
      <c r="L174" s="38">
        <v>173.91666666666671</v>
      </c>
      <c r="M174" s="28">
        <v>167.65</v>
      </c>
      <c r="N174" s="28">
        <v>159.69999999999999</v>
      </c>
      <c r="O174" s="39">
        <v>6503500</v>
      </c>
      <c r="P174" s="40">
        <v>7.9820210787352758E-3</v>
      </c>
    </row>
    <row r="175" spans="1:16" ht="12.75" customHeight="1">
      <c r="A175" s="28">
        <v>165</v>
      </c>
      <c r="B175" s="29" t="s">
        <v>42</v>
      </c>
      <c r="C175" s="30" t="s">
        <v>182</v>
      </c>
      <c r="D175" s="31">
        <v>44742</v>
      </c>
      <c r="E175" s="37">
        <v>587.54999999999995</v>
      </c>
      <c r="F175" s="37">
        <v>590.36666666666667</v>
      </c>
      <c r="G175" s="38">
        <v>579.73333333333335</v>
      </c>
      <c r="H175" s="38">
        <v>571.91666666666663</v>
      </c>
      <c r="I175" s="38">
        <v>561.2833333333333</v>
      </c>
      <c r="J175" s="38">
        <v>598.18333333333339</v>
      </c>
      <c r="K175" s="38">
        <v>608.81666666666683</v>
      </c>
      <c r="L175" s="38">
        <v>616.63333333333344</v>
      </c>
      <c r="M175" s="28">
        <v>601</v>
      </c>
      <c r="N175" s="28">
        <v>582.54999999999995</v>
      </c>
      <c r="O175" s="39">
        <v>4041750</v>
      </c>
      <c r="P175" s="40">
        <v>7.6278859212313269E-2</v>
      </c>
    </row>
    <row r="176" spans="1:16" ht="12.75" customHeight="1">
      <c r="A176" s="28">
        <v>166</v>
      </c>
      <c r="B176" s="29" t="s">
        <v>58</v>
      </c>
      <c r="C176" s="30" t="s">
        <v>183</v>
      </c>
      <c r="D176" s="31">
        <v>44742</v>
      </c>
      <c r="E176" s="37">
        <v>87.8</v>
      </c>
      <c r="F176" s="37">
        <v>92.416666666666671</v>
      </c>
      <c r="G176" s="38">
        <v>81.983333333333348</v>
      </c>
      <c r="H176" s="38">
        <v>76.166666666666671</v>
      </c>
      <c r="I176" s="38">
        <v>65.733333333333348</v>
      </c>
      <c r="J176" s="38">
        <v>98.233333333333348</v>
      </c>
      <c r="K176" s="38">
        <v>108.66666666666666</v>
      </c>
      <c r="L176" s="38">
        <v>114.48333333333335</v>
      </c>
      <c r="M176" s="28">
        <v>102.85</v>
      </c>
      <c r="N176" s="28">
        <v>86.6</v>
      </c>
      <c r="O176" s="39">
        <v>69402900</v>
      </c>
      <c r="P176" s="40">
        <v>0.28390505419369877</v>
      </c>
    </row>
    <row r="177" spans="1:16" ht="12.75" customHeight="1">
      <c r="A177" s="28">
        <v>167</v>
      </c>
      <c r="B177" s="29" t="s">
        <v>168</v>
      </c>
      <c r="C177" s="30" t="s">
        <v>184</v>
      </c>
      <c r="D177" s="31">
        <v>44742</v>
      </c>
      <c r="E177" s="37">
        <v>114.2</v>
      </c>
      <c r="F177" s="37">
        <v>114.93333333333334</v>
      </c>
      <c r="G177" s="38">
        <v>113.16666666666667</v>
      </c>
      <c r="H177" s="38">
        <v>112.13333333333334</v>
      </c>
      <c r="I177" s="38">
        <v>110.36666666666667</v>
      </c>
      <c r="J177" s="38">
        <v>115.96666666666667</v>
      </c>
      <c r="K177" s="38">
        <v>117.73333333333332</v>
      </c>
      <c r="L177" s="38">
        <v>118.76666666666667</v>
      </c>
      <c r="M177" s="28">
        <v>116.7</v>
      </c>
      <c r="N177" s="28">
        <v>113.9</v>
      </c>
      <c r="O177" s="39">
        <v>28266000</v>
      </c>
      <c r="P177" s="40">
        <v>1.8594594594594595E-2</v>
      </c>
    </row>
    <row r="178" spans="1:16" ht="12.75" customHeight="1">
      <c r="A178" s="28">
        <v>168</v>
      </c>
      <c r="B178" s="255" t="s">
        <v>79</v>
      </c>
      <c r="C178" s="30" t="s">
        <v>185</v>
      </c>
      <c r="D178" s="31">
        <v>44742</v>
      </c>
      <c r="E178" s="37">
        <v>2661.25</v>
      </c>
      <c r="F178" s="37">
        <v>2651.0333333333333</v>
      </c>
      <c r="G178" s="38">
        <v>2633.2666666666664</v>
      </c>
      <c r="H178" s="38">
        <v>2605.2833333333333</v>
      </c>
      <c r="I178" s="38">
        <v>2587.5166666666664</v>
      </c>
      <c r="J178" s="38">
        <v>2679.0166666666664</v>
      </c>
      <c r="K178" s="38">
        <v>2696.7833333333338</v>
      </c>
      <c r="L178" s="38">
        <v>2724.7666666666664</v>
      </c>
      <c r="M178" s="28">
        <v>2668.8</v>
      </c>
      <c r="N178" s="28">
        <v>2623.05</v>
      </c>
      <c r="O178" s="39">
        <v>33793000</v>
      </c>
      <c r="P178" s="40">
        <v>-4.6171179463766303E-3</v>
      </c>
    </row>
    <row r="179" spans="1:16" ht="12.75" customHeight="1">
      <c r="A179" s="28">
        <v>169</v>
      </c>
      <c r="B179" s="29" t="s">
        <v>119</v>
      </c>
      <c r="C179" s="30" t="s">
        <v>186</v>
      </c>
      <c r="D179" s="31">
        <v>44742</v>
      </c>
      <c r="E179" s="37">
        <v>71.599999999999994</v>
      </c>
      <c r="F179" s="37">
        <v>71.3</v>
      </c>
      <c r="G179" s="38">
        <v>70.5</v>
      </c>
      <c r="H179" s="38">
        <v>69.400000000000006</v>
      </c>
      <c r="I179" s="38">
        <v>68.600000000000009</v>
      </c>
      <c r="J179" s="38">
        <v>72.399999999999991</v>
      </c>
      <c r="K179" s="38">
        <v>73.199999999999974</v>
      </c>
      <c r="L179" s="38">
        <v>74.299999999999983</v>
      </c>
      <c r="M179" s="28">
        <v>72.099999999999994</v>
      </c>
      <c r="N179" s="28">
        <v>70.2</v>
      </c>
      <c r="O179" s="39">
        <v>113142000</v>
      </c>
      <c r="P179" s="40">
        <v>-1.5184551709730909E-2</v>
      </c>
    </row>
    <row r="180" spans="1:16" ht="12.75" customHeight="1">
      <c r="A180" s="28">
        <v>170</v>
      </c>
      <c r="B180" s="29" t="s">
        <v>58</v>
      </c>
      <c r="C180" s="30" t="s">
        <v>273</v>
      </c>
      <c r="D180" s="31">
        <v>44742</v>
      </c>
      <c r="E180" s="37">
        <v>740.45</v>
      </c>
      <c r="F180" s="37">
        <v>745.9666666666667</v>
      </c>
      <c r="G180" s="38">
        <v>733.43333333333339</v>
      </c>
      <c r="H180" s="38">
        <v>726.41666666666674</v>
      </c>
      <c r="I180" s="38">
        <v>713.88333333333344</v>
      </c>
      <c r="J180" s="38">
        <v>752.98333333333335</v>
      </c>
      <c r="K180" s="38">
        <v>765.51666666666665</v>
      </c>
      <c r="L180" s="38">
        <v>772.5333333333333</v>
      </c>
      <c r="M180" s="28">
        <v>758.5</v>
      </c>
      <c r="N180" s="28">
        <v>738.95</v>
      </c>
      <c r="O180" s="39">
        <v>7374700</v>
      </c>
      <c r="P180" s="40">
        <v>3.6473005892840131E-3</v>
      </c>
    </row>
    <row r="181" spans="1:16" ht="12.75" customHeight="1">
      <c r="A181" s="28">
        <v>171</v>
      </c>
      <c r="B181" s="29" t="s">
        <v>63</v>
      </c>
      <c r="C181" s="30" t="s">
        <v>187</v>
      </c>
      <c r="D181" s="31">
        <v>44742</v>
      </c>
      <c r="E181" s="37">
        <v>1134.7</v>
      </c>
      <c r="F181" s="37">
        <v>1144.2166666666667</v>
      </c>
      <c r="G181" s="38">
        <v>1122.9833333333333</v>
      </c>
      <c r="H181" s="38">
        <v>1111.2666666666667</v>
      </c>
      <c r="I181" s="38">
        <v>1090.0333333333333</v>
      </c>
      <c r="J181" s="38">
        <v>1155.9333333333334</v>
      </c>
      <c r="K181" s="38">
        <v>1177.166666666667</v>
      </c>
      <c r="L181" s="38">
        <v>1188.8833333333334</v>
      </c>
      <c r="M181" s="28">
        <v>1165.45</v>
      </c>
      <c r="N181" s="28">
        <v>1132.5</v>
      </c>
      <c r="O181" s="39">
        <v>7512000</v>
      </c>
      <c r="P181" s="40">
        <v>-1.125370187561698E-2</v>
      </c>
    </row>
    <row r="182" spans="1:16" ht="12.75" customHeight="1">
      <c r="A182" s="28">
        <v>172</v>
      </c>
      <c r="B182" s="29" t="s">
        <v>58</v>
      </c>
      <c r="C182" s="30" t="s">
        <v>188</v>
      </c>
      <c r="D182" s="31">
        <v>44742</v>
      </c>
      <c r="E182" s="37">
        <v>445.95</v>
      </c>
      <c r="F182" s="37">
        <v>447.51666666666665</v>
      </c>
      <c r="G182" s="38">
        <v>440.63333333333333</v>
      </c>
      <c r="H182" s="38">
        <v>435.31666666666666</v>
      </c>
      <c r="I182" s="38">
        <v>428.43333333333334</v>
      </c>
      <c r="J182" s="38">
        <v>452.83333333333331</v>
      </c>
      <c r="K182" s="38">
        <v>459.71666666666664</v>
      </c>
      <c r="L182" s="38">
        <v>465.0333333333333</v>
      </c>
      <c r="M182" s="28">
        <v>454.4</v>
      </c>
      <c r="N182" s="28">
        <v>442.2</v>
      </c>
      <c r="O182" s="39">
        <v>71415000</v>
      </c>
      <c r="P182" s="40">
        <v>2.9516704508595525E-2</v>
      </c>
    </row>
    <row r="183" spans="1:16" ht="12.75" customHeight="1">
      <c r="A183" s="28">
        <v>173</v>
      </c>
      <c r="B183" s="29" t="s">
        <v>42</v>
      </c>
      <c r="C183" s="30" t="s">
        <v>189</v>
      </c>
      <c r="D183" s="31">
        <v>44742</v>
      </c>
      <c r="E183" s="37">
        <v>19007.3</v>
      </c>
      <c r="F183" s="37">
        <v>18956.233333333334</v>
      </c>
      <c r="G183" s="38">
        <v>18726.216666666667</v>
      </c>
      <c r="H183" s="38">
        <v>18445.133333333335</v>
      </c>
      <c r="I183" s="38">
        <v>18215.116666666669</v>
      </c>
      <c r="J183" s="38">
        <v>19237.316666666666</v>
      </c>
      <c r="K183" s="38">
        <v>19467.333333333336</v>
      </c>
      <c r="L183" s="38">
        <v>19748.416666666664</v>
      </c>
      <c r="M183" s="28">
        <v>19186.25</v>
      </c>
      <c r="N183" s="28">
        <v>18675.150000000001</v>
      </c>
      <c r="O183" s="39">
        <v>334475</v>
      </c>
      <c r="P183" s="40">
        <v>-7.4189479931745681E-3</v>
      </c>
    </row>
    <row r="184" spans="1:16" ht="12.75" customHeight="1">
      <c r="A184" s="28">
        <v>174</v>
      </c>
      <c r="B184" s="29" t="s">
        <v>70</v>
      </c>
      <c r="C184" s="30" t="s">
        <v>190</v>
      </c>
      <c r="D184" s="31">
        <v>44742</v>
      </c>
      <c r="E184" s="37">
        <v>2385.75</v>
      </c>
      <c r="F184" s="37">
        <v>2387.7000000000003</v>
      </c>
      <c r="G184" s="38">
        <v>2358.6500000000005</v>
      </c>
      <c r="H184" s="38">
        <v>2331.5500000000002</v>
      </c>
      <c r="I184" s="38">
        <v>2302.5000000000005</v>
      </c>
      <c r="J184" s="38">
        <v>2414.8000000000006</v>
      </c>
      <c r="K184" s="38">
        <v>2443.8500000000008</v>
      </c>
      <c r="L184" s="38">
        <v>2470.9500000000007</v>
      </c>
      <c r="M184" s="28">
        <v>2416.75</v>
      </c>
      <c r="N184" s="28">
        <v>2360.6</v>
      </c>
      <c r="O184" s="39">
        <v>1545225</v>
      </c>
      <c r="P184" s="40">
        <v>3.1766434080058761E-2</v>
      </c>
    </row>
    <row r="185" spans="1:16" ht="12.75" customHeight="1">
      <c r="A185" s="28">
        <v>175</v>
      </c>
      <c r="B185" s="29" t="s">
        <v>40</v>
      </c>
      <c r="C185" s="30" t="s">
        <v>191</v>
      </c>
      <c r="D185" s="31">
        <v>44742</v>
      </c>
      <c r="E185" s="37">
        <v>2269.4</v>
      </c>
      <c r="F185" s="37">
        <v>2264.85</v>
      </c>
      <c r="G185" s="38">
        <v>2240.6999999999998</v>
      </c>
      <c r="H185" s="38">
        <v>2212</v>
      </c>
      <c r="I185" s="38">
        <v>2187.85</v>
      </c>
      <c r="J185" s="38">
        <v>2293.5499999999997</v>
      </c>
      <c r="K185" s="38">
        <v>2317.7000000000003</v>
      </c>
      <c r="L185" s="38">
        <v>2346.3999999999996</v>
      </c>
      <c r="M185" s="28">
        <v>2289</v>
      </c>
      <c r="N185" s="28">
        <v>2236.15</v>
      </c>
      <c r="O185" s="39">
        <v>3686250</v>
      </c>
      <c r="P185" s="40">
        <v>-7.5719333669863704E-3</v>
      </c>
    </row>
    <row r="186" spans="1:16" ht="12.75" customHeight="1">
      <c r="A186" s="28">
        <v>176</v>
      </c>
      <c r="B186" s="29" t="s">
        <v>63</v>
      </c>
      <c r="C186" s="30" t="s">
        <v>192</v>
      </c>
      <c r="D186" s="31">
        <v>44742</v>
      </c>
      <c r="E186" s="37">
        <v>1128.75</v>
      </c>
      <c r="F186" s="37">
        <v>1134.75</v>
      </c>
      <c r="G186" s="38">
        <v>1107.5999999999999</v>
      </c>
      <c r="H186" s="38">
        <v>1086.4499999999998</v>
      </c>
      <c r="I186" s="38">
        <v>1059.2999999999997</v>
      </c>
      <c r="J186" s="38">
        <v>1155.9000000000001</v>
      </c>
      <c r="K186" s="38">
        <v>1183.0500000000002</v>
      </c>
      <c r="L186" s="38">
        <v>1204.2000000000003</v>
      </c>
      <c r="M186" s="28">
        <v>1161.9000000000001</v>
      </c>
      <c r="N186" s="28">
        <v>1113.5999999999999</v>
      </c>
      <c r="O186" s="39">
        <v>3262000</v>
      </c>
      <c r="P186" s="40">
        <v>-4.7090441691984106E-2</v>
      </c>
    </row>
    <row r="187" spans="1:16" ht="12.75" customHeight="1">
      <c r="A187" s="28">
        <v>177</v>
      </c>
      <c r="B187" s="29" t="s">
        <v>47</v>
      </c>
      <c r="C187" s="30" t="s">
        <v>511</v>
      </c>
      <c r="D187" s="31">
        <v>44742</v>
      </c>
      <c r="E187" s="37">
        <v>299.75</v>
      </c>
      <c r="F187" s="37">
        <v>301.21666666666664</v>
      </c>
      <c r="G187" s="38">
        <v>292.7833333333333</v>
      </c>
      <c r="H187" s="38">
        <v>285.81666666666666</v>
      </c>
      <c r="I187" s="38">
        <v>277.38333333333333</v>
      </c>
      <c r="J187" s="38">
        <v>308.18333333333328</v>
      </c>
      <c r="K187" s="38">
        <v>316.61666666666656</v>
      </c>
      <c r="L187" s="38">
        <v>323.58333333333326</v>
      </c>
      <c r="M187" s="28">
        <v>309.64999999999998</v>
      </c>
      <c r="N187" s="28">
        <v>294.25</v>
      </c>
      <c r="O187" s="39">
        <v>3311100</v>
      </c>
      <c r="P187" s="40">
        <v>-3.5142932074482033E-2</v>
      </c>
    </row>
    <row r="188" spans="1:16" ht="12.75" customHeight="1">
      <c r="A188" s="28">
        <v>178</v>
      </c>
      <c r="B188" s="29" t="s">
        <v>47</v>
      </c>
      <c r="C188" s="30" t="s">
        <v>193</v>
      </c>
      <c r="D188" s="31">
        <v>44742</v>
      </c>
      <c r="E188" s="37">
        <v>830.95</v>
      </c>
      <c r="F188" s="37">
        <v>833.80000000000007</v>
      </c>
      <c r="G188" s="38">
        <v>815.15000000000009</v>
      </c>
      <c r="H188" s="38">
        <v>799.35</v>
      </c>
      <c r="I188" s="38">
        <v>780.7</v>
      </c>
      <c r="J188" s="38">
        <v>849.60000000000014</v>
      </c>
      <c r="K188" s="38">
        <v>868.25</v>
      </c>
      <c r="L188" s="38">
        <v>884.05000000000018</v>
      </c>
      <c r="M188" s="28">
        <v>852.45</v>
      </c>
      <c r="N188" s="28">
        <v>818</v>
      </c>
      <c r="O188" s="39">
        <v>20997200</v>
      </c>
      <c r="P188" s="40">
        <v>-3.0698636334259677E-2</v>
      </c>
    </row>
    <row r="189" spans="1:16" ht="12.75" customHeight="1">
      <c r="A189" s="28">
        <v>179</v>
      </c>
      <c r="B189" s="29" t="s">
        <v>180</v>
      </c>
      <c r="C189" s="30" t="s">
        <v>194</v>
      </c>
      <c r="D189" s="31">
        <v>44742</v>
      </c>
      <c r="E189" s="37">
        <v>421</v>
      </c>
      <c r="F189" s="37">
        <v>424.41666666666669</v>
      </c>
      <c r="G189" s="38">
        <v>414.88333333333338</v>
      </c>
      <c r="H189" s="38">
        <v>408.76666666666671</v>
      </c>
      <c r="I189" s="38">
        <v>399.23333333333341</v>
      </c>
      <c r="J189" s="38">
        <v>430.53333333333336</v>
      </c>
      <c r="K189" s="38">
        <v>440.06666666666666</v>
      </c>
      <c r="L189" s="38">
        <v>446.18333333333334</v>
      </c>
      <c r="M189" s="28">
        <v>433.95</v>
      </c>
      <c r="N189" s="28">
        <v>418.3</v>
      </c>
      <c r="O189" s="39">
        <v>12120000</v>
      </c>
      <c r="P189" s="40">
        <v>7.481296758104738E-3</v>
      </c>
    </row>
    <row r="190" spans="1:16" ht="12.75" customHeight="1">
      <c r="A190" s="28">
        <v>180</v>
      </c>
      <c r="B190" s="29" t="s">
        <v>47</v>
      </c>
      <c r="C190" s="30" t="s">
        <v>275</v>
      </c>
      <c r="D190" s="31">
        <v>44742</v>
      </c>
      <c r="E190" s="37">
        <v>536.79999999999995</v>
      </c>
      <c r="F190" s="37">
        <v>534</v>
      </c>
      <c r="G190" s="38">
        <v>528.54999999999995</v>
      </c>
      <c r="H190" s="38">
        <v>520.29999999999995</v>
      </c>
      <c r="I190" s="38">
        <v>514.84999999999991</v>
      </c>
      <c r="J190" s="38">
        <v>542.25</v>
      </c>
      <c r="K190" s="38">
        <v>547.70000000000005</v>
      </c>
      <c r="L190" s="38">
        <v>555.95000000000005</v>
      </c>
      <c r="M190" s="28">
        <v>539.45000000000005</v>
      </c>
      <c r="N190" s="28">
        <v>525.75</v>
      </c>
      <c r="O190" s="39">
        <v>1158050</v>
      </c>
      <c r="P190" s="40">
        <v>-1.2871329327025529E-2</v>
      </c>
    </row>
    <row r="191" spans="1:16" ht="12.75" customHeight="1">
      <c r="A191" s="28">
        <v>181</v>
      </c>
      <c r="B191" s="29" t="s">
        <v>38</v>
      </c>
      <c r="C191" s="30" t="s">
        <v>195</v>
      </c>
      <c r="D191" s="31">
        <v>44742</v>
      </c>
      <c r="E191" s="37">
        <v>893.75</v>
      </c>
      <c r="F191" s="37">
        <v>901.96666666666658</v>
      </c>
      <c r="G191" s="38">
        <v>878.58333333333314</v>
      </c>
      <c r="H191" s="38">
        <v>863.41666666666652</v>
      </c>
      <c r="I191" s="38">
        <v>840.03333333333308</v>
      </c>
      <c r="J191" s="38">
        <v>917.13333333333321</v>
      </c>
      <c r="K191" s="38">
        <v>940.51666666666665</v>
      </c>
      <c r="L191" s="38">
        <v>955.68333333333328</v>
      </c>
      <c r="M191" s="28">
        <v>925.35</v>
      </c>
      <c r="N191" s="28">
        <v>886.8</v>
      </c>
      <c r="O191" s="39">
        <v>4438000</v>
      </c>
      <c r="P191" s="40">
        <v>-1.268075639599555E-2</v>
      </c>
    </row>
    <row r="192" spans="1:16" ht="12.75" customHeight="1">
      <c r="A192" s="28">
        <v>182</v>
      </c>
      <c r="B192" s="29" t="s">
        <v>74</v>
      </c>
      <c r="C192" s="30" t="s">
        <v>530</v>
      </c>
      <c r="D192" s="31">
        <v>44742</v>
      </c>
      <c r="E192" s="37">
        <v>924.35</v>
      </c>
      <c r="F192" s="37">
        <v>928.75</v>
      </c>
      <c r="G192" s="38">
        <v>912.55</v>
      </c>
      <c r="H192" s="38">
        <v>900.75</v>
      </c>
      <c r="I192" s="38">
        <v>884.55</v>
      </c>
      <c r="J192" s="38">
        <v>940.55</v>
      </c>
      <c r="K192" s="38">
        <v>956.75</v>
      </c>
      <c r="L192" s="38">
        <v>968.55</v>
      </c>
      <c r="M192" s="28">
        <v>944.95</v>
      </c>
      <c r="N192" s="28">
        <v>916.95</v>
      </c>
      <c r="O192" s="39">
        <v>3790900</v>
      </c>
      <c r="P192" s="40">
        <v>1.7969926798974657E-3</v>
      </c>
    </row>
    <row r="193" spans="1:16" ht="12.75" customHeight="1">
      <c r="A193" s="28">
        <v>183</v>
      </c>
      <c r="B193" s="29" t="s">
        <v>56</v>
      </c>
      <c r="C193" s="30" t="s">
        <v>196</v>
      </c>
      <c r="D193" s="31">
        <v>44742</v>
      </c>
      <c r="E193" s="37">
        <v>735.1</v>
      </c>
      <c r="F193" s="37">
        <v>738.83333333333337</v>
      </c>
      <c r="G193" s="38">
        <v>722.86666666666679</v>
      </c>
      <c r="H193" s="38">
        <v>710.63333333333344</v>
      </c>
      <c r="I193" s="38">
        <v>694.66666666666686</v>
      </c>
      <c r="J193" s="38">
        <v>751.06666666666672</v>
      </c>
      <c r="K193" s="38">
        <v>767.03333333333319</v>
      </c>
      <c r="L193" s="38">
        <v>779.26666666666665</v>
      </c>
      <c r="M193" s="28">
        <v>754.8</v>
      </c>
      <c r="N193" s="28">
        <v>726.6</v>
      </c>
      <c r="O193" s="39">
        <v>7803225</v>
      </c>
      <c r="P193" s="40">
        <v>3.4140554928680958E-3</v>
      </c>
    </row>
    <row r="194" spans="1:16" ht="12.75" customHeight="1">
      <c r="A194" s="28">
        <v>184</v>
      </c>
      <c r="B194" s="29" t="s">
        <v>49</v>
      </c>
      <c r="C194" s="30" t="s">
        <v>197</v>
      </c>
      <c r="D194" s="31">
        <v>44742</v>
      </c>
      <c r="E194" s="37">
        <v>406.75</v>
      </c>
      <c r="F194" s="37">
        <v>410.05</v>
      </c>
      <c r="G194" s="38">
        <v>402.1</v>
      </c>
      <c r="H194" s="38">
        <v>397.45</v>
      </c>
      <c r="I194" s="38">
        <v>389.5</v>
      </c>
      <c r="J194" s="38">
        <v>414.70000000000005</v>
      </c>
      <c r="K194" s="38">
        <v>422.65</v>
      </c>
      <c r="L194" s="38">
        <v>427.30000000000007</v>
      </c>
      <c r="M194" s="28">
        <v>418</v>
      </c>
      <c r="N194" s="28">
        <v>405.4</v>
      </c>
      <c r="O194" s="39">
        <v>73357575</v>
      </c>
      <c r="P194" s="40">
        <v>1.9143965790307253E-2</v>
      </c>
    </row>
    <row r="195" spans="1:16" ht="12.75" customHeight="1">
      <c r="A195" s="28">
        <v>185</v>
      </c>
      <c r="B195" s="29" t="s">
        <v>168</v>
      </c>
      <c r="C195" s="30" t="s">
        <v>198</v>
      </c>
      <c r="D195" s="31">
        <v>44742</v>
      </c>
      <c r="E195" s="37">
        <v>217.7</v>
      </c>
      <c r="F195" s="37">
        <v>220.06666666666669</v>
      </c>
      <c r="G195" s="38">
        <v>214.73333333333338</v>
      </c>
      <c r="H195" s="38">
        <v>211.76666666666668</v>
      </c>
      <c r="I195" s="38">
        <v>206.43333333333337</v>
      </c>
      <c r="J195" s="38">
        <v>223.03333333333339</v>
      </c>
      <c r="K195" s="38">
        <v>228.3666666666667</v>
      </c>
      <c r="L195" s="38">
        <v>231.3333333333334</v>
      </c>
      <c r="M195" s="28">
        <v>225.4</v>
      </c>
      <c r="N195" s="28">
        <v>217.1</v>
      </c>
      <c r="O195" s="39">
        <v>95499000</v>
      </c>
      <c r="P195" s="40">
        <v>2.4957438330858117E-2</v>
      </c>
    </row>
    <row r="196" spans="1:16" ht="12.75" customHeight="1">
      <c r="A196" s="28">
        <v>186</v>
      </c>
      <c r="B196" s="29" t="s">
        <v>119</v>
      </c>
      <c r="C196" s="30" t="s">
        <v>199</v>
      </c>
      <c r="D196" s="31">
        <v>44742</v>
      </c>
      <c r="E196" s="37">
        <v>943.7</v>
      </c>
      <c r="F196" s="37">
        <v>948.6</v>
      </c>
      <c r="G196" s="38">
        <v>935.55000000000007</v>
      </c>
      <c r="H196" s="38">
        <v>927.40000000000009</v>
      </c>
      <c r="I196" s="38">
        <v>914.35000000000014</v>
      </c>
      <c r="J196" s="38">
        <v>956.75</v>
      </c>
      <c r="K196" s="38">
        <v>969.8</v>
      </c>
      <c r="L196" s="38">
        <v>977.94999999999993</v>
      </c>
      <c r="M196" s="28">
        <v>961.65</v>
      </c>
      <c r="N196" s="28">
        <v>940.45</v>
      </c>
      <c r="O196" s="39">
        <v>26676400</v>
      </c>
      <c r="P196" s="40">
        <v>-4.2997053905565732E-4</v>
      </c>
    </row>
    <row r="197" spans="1:16" ht="12.75" customHeight="1">
      <c r="A197" s="28">
        <v>187</v>
      </c>
      <c r="B197" s="29" t="s">
        <v>86</v>
      </c>
      <c r="C197" s="30" t="s">
        <v>200</v>
      </c>
      <c r="D197" s="31">
        <v>44742</v>
      </c>
      <c r="E197" s="37">
        <v>3224.7</v>
      </c>
      <c r="F197" s="37">
        <v>3246.9166666666665</v>
      </c>
      <c r="G197" s="38">
        <v>3179.833333333333</v>
      </c>
      <c r="H197" s="38">
        <v>3134.9666666666667</v>
      </c>
      <c r="I197" s="38">
        <v>3067.8833333333332</v>
      </c>
      <c r="J197" s="38">
        <v>3291.7833333333328</v>
      </c>
      <c r="K197" s="38">
        <v>3358.8666666666659</v>
      </c>
      <c r="L197" s="38">
        <v>3403.7333333333327</v>
      </c>
      <c r="M197" s="28">
        <v>3314</v>
      </c>
      <c r="N197" s="28">
        <v>3202.05</v>
      </c>
      <c r="O197" s="39">
        <v>11978100</v>
      </c>
      <c r="P197" s="40">
        <v>1.961234965142113E-2</v>
      </c>
    </row>
    <row r="198" spans="1:16" ht="12.75" customHeight="1">
      <c r="A198" s="28">
        <v>188</v>
      </c>
      <c r="B198" s="29" t="s">
        <v>86</v>
      </c>
      <c r="C198" s="30" t="s">
        <v>201</v>
      </c>
      <c r="D198" s="31">
        <v>44742</v>
      </c>
      <c r="E198" s="37">
        <v>1054.2</v>
      </c>
      <c r="F198" s="37">
        <v>1063.3166666666666</v>
      </c>
      <c r="G198" s="38">
        <v>1040.8833333333332</v>
      </c>
      <c r="H198" s="38">
        <v>1027.5666666666666</v>
      </c>
      <c r="I198" s="38">
        <v>1005.1333333333332</v>
      </c>
      <c r="J198" s="38">
        <v>1076.6333333333332</v>
      </c>
      <c r="K198" s="38">
        <v>1099.0666666666666</v>
      </c>
      <c r="L198" s="38">
        <v>1112.3833333333332</v>
      </c>
      <c r="M198" s="28">
        <v>1085.75</v>
      </c>
      <c r="N198" s="28">
        <v>1050</v>
      </c>
      <c r="O198" s="39">
        <v>21053400</v>
      </c>
      <c r="P198" s="40">
        <v>4.5232028856889298E-3</v>
      </c>
    </row>
    <row r="199" spans="1:16" ht="12.75" customHeight="1">
      <c r="A199" s="28">
        <v>189</v>
      </c>
      <c r="B199" s="29" t="s">
        <v>56</v>
      </c>
      <c r="C199" s="30" t="s">
        <v>202</v>
      </c>
      <c r="D199" s="31">
        <v>44742</v>
      </c>
      <c r="E199" s="37">
        <v>2101.85</v>
      </c>
      <c r="F199" s="37">
        <v>2104.7999999999997</v>
      </c>
      <c r="G199" s="38">
        <v>2079.2499999999995</v>
      </c>
      <c r="H199" s="38">
        <v>2056.6499999999996</v>
      </c>
      <c r="I199" s="38">
        <v>2031.0999999999995</v>
      </c>
      <c r="J199" s="38">
        <v>2127.3999999999996</v>
      </c>
      <c r="K199" s="38">
        <v>2152.9499999999998</v>
      </c>
      <c r="L199" s="38">
        <v>2175.5499999999997</v>
      </c>
      <c r="M199" s="28">
        <v>2130.35</v>
      </c>
      <c r="N199" s="28">
        <v>2082.1999999999998</v>
      </c>
      <c r="O199" s="39">
        <v>6454125</v>
      </c>
      <c r="P199" s="40">
        <v>8.7229588276343335E-4</v>
      </c>
    </row>
    <row r="200" spans="1:16" ht="12.75" customHeight="1">
      <c r="A200" s="28">
        <v>190</v>
      </c>
      <c r="B200" s="29" t="s">
        <v>47</v>
      </c>
      <c r="C200" s="30" t="s">
        <v>203</v>
      </c>
      <c r="D200" s="31">
        <v>44742</v>
      </c>
      <c r="E200" s="37">
        <v>2843.1</v>
      </c>
      <c r="F200" s="37">
        <v>2839.8333333333335</v>
      </c>
      <c r="G200" s="38">
        <v>2819.666666666667</v>
      </c>
      <c r="H200" s="38">
        <v>2796.2333333333336</v>
      </c>
      <c r="I200" s="38">
        <v>2776.0666666666671</v>
      </c>
      <c r="J200" s="38">
        <v>2863.2666666666669</v>
      </c>
      <c r="K200" s="38">
        <v>2883.4333333333338</v>
      </c>
      <c r="L200" s="38">
        <v>2906.8666666666668</v>
      </c>
      <c r="M200" s="28">
        <v>2860</v>
      </c>
      <c r="N200" s="28">
        <v>2816.4</v>
      </c>
      <c r="O200" s="39">
        <v>796750</v>
      </c>
      <c r="P200" s="40">
        <v>7.5877331647170405E-3</v>
      </c>
    </row>
    <row r="201" spans="1:16" ht="12.75" customHeight="1">
      <c r="A201" s="28">
        <v>191</v>
      </c>
      <c r="B201" s="29" t="s">
        <v>168</v>
      </c>
      <c r="C201" s="30" t="s">
        <v>204</v>
      </c>
      <c r="D201" s="31">
        <v>44742</v>
      </c>
      <c r="E201" s="37">
        <v>447.2</v>
      </c>
      <c r="F201" s="37">
        <v>451.04999999999995</v>
      </c>
      <c r="G201" s="38">
        <v>438.19999999999993</v>
      </c>
      <c r="H201" s="38">
        <v>429.2</v>
      </c>
      <c r="I201" s="38">
        <v>416.34999999999997</v>
      </c>
      <c r="J201" s="38">
        <v>460.0499999999999</v>
      </c>
      <c r="K201" s="38">
        <v>472.89999999999992</v>
      </c>
      <c r="L201" s="38">
        <v>481.89999999999986</v>
      </c>
      <c r="M201" s="28">
        <v>463.9</v>
      </c>
      <c r="N201" s="28">
        <v>442.05</v>
      </c>
      <c r="O201" s="39">
        <v>3522000</v>
      </c>
      <c r="P201" s="40">
        <v>3.5730039700044111E-2</v>
      </c>
    </row>
    <row r="202" spans="1:16" ht="12.75" customHeight="1">
      <c r="A202" s="28">
        <v>192</v>
      </c>
      <c r="B202" s="29" t="s">
        <v>44</v>
      </c>
      <c r="C202" s="30" t="s">
        <v>205</v>
      </c>
      <c r="D202" s="31">
        <v>44742</v>
      </c>
      <c r="E202" s="37">
        <v>1089.5999999999999</v>
      </c>
      <c r="F202" s="37">
        <v>1095</v>
      </c>
      <c r="G202" s="38">
        <v>1079</v>
      </c>
      <c r="H202" s="38">
        <v>1068.4000000000001</v>
      </c>
      <c r="I202" s="38">
        <v>1052.4000000000001</v>
      </c>
      <c r="J202" s="38">
        <v>1105.5999999999999</v>
      </c>
      <c r="K202" s="38">
        <v>1121.5999999999999</v>
      </c>
      <c r="L202" s="38">
        <v>1132.1999999999998</v>
      </c>
      <c r="M202" s="28">
        <v>1111</v>
      </c>
      <c r="N202" s="28">
        <v>1084.4000000000001</v>
      </c>
      <c r="O202" s="39">
        <v>3984600</v>
      </c>
      <c r="P202" s="40">
        <v>-9.7297297297297292E-3</v>
      </c>
    </row>
    <row r="203" spans="1:16" ht="12.75" customHeight="1">
      <c r="A203" s="28">
        <v>193</v>
      </c>
      <c r="B203" s="29" t="s">
        <v>49</v>
      </c>
      <c r="C203" s="30" t="s">
        <v>206</v>
      </c>
      <c r="D203" s="31">
        <v>44742</v>
      </c>
      <c r="E203" s="37">
        <v>749.1</v>
      </c>
      <c r="F203" s="37">
        <v>753.9</v>
      </c>
      <c r="G203" s="38">
        <v>741.8</v>
      </c>
      <c r="H203" s="38">
        <v>734.5</v>
      </c>
      <c r="I203" s="38">
        <v>722.4</v>
      </c>
      <c r="J203" s="38">
        <v>761.19999999999993</v>
      </c>
      <c r="K203" s="38">
        <v>773.30000000000007</v>
      </c>
      <c r="L203" s="38">
        <v>780.59999999999991</v>
      </c>
      <c r="M203" s="28">
        <v>766</v>
      </c>
      <c r="N203" s="28">
        <v>746.6</v>
      </c>
      <c r="O203" s="39">
        <v>8439200</v>
      </c>
      <c r="P203" s="40">
        <v>-6.9192751235584845E-3</v>
      </c>
    </row>
    <row r="204" spans="1:16" ht="12.75" customHeight="1">
      <c r="A204" s="28">
        <v>194</v>
      </c>
      <c r="B204" s="29" t="s">
        <v>56</v>
      </c>
      <c r="C204" s="30" t="s">
        <v>207</v>
      </c>
      <c r="D204" s="31">
        <v>44742</v>
      </c>
      <c r="E204" s="37">
        <v>1496.45</v>
      </c>
      <c r="F204" s="37">
        <v>1483.0333333333335</v>
      </c>
      <c r="G204" s="38">
        <v>1466.3166666666671</v>
      </c>
      <c r="H204" s="38">
        <v>1436.1833333333336</v>
      </c>
      <c r="I204" s="38">
        <v>1419.4666666666672</v>
      </c>
      <c r="J204" s="38">
        <v>1513.166666666667</v>
      </c>
      <c r="K204" s="38">
        <v>1529.8833333333337</v>
      </c>
      <c r="L204" s="38">
        <v>1560.0166666666669</v>
      </c>
      <c r="M204" s="28">
        <v>1499.75</v>
      </c>
      <c r="N204" s="28">
        <v>1452.9</v>
      </c>
      <c r="O204" s="39">
        <v>1182250</v>
      </c>
      <c r="P204" s="40">
        <v>6.198068717718392E-2</v>
      </c>
    </row>
    <row r="205" spans="1:16" ht="12.75" customHeight="1">
      <c r="A205" s="28">
        <v>195</v>
      </c>
      <c r="B205" s="29" t="s">
        <v>42</v>
      </c>
      <c r="C205" s="30" t="s">
        <v>208</v>
      </c>
      <c r="D205" s="31">
        <v>44742</v>
      </c>
      <c r="E205" s="37">
        <v>5366.8</v>
      </c>
      <c r="F205" s="37">
        <v>5387.2500000000009</v>
      </c>
      <c r="G205" s="38">
        <v>5319.6500000000015</v>
      </c>
      <c r="H205" s="38">
        <v>5272.5000000000009</v>
      </c>
      <c r="I205" s="38">
        <v>5204.9000000000015</v>
      </c>
      <c r="J205" s="38">
        <v>5434.4000000000015</v>
      </c>
      <c r="K205" s="38">
        <v>5502.0000000000018</v>
      </c>
      <c r="L205" s="38">
        <v>5549.1500000000015</v>
      </c>
      <c r="M205" s="28">
        <v>5454.85</v>
      </c>
      <c r="N205" s="28">
        <v>5340.1</v>
      </c>
      <c r="O205" s="39">
        <v>3015800</v>
      </c>
      <c r="P205" s="40">
        <v>2.6597513132522108E-3</v>
      </c>
    </row>
    <row r="206" spans="1:16" ht="12.75" customHeight="1">
      <c r="A206" s="28">
        <v>196</v>
      </c>
      <c r="B206" s="29" t="s">
        <v>38</v>
      </c>
      <c r="C206" s="30" t="s">
        <v>209</v>
      </c>
      <c r="D206" s="31">
        <v>44742</v>
      </c>
      <c r="E206" s="37">
        <v>724.25</v>
      </c>
      <c r="F206" s="37">
        <v>724.43333333333339</v>
      </c>
      <c r="G206" s="38">
        <v>718.01666666666677</v>
      </c>
      <c r="H206" s="38">
        <v>711.78333333333342</v>
      </c>
      <c r="I206" s="38">
        <v>705.36666666666679</v>
      </c>
      <c r="J206" s="38">
        <v>730.66666666666674</v>
      </c>
      <c r="K206" s="38">
        <v>737.08333333333326</v>
      </c>
      <c r="L206" s="38">
        <v>743.31666666666672</v>
      </c>
      <c r="M206" s="28">
        <v>730.85</v>
      </c>
      <c r="N206" s="28">
        <v>718.2</v>
      </c>
      <c r="O206" s="39">
        <v>19692400</v>
      </c>
      <c r="P206" s="40">
        <v>-1.4058838844051028E-2</v>
      </c>
    </row>
    <row r="207" spans="1:16" ht="12.75" customHeight="1">
      <c r="A207" s="28">
        <v>197</v>
      </c>
      <c r="B207" s="29" t="s">
        <v>119</v>
      </c>
      <c r="C207" s="30" t="s">
        <v>210</v>
      </c>
      <c r="D207" s="31">
        <v>44742</v>
      </c>
      <c r="E207" s="37">
        <v>289.75</v>
      </c>
      <c r="F207" s="37">
        <v>291.36666666666662</v>
      </c>
      <c r="G207" s="38">
        <v>284.83333333333326</v>
      </c>
      <c r="H207" s="38">
        <v>279.91666666666663</v>
      </c>
      <c r="I207" s="38">
        <v>273.38333333333327</v>
      </c>
      <c r="J207" s="38">
        <v>296.28333333333325</v>
      </c>
      <c r="K207" s="38">
        <v>302.81666666666666</v>
      </c>
      <c r="L207" s="38">
        <v>307.73333333333323</v>
      </c>
      <c r="M207" s="28">
        <v>297.89999999999998</v>
      </c>
      <c r="N207" s="28">
        <v>286.45</v>
      </c>
      <c r="O207" s="39">
        <v>48380150</v>
      </c>
      <c r="P207" s="40">
        <v>-8.6075466903824168E-3</v>
      </c>
    </row>
    <row r="208" spans="1:16" ht="12.75" customHeight="1">
      <c r="A208" s="28">
        <v>198</v>
      </c>
      <c r="B208" s="29" t="s">
        <v>70</v>
      </c>
      <c r="C208" s="30" t="s">
        <v>211</v>
      </c>
      <c r="D208" s="31">
        <v>44742</v>
      </c>
      <c r="E208" s="37">
        <v>971.85</v>
      </c>
      <c r="F208" s="37">
        <v>972.33333333333337</v>
      </c>
      <c r="G208" s="38">
        <v>963.76666666666677</v>
      </c>
      <c r="H208" s="38">
        <v>955.68333333333339</v>
      </c>
      <c r="I208" s="38">
        <v>947.11666666666679</v>
      </c>
      <c r="J208" s="38">
        <v>980.41666666666674</v>
      </c>
      <c r="K208" s="38">
        <v>988.98333333333335</v>
      </c>
      <c r="L208" s="38">
        <v>997.06666666666672</v>
      </c>
      <c r="M208" s="28">
        <v>980.9</v>
      </c>
      <c r="N208" s="28">
        <v>964.25</v>
      </c>
      <c r="O208" s="39">
        <v>3121500</v>
      </c>
      <c r="P208" s="40">
        <v>4.6254399195575668E-2</v>
      </c>
    </row>
    <row r="209" spans="1:16" ht="12.75" customHeight="1">
      <c r="A209" s="28">
        <v>199</v>
      </c>
      <c r="B209" s="29" t="s">
        <v>70</v>
      </c>
      <c r="C209" s="30" t="s">
        <v>280</v>
      </c>
      <c r="D209" s="31">
        <v>44742</v>
      </c>
      <c r="E209" s="37">
        <v>1537.55</v>
      </c>
      <c r="F209" s="37">
        <v>1531.0166666666664</v>
      </c>
      <c r="G209" s="38">
        <v>1503.6333333333328</v>
      </c>
      <c r="H209" s="38">
        <v>1469.7166666666662</v>
      </c>
      <c r="I209" s="38">
        <v>1442.3333333333326</v>
      </c>
      <c r="J209" s="38">
        <v>1564.9333333333329</v>
      </c>
      <c r="K209" s="38">
        <v>1592.3166666666666</v>
      </c>
      <c r="L209" s="38">
        <v>1626.2333333333331</v>
      </c>
      <c r="M209" s="28">
        <v>1558.4</v>
      </c>
      <c r="N209" s="28">
        <v>1497.1</v>
      </c>
      <c r="O209" s="39">
        <v>573800</v>
      </c>
      <c r="P209" s="40">
        <v>-5.4383651944627555E-2</v>
      </c>
    </row>
    <row r="210" spans="1:16" ht="12.75" customHeight="1">
      <c r="A210" s="28">
        <v>200</v>
      </c>
      <c r="B210" s="29" t="s">
        <v>86</v>
      </c>
      <c r="C210" s="30" t="s">
        <v>212</v>
      </c>
      <c r="D210" s="31">
        <v>44742</v>
      </c>
      <c r="E210" s="37">
        <v>445.45</v>
      </c>
      <c r="F210" s="37">
        <v>446.18333333333334</v>
      </c>
      <c r="G210" s="38">
        <v>439.56666666666666</v>
      </c>
      <c r="H210" s="38">
        <v>433.68333333333334</v>
      </c>
      <c r="I210" s="38">
        <v>427.06666666666666</v>
      </c>
      <c r="J210" s="38">
        <v>452.06666666666666</v>
      </c>
      <c r="K210" s="38">
        <v>458.68333333333334</v>
      </c>
      <c r="L210" s="38">
        <v>464.56666666666666</v>
      </c>
      <c r="M210" s="28">
        <v>452.8</v>
      </c>
      <c r="N210" s="28">
        <v>440.3</v>
      </c>
      <c r="O210" s="39">
        <v>31363600</v>
      </c>
      <c r="P210" s="40">
        <v>6.2756673511293638E-3</v>
      </c>
    </row>
    <row r="211" spans="1:16" ht="12.75" customHeight="1">
      <c r="A211" s="28">
        <v>201</v>
      </c>
      <c r="B211" s="29" t="s">
        <v>180</v>
      </c>
      <c r="C211" s="30" t="s">
        <v>213</v>
      </c>
      <c r="D211" s="31">
        <v>44742</v>
      </c>
      <c r="E211" s="37">
        <v>227.5</v>
      </c>
      <c r="F211" s="37">
        <v>226.65</v>
      </c>
      <c r="G211" s="38">
        <v>220.35000000000002</v>
      </c>
      <c r="H211" s="38">
        <v>213.20000000000002</v>
      </c>
      <c r="I211" s="38">
        <v>206.90000000000003</v>
      </c>
      <c r="J211" s="38">
        <v>233.8</v>
      </c>
      <c r="K211" s="38">
        <v>240.10000000000002</v>
      </c>
      <c r="L211" s="38">
        <v>247.25</v>
      </c>
      <c r="M211" s="28">
        <v>232.95</v>
      </c>
      <c r="N211" s="28">
        <v>219.5</v>
      </c>
      <c r="O211" s="39">
        <v>76698000</v>
      </c>
      <c r="P211" s="40">
        <v>4.0156230928841692E-2</v>
      </c>
    </row>
    <row r="212" spans="1:16" ht="12.75" customHeight="1">
      <c r="A212" s="28">
        <v>202</v>
      </c>
      <c r="B212" s="29" t="s">
        <v>47</v>
      </c>
      <c r="C212" s="30" t="s">
        <v>859</v>
      </c>
      <c r="D212" s="31">
        <v>44742</v>
      </c>
      <c r="E212" s="37">
        <v>352.5</v>
      </c>
      <c r="F212" s="37">
        <v>353.40000000000003</v>
      </c>
      <c r="G212" s="38">
        <v>348.80000000000007</v>
      </c>
      <c r="H212" s="38">
        <v>345.1</v>
      </c>
      <c r="I212" s="38">
        <v>340.50000000000006</v>
      </c>
      <c r="J212" s="38">
        <v>357.10000000000008</v>
      </c>
      <c r="K212" s="38">
        <v>361.7000000000001</v>
      </c>
      <c r="L212" s="38">
        <v>365.40000000000009</v>
      </c>
      <c r="M212" s="28">
        <v>358</v>
      </c>
      <c r="N212" s="28">
        <v>349.7</v>
      </c>
      <c r="O212" s="39">
        <v>11941000</v>
      </c>
      <c r="P212" s="40">
        <v>-8.7855080952181739E-4</v>
      </c>
    </row>
    <row r="213" spans="1:16" ht="12.75" customHeight="1">
      <c r="A213" s="28"/>
      <c r="B213" s="29"/>
      <c r="C213" s="30"/>
      <c r="D213" s="31"/>
      <c r="E213" s="37"/>
      <c r="F213" s="37"/>
      <c r="G213" s="38"/>
      <c r="H213" s="38"/>
      <c r="I213" s="38"/>
      <c r="J213" s="38"/>
      <c r="K213" s="38"/>
      <c r="L213" s="38"/>
      <c r="M213" s="28"/>
      <c r="N213" s="28"/>
      <c r="O213" s="39"/>
      <c r="P213" s="40"/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81"/>
      <c r="B215" s="303"/>
      <c r="C215" s="281"/>
      <c r="D215" s="304"/>
      <c r="E215" s="282"/>
      <c r="F215" s="282"/>
      <c r="G215" s="305"/>
      <c r="H215" s="305"/>
      <c r="I215" s="305"/>
      <c r="J215" s="305"/>
      <c r="K215" s="305"/>
      <c r="L215" s="305"/>
      <c r="M215" s="281"/>
      <c r="N215" s="281"/>
      <c r="O215" s="306"/>
      <c r="P215" s="307"/>
    </row>
    <row r="216" spans="1:16" ht="12.75" customHeight="1">
      <c r="A216" s="281"/>
      <c r="B216" s="303"/>
      <c r="C216" s="281"/>
      <c r="D216" s="304"/>
      <c r="E216" s="282"/>
      <c r="F216" s="282"/>
      <c r="G216" s="305"/>
      <c r="H216" s="305"/>
      <c r="I216" s="305"/>
      <c r="J216" s="305"/>
      <c r="K216" s="305"/>
      <c r="L216" s="305"/>
      <c r="M216" s="281"/>
      <c r="N216" s="281"/>
      <c r="O216" s="306"/>
      <c r="P216" s="307"/>
    </row>
    <row r="217" spans="1:16" ht="12.75" customHeight="1">
      <c r="B217" s="42"/>
      <c r="C217" s="41"/>
      <c r="D217" s="43"/>
      <c r="E217" s="44"/>
      <c r="F217" s="44"/>
      <c r="G217" s="45"/>
      <c r="H217" s="45"/>
      <c r="I217" s="45"/>
      <c r="J217" s="45"/>
      <c r="K217" s="45"/>
      <c r="L217" s="1"/>
      <c r="M217" s="1"/>
      <c r="N217" s="1"/>
      <c r="O217" s="1"/>
      <c r="P217" s="1"/>
    </row>
    <row r="218" spans="1:16" ht="12.75" customHeight="1">
      <c r="A218" s="4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21" t="s">
        <v>219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L28" sqref="L28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15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44726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76" t="s">
        <v>16</v>
      </c>
      <c r="B8" s="478"/>
      <c r="C8" s="482" t="s">
        <v>20</v>
      </c>
      <c r="D8" s="482" t="s">
        <v>21</v>
      </c>
      <c r="E8" s="473" t="s">
        <v>22</v>
      </c>
      <c r="F8" s="474"/>
      <c r="G8" s="475"/>
      <c r="H8" s="473" t="s">
        <v>23</v>
      </c>
      <c r="I8" s="474"/>
      <c r="J8" s="475"/>
      <c r="K8" s="23"/>
      <c r="L8" s="50"/>
      <c r="M8" s="50"/>
      <c r="N8" s="1"/>
      <c r="O8" s="1"/>
    </row>
    <row r="9" spans="1:15" ht="36" customHeight="1">
      <c r="A9" s="480"/>
      <c r="B9" s="481"/>
      <c r="C9" s="481"/>
      <c r="D9" s="48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28" t="s">
        <v>230</v>
      </c>
      <c r="C10" s="34">
        <v>15774.4</v>
      </c>
      <c r="D10" s="32">
        <v>15781.516666666668</v>
      </c>
      <c r="E10" s="32">
        <v>15676.883333333337</v>
      </c>
      <c r="F10" s="32">
        <v>15579.366666666669</v>
      </c>
      <c r="G10" s="32">
        <v>15474.733333333337</v>
      </c>
      <c r="H10" s="32">
        <v>15879.033333333336</v>
      </c>
      <c r="I10" s="32">
        <v>15983.666666666668</v>
      </c>
      <c r="J10" s="32">
        <v>16081.183333333336</v>
      </c>
      <c r="K10" s="34">
        <v>15886.15</v>
      </c>
      <c r="L10" s="34">
        <v>15684</v>
      </c>
      <c r="M10" s="54"/>
      <c r="N10" s="1"/>
      <c r="O10" s="1"/>
    </row>
    <row r="11" spans="1:15" ht="12.75" customHeight="1">
      <c r="A11" s="53">
        <v>2</v>
      </c>
      <c r="B11" s="28" t="s">
        <v>231</v>
      </c>
      <c r="C11" s="28">
        <v>33405.85</v>
      </c>
      <c r="D11" s="37">
        <v>33463.416666666664</v>
      </c>
      <c r="E11" s="37">
        <v>33152.783333333326</v>
      </c>
      <c r="F11" s="37">
        <v>32899.71666666666</v>
      </c>
      <c r="G11" s="37">
        <v>32589.083333333321</v>
      </c>
      <c r="H11" s="37">
        <v>33716.48333333333</v>
      </c>
      <c r="I11" s="37">
        <v>34027.116666666676</v>
      </c>
      <c r="J11" s="37">
        <v>34280.183333333334</v>
      </c>
      <c r="K11" s="28">
        <v>33774.050000000003</v>
      </c>
      <c r="L11" s="28">
        <v>33210.35</v>
      </c>
      <c r="M11" s="54"/>
      <c r="N11" s="1"/>
      <c r="O11" s="1"/>
    </row>
    <row r="12" spans="1:15" ht="12.75" customHeight="1">
      <c r="A12" s="53">
        <v>3</v>
      </c>
      <c r="B12" s="41" t="s">
        <v>232</v>
      </c>
      <c r="C12" s="28">
        <v>2568.4499999999998</v>
      </c>
      <c r="D12" s="37">
        <v>2587.85</v>
      </c>
      <c r="E12" s="37">
        <v>2540</v>
      </c>
      <c r="F12" s="37">
        <v>2511.5500000000002</v>
      </c>
      <c r="G12" s="37">
        <v>2463.7000000000003</v>
      </c>
      <c r="H12" s="37">
        <v>2616.2999999999997</v>
      </c>
      <c r="I12" s="37">
        <v>2664.1499999999992</v>
      </c>
      <c r="J12" s="37">
        <v>2692.5999999999995</v>
      </c>
      <c r="K12" s="28">
        <v>2635.7</v>
      </c>
      <c r="L12" s="28">
        <v>2559.4</v>
      </c>
      <c r="M12" s="54"/>
      <c r="N12" s="1"/>
      <c r="O12" s="1"/>
    </row>
    <row r="13" spans="1:15" ht="12.75" customHeight="1">
      <c r="A13" s="53">
        <v>4</v>
      </c>
      <c r="B13" s="28" t="s">
        <v>233</v>
      </c>
      <c r="C13" s="28">
        <v>4671.5</v>
      </c>
      <c r="D13" s="37">
        <v>4674.6166666666659</v>
      </c>
      <c r="E13" s="37">
        <v>4638.8333333333321</v>
      </c>
      <c r="F13" s="37">
        <v>4606.1666666666661</v>
      </c>
      <c r="G13" s="37">
        <v>4570.3833333333323</v>
      </c>
      <c r="H13" s="37">
        <v>4707.2833333333319</v>
      </c>
      <c r="I13" s="37">
        <v>4743.0666666666666</v>
      </c>
      <c r="J13" s="37">
        <v>4775.7333333333318</v>
      </c>
      <c r="K13" s="28">
        <v>4710.3999999999996</v>
      </c>
      <c r="L13" s="28">
        <v>4641.95</v>
      </c>
      <c r="M13" s="54"/>
      <c r="N13" s="1"/>
      <c r="O13" s="1"/>
    </row>
    <row r="14" spans="1:15" ht="12.75" customHeight="1">
      <c r="A14" s="53">
        <v>5</v>
      </c>
      <c r="B14" s="28" t="s">
        <v>234</v>
      </c>
      <c r="C14" s="28">
        <v>27914.6</v>
      </c>
      <c r="D14" s="37">
        <v>28050.183333333331</v>
      </c>
      <c r="E14" s="37">
        <v>27656.516666666663</v>
      </c>
      <c r="F14" s="37">
        <v>27398.433333333331</v>
      </c>
      <c r="G14" s="37">
        <v>27004.766666666663</v>
      </c>
      <c r="H14" s="37">
        <v>28308.266666666663</v>
      </c>
      <c r="I14" s="37">
        <v>28701.933333333327</v>
      </c>
      <c r="J14" s="37">
        <v>28960.016666666663</v>
      </c>
      <c r="K14" s="28">
        <v>28443.85</v>
      </c>
      <c r="L14" s="28">
        <v>27792.1</v>
      </c>
      <c r="M14" s="54"/>
      <c r="N14" s="1"/>
      <c r="O14" s="1"/>
    </row>
    <row r="15" spans="1:15" ht="12.75" customHeight="1">
      <c r="A15" s="53">
        <v>6</v>
      </c>
      <c r="B15" s="28" t="s">
        <v>235</v>
      </c>
      <c r="C15" s="28">
        <v>3991.7</v>
      </c>
      <c r="D15" s="37">
        <v>4013.75</v>
      </c>
      <c r="E15" s="37">
        <v>3951.8</v>
      </c>
      <c r="F15" s="37">
        <v>3911.9</v>
      </c>
      <c r="G15" s="37">
        <v>3849.9500000000003</v>
      </c>
      <c r="H15" s="37">
        <v>4053.65</v>
      </c>
      <c r="I15" s="37">
        <v>4115.6000000000004</v>
      </c>
      <c r="J15" s="37">
        <v>4155.5</v>
      </c>
      <c r="K15" s="28">
        <v>4075.7</v>
      </c>
      <c r="L15" s="28">
        <v>3973.85</v>
      </c>
      <c r="M15" s="54"/>
      <c r="N15" s="1"/>
      <c r="O15" s="1"/>
    </row>
    <row r="16" spans="1:15" ht="12.75" customHeight="1">
      <c r="A16" s="53">
        <v>7</v>
      </c>
      <c r="B16" s="28" t="s">
        <v>236</v>
      </c>
      <c r="C16" s="28">
        <v>7355.3</v>
      </c>
      <c r="D16" s="37">
        <v>7383</v>
      </c>
      <c r="E16" s="37">
        <v>7298.85</v>
      </c>
      <c r="F16" s="37">
        <v>7242.4000000000005</v>
      </c>
      <c r="G16" s="37">
        <v>7158.2500000000009</v>
      </c>
      <c r="H16" s="37">
        <v>7439.45</v>
      </c>
      <c r="I16" s="37">
        <v>7523.5999999999995</v>
      </c>
      <c r="J16" s="37">
        <v>7580.0499999999993</v>
      </c>
      <c r="K16" s="28">
        <v>7467.15</v>
      </c>
      <c r="L16" s="28">
        <v>7326.55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2121.25</v>
      </c>
      <c r="D17" s="37">
        <v>2116.3166666666666</v>
      </c>
      <c r="E17" s="37">
        <v>2103.6333333333332</v>
      </c>
      <c r="F17" s="37">
        <v>2086.0166666666664</v>
      </c>
      <c r="G17" s="37">
        <v>2073.333333333333</v>
      </c>
      <c r="H17" s="37">
        <v>2133.9333333333334</v>
      </c>
      <c r="I17" s="37">
        <v>2146.6166666666668</v>
      </c>
      <c r="J17" s="37">
        <v>2164.2333333333336</v>
      </c>
      <c r="K17" s="28">
        <v>2129</v>
      </c>
      <c r="L17" s="28">
        <v>2098.6999999999998</v>
      </c>
      <c r="M17" s="28">
        <v>2.31725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587.95000000000005</v>
      </c>
      <c r="D18" s="37">
        <v>587.66666666666663</v>
      </c>
      <c r="E18" s="37">
        <v>580.38333333333321</v>
      </c>
      <c r="F18" s="37">
        <v>572.81666666666661</v>
      </c>
      <c r="G18" s="37">
        <v>565.53333333333319</v>
      </c>
      <c r="H18" s="37">
        <v>595.23333333333323</v>
      </c>
      <c r="I18" s="37">
        <v>602.51666666666677</v>
      </c>
      <c r="J18" s="37">
        <v>610.08333333333326</v>
      </c>
      <c r="K18" s="28">
        <v>594.95000000000005</v>
      </c>
      <c r="L18" s="28">
        <v>580.1</v>
      </c>
      <c r="M18" s="28">
        <v>30.290430000000001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701.8</v>
      </c>
      <c r="D19" s="37">
        <v>699.91666666666663</v>
      </c>
      <c r="E19" s="37">
        <v>694.08333333333326</v>
      </c>
      <c r="F19" s="37">
        <v>686.36666666666667</v>
      </c>
      <c r="G19" s="37">
        <v>680.5333333333333</v>
      </c>
      <c r="H19" s="37">
        <v>707.63333333333321</v>
      </c>
      <c r="I19" s="37">
        <v>713.46666666666647</v>
      </c>
      <c r="J19" s="37">
        <v>721.18333333333317</v>
      </c>
      <c r="K19" s="28">
        <v>705.75</v>
      </c>
      <c r="L19" s="28">
        <v>692.2</v>
      </c>
      <c r="M19" s="28">
        <v>6.7160399999999996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2079.75</v>
      </c>
      <c r="D20" s="37">
        <v>2106.3333333333335</v>
      </c>
      <c r="E20" s="37">
        <v>2040.166666666667</v>
      </c>
      <c r="F20" s="37">
        <v>2000.5833333333335</v>
      </c>
      <c r="G20" s="37">
        <v>1934.416666666667</v>
      </c>
      <c r="H20" s="37">
        <v>2145.916666666667</v>
      </c>
      <c r="I20" s="37">
        <v>2212.0833333333339</v>
      </c>
      <c r="J20" s="37">
        <v>2251.666666666667</v>
      </c>
      <c r="K20" s="28">
        <v>2172.5</v>
      </c>
      <c r="L20" s="28">
        <v>2066.75</v>
      </c>
      <c r="M20" s="28">
        <v>17.641719999999999</v>
      </c>
      <c r="N20" s="1"/>
      <c r="O20" s="1"/>
    </row>
    <row r="21" spans="1:15" ht="12.75" customHeight="1">
      <c r="A21" s="53">
        <v>12</v>
      </c>
      <c r="B21" s="28" t="s">
        <v>238</v>
      </c>
      <c r="C21" s="28">
        <v>1798.7</v>
      </c>
      <c r="D21" s="37">
        <v>1780.75</v>
      </c>
      <c r="E21" s="37">
        <v>1721.5</v>
      </c>
      <c r="F21" s="37">
        <v>1644.3</v>
      </c>
      <c r="G21" s="37">
        <v>1585.05</v>
      </c>
      <c r="H21" s="37">
        <v>1857.95</v>
      </c>
      <c r="I21" s="37">
        <v>1917.2</v>
      </c>
      <c r="J21" s="37">
        <v>1994.4</v>
      </c>
      <c r="K21" s="28">
        <v>1840</v>
      </c>
      <c r="L21" s="28">
        <v>1703.55</v>
      </c>
      <c r="M21" s="28">
        <v>24.869479999999999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695.25</v>
      </c>
      <c r="D22" s="37">
        <v>699.58333333333337</v>
      </c>
      <c r="E22" s="37">
        <v>684.4666666666667</v>
      </c>
      <c r="F22" s="37">
        <v>673.68333333333328</v>
      </c>
      <c r="G22" s="37">
        <v>658.56666666666661</v>
      </c>
      <c r="H22" s="37">
        <v>710.36666666666679</v>
      </c>
      <c r="I22" s="37">
        <v>725.48333333333335</v>
      </c>
      <c r="J22" s="37">
        <v>736.26666666666688</v>
      </c>
      <c r="K22" s="28">
        <v>714.7</v>
      </c>
      <c r="L22" s="28">
        <v>688.8</v>
      </c>
      <c r="M22" s="28">
        <v>45.35069</v>
      </c>
      <c r="N22" s="1"/>
      <c r="O22" s="1"/>
    </row>
    <row r="23" spans="1:15" ht="12.75" customHeight="1">
      <c r="A23" s="53">
        <v>14</v>
      </c>
      <c r="B23" s="28" t="s">
        <v>239</v>
      </c>
      <c r="C23" s="28">
        <v>2337.5500000000002</v>
      </c>
      <c r="D23" s="37">
        <v>2355.4333333333334</v>
      </c>
      <c r="E23" s="37">
        <v>2303.416666666667</v>
      </c>
      <c r="F23" s="37">
        <v>2269.2833333333338</v>
      </c>
      <c r="G23" s="37">
        <v>2217.2666666666673</v>
      </c>
      <c r="H23" s="37">
        <v>2389.5666666666666</v>
      </c>
      <c r="I23" s="37">
        <v>2441.583333333333</v>
      </c>
      <c r="J23" s="37">
        <v>2475.7166666666662</v>
      </c>
      <c r="K23" s="28">
        <v>2407.4499999999998</v>
      </c>
      <c r="L23" s="28">
        <v>2321.3000000000002</v>
      </c>
      <c r="M23" s="28">
        <v>2.8780100000000002</v>
      </c>
      <c r="N23" s="1"/>
      <c r="O23" s="1"/>
    </row>
    <row r="24" spans="1:15" ht="12.75" customHeight="1">
      <c r="A24" s="53">
        <v>15</v>
      </c>
      <c r="B24" s="28" t="s">
        <v>240</v>
      </c>
      <c r="C24" s="28">
        <v>2051.9</v>
      </c>
      <c r="D24" s="37">
        <v>2059.6</v>
      </c>
      <c r="E24" s="37">
        <v>1994.35</v>
      </c>
      <c r="F24" s="37">
        <v>1936.8</v>
      </c>
      <c r="G24" s="37">
        <v>1871.55</v>
      </c>
      <c r="H24" s="37">
        <v>2117.1499999999996</v>
      </c>
      <c r="I24" s="37">
        <v>2182.3999999999996</v>
      </c>
      <c r="J24" s="37">
        <v>2239.9499999999998</v>
      </c>
      <c r="K24" s="28">
        <v>2124.85</v>
      </c>
      <c r="L24" s="28">
        <v>2002.05</v>
      </c>
      <c r="M24" s="28">
        <v>5.9280099999999996</v>
      </c>
      <c r="N24" s="1"/>
      <c r="O24" s="1"/>
    </row>
    <row r="25" spans="1:15" ht="12.75" customHeight="1">
      <c r="A25" s="53">
        <v>16</v>
      </c>
      <c r="B25" s="28" t="s">
        <v>241</v>
      </c>
      <c r="C25" s="28">
        <v>95.1</v>
      </c>
      <c r="D25" s="37">
        <v>96.5</v>
      </c>
      <c r="E25" s="37">
        <v>93.55</v>
      </c>
      <c r="F25" s="37">
        <v>92</v>
      </c>
      <c r="G25" s="37">
        <v>89.05</v>
      </c>
      <c r="H25" s="37">
        <v>98.05</v>
      </c>
      <c r="I25" s="37">
        <v>100.99999999999999</v>
      </c>
      <c r="J25" s="37">
        <v>102.55</v>
      </c>
      <c r="K25" s="28">
        <v>99.45</v>
      </c>
      <c r="L25" s="28">
        <v>94.95</v>
      </c>
      <c r="M25" s="28">
        <v>27.714410000000001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246.4</v>
      </c>
      <c r="D26" s="37">
        <v>248.61666666666667</v>
      </c>
      <c r="E26" s="37">
        <v>242.53333333333336</v>
      </c>
      <c r="F26" s="37">
        <v>238.66666666666669</v>
      </c>
      <c r="G26" s="37">
        <v>232.58333333333337</v>
      </c>
      <c r="H26" s="37">
        <v>252.48333333333335</v>
      </c>
      <c r="I26" s="37">
        <v>258.56666666666666</v>
      </c>
      <c r="J26" s="37">
        <v>262.43333333333334</v>
      </c>
      <c r="K26" s="28">
        <v>254.7</v>
      </c>
      <c r="L26" s="28">
        <v>244.75</v>
      </c>
      <c r="M26" s="28">
        <v>15.87926</v>
      </c>
      <c r="N26" s="1"/>
      <c r="O26" s="1"/>
    </row>
    <row r="27" spans="1:15" ht="12.75" customHeight="1">
      <c r="A27" s="53">
        <v>18</v>
      </c>
      <c r="B27" s="28" t="s">
        <v>242</v>
      </c>
      <c r="C27" s="28">
        <v>1771.5</v>
      </c>
      <c r="D27" s="37">
        <v>1770.95</v>
      </c>
      <c r="E27" s="37">
        <v>1747.2</v>
      </c>
      <c r="F27" s="37">
        <v>1722.9</v>
      </c>
      <c r="G27" s="37">
        <v>1699.15</v>
      </c>
      <c r="H27" s="37">
        <v>1795.25</v>
      </c>
      <c r="I27" s="37">
        <v>1819</v>
      </c>
      <c r="J27" s="37">
        <v>1843.3</v>
      </c>
      <c r="K27" s="28">
        <v>1794.7</v>
      </c>
      <c r="L27" s="28">
        <v>1746.65</v>
      </c>
      <c r="M27" s="28">
        <v>1.2293000000000001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721.3</v>
      </c>
      <c r="D28" s="37">
        <v>724.1</v>
      </c>
      <c r="E28" s="37">
        <v>715.2</v>
      </c>
      <c r="F28" s="37">
        <v>709.1</v>
      </c>
      <c r="G28" s="37">
        <v>700.2</v>
      </c>
      <c r="H28" s="37">
        <v>730.2</v>
      </c>
      <c r="I28" s="37">
        <v>739.09999999999991</v>
      </c>
      <c r="J28" s="37">
        <v>745.2</v>
      </c>
      <c r="K28" s="28">
        <v>733</v>
      </c>
      <c r="L28" s="28">
        <v>718</v>
      </c>
      <c r="M28" s="28">
        <v>1.0696099999999999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3094.4</v>
      </c>
      <c r="D29" s="37">
        <v>3091.8166666666671</v>
      </c>
      <c r="E29" s="37">
        <v>3043.6833333333343</v>
      </c>
      <c r="F29" s="37">
        <v>2992.9666666666672</v>
      </c>
      <c r="G29" s="37">
        <v>2944.8333333333344</v>
      </c>
      <c r="H29" s="37">
        <v>3142.5333333333342</v>
      </c>
      <c r="I29" s="37">
        <v>3190.6666666666665</v>
      </c>
      <c r="J29" s="37">
        <v>3241.3833333333341</v>
      </c>
      <c r="K29" s="28">
        <v>3139.95</v>
      </c>
      <c r="L29" s="28">
        <v>3041.1</v>
      </c>
      <c r="M29" s="28">
        <v>0.50726000000000004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481.2</v>
      </c>
      <c r="D30" s="37">
        <v>483.7833333333333</v>
      </c>
      <c r="E30" s="37">
        <v>475.81666666666661</v>
      </c>
      <c r="F30" s="37">
        <v>470.43333333333328</v>
      </c>
      <c r="G30" s="37">
        <v>462.46666666666658</v>
      </c>
      <c r="H30" s="37">
        <v>489.16666666666663</v>
      </c>
      <c r="I30" s="37">
        <v>497.13333333333333</v>
      </c>
      <c r="J30" s="37">
        <v>502.51666666666665</v>
      </c>
      <c r="K30" s="28">
        <v>491.75</v>
      </c>
      <c r="L30" s="28">
        <v>478.4</v>
      </c>
      <c r="M30" s="28">
        <v>3.7174399999999999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362.7</v>
      </c>
      <c r="D31" s="37">
        <v>363.18333333333334</v>
      </c>
      <c r="E31" s="37">
        <v>361.41666666666669</v>
      </c>
      <c r="F31" s="37">
        <v>360.13333333333333</v>
      </c>
      <c r="G31" s="37">
        <v>358.36666666666667</v>
      </c>
      <c r="H31" s="37">
        <v>364.4666666666667</v>
      </c>
      <c r="I31" s="37">
        <v>366.23333333333335</v>
      </c>
      <c r="J31" s="37">
        <v>367.51666666666671</v>
      </c>
      <c r="K31" s="28">
        <v>364.95</v>
      </c>
      <c r="L31" s="28">
        <v>361.9</v>
      </c>
      <c r="M31" s="28">
        <v>45.091630000000002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3651.9</v>
      </c>
      <c r="D32" s="37">
        <v>3640.65</v>
      </c>
      <c r="E32" s="37">
        <v>3603.25</v>
      </c>
      <c r="F32" s="37">
        <v>3554.6</v>
      </c>
      <c r="G32" s="37">
        <v>3517.2</v>
      </c>
      <c r="H32" s="37">
        <v>3689.3</v>
      </c>
      <c r="I32" s="37">
        <v>3726.7000000000007</v>
      </c>
      <c r="J32" s="37">
        <v>3775.3500000000004</v>
      </c>
      <c r="K32" s="28">
        <v>3678.05</v>
      </c>
      <c r="L32" s="28">
        <v>3592</v>
      </c>
      <c r="M32" s="28">
        <v>5.2334199999999997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189.6</v>
      </c>
      <c r="D33" s="37">
        <v>192.01666666666665</v>
      </c>
      <c r="E33" s="37">
        <v>185.2833333333333</v>
      </c>
      <c r="F33" s="37">
        <v>180.96666666666664</v>
      </c>
      <c r="G33" s="37">
        <v>174.23333333333329</v>
      </c>
      <c r="H33" s="37">
        <v>196.33333333333331</v>
      </c>
      <c r="I33" s="37">
        <v>203.06666666666666</v>
      </c>
      <c r="J33" s="37">
        <v>207.38333333333333</v>
      </c>
      <c r="K33" s="28">
        <v>198.75</v>
      </c>
      <c r="L33" s="28">
        <v>187.7</v>
      </c>
      <c r="M33" s="28">
        <v>31.010899999999999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131.85</v>
      </c>
      <c r="D34" s="37">
        <v>132.51666666666665</v>
      </c>
      <c r="E34" s="37">
        <v>130.18333333333331</v>
      </c>
      <c r="F34" s="37">
        <v>128.51666666666665</v>
      </c>
      <c r="G34" s="37">
        <v>126.18333333333331</v>
      </c>
      <c r="H34" s="37">
        <v>134.18333333333331</v>
      </c>
      <c r="I34" s="37">
        <v>136.51666666666668</v>
      </c>
      <c r="J34" s="37">
        <v>138.18333333333331</v>
      </c>
      <c r="K34" s="28">
        <v>134.85</v>
      </c>
      <c r="L34" s="28">
        <v>130.85</v>
      </c>
      <c r="M34" s="28">
        <v>108.37193000000001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2660.75</v>
      </c>
      <c r="D35" s="37">
        <v>2662.0833333333335</v>
      </c>
      <c r="E35" s="37">
        <v>2641.166666666667</v>
      </c>
      <c r="F35" s="37">
        <v>2621.5833333333335</v>
      </c>
      <c r="G35" s="37">
        <v>2600.666666666667</v>
      </c>
      <c r="H35" s="37">
        <v>2681.666666666667</v>
      </c>
      <c r="I35" s="37">
        <v>2702.5833333333339</v>
      </c>
      <c r="J35" s="37">
        <v>2722.166666666667</v>
      </c>
      <c r="K35" s="28">
        <v>2683</v>
      </c>
      <c r="L35" s="28">
        <v>2642.5</v>
      </c>
      <c r="M35" s="28">
        <v>16.742059999999999</v>
      </c>
      <c r="N35" s="1"/>
      <c r="O35" s="1"/>
    </row>
    <row r="36" spans="1:15" ht="12.75" customHeight="1">
      <c r="A36" s="53">
        <v>27</v>
      </c>
      <c r="B36" s="28" t="s">
        <v>305</v>
      </c>
      <c r="C36" s="28">
        <v>1635.9</v>
      </c>
      <c r="D36" s="37">
        <v>1625.6666666666667</v>
      </c>
      <c r="E36" s="37">
        <v>1611.7833333333335</v>
      </c>
      <c r="F36" s="37">
        <v>1587.6666666666667</v>
      </c>
      <c r="G36" s="37">
        <v>1573.7833333333335</v>
      </c>
      <c r="H36" s="37">
        <v>1649.7833333333335</v>
      </c>
      <c r="I36" s="37">
        <v>1663.6666666666667</v>
      </c>
      <c r="J36" s="37">
        <v>1687.7833333333335</v>
      </c>
      <c r="K36" s="28">
        <v>1639.55</v>
      </c>
      <c r="L36" s="28">
        <v>1601.55</v>
      </c>
      <c r="M36" s="28">
        <v>2.34653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516.79999999999995</v>
      </c>
      <c r="D37" s="37">
        <v>520.7833333333333</v>
      </c>
      <c r="E37" s="37">
        <v>510.01666666666665</v>
      </c>
      <c r="F37" s="37">
        <v>503.23333333333335</v>
      </c>
      <c r="G37" s="37">
        <v>492.4666666666667</v>
      </c>
      <c r="H37" s="37">
        <v>527.56666666666661</v>
      </c>
      <c r="I37" s="37">
        <v>538.33333333333326</v>
      </c>
      <c r="J37" s="37">
        <v>545.11666666666656</v>
      </c>
      <c r="K37" s="28">
        <v>531.54999999999995</v>
      </c>
      <c r="L37" s="28">
        <v>514</v>
      </c>
      <c r="M37" s="28">
        <v>15.52773</v>
      </c>
      <c r="N37" s="1"/>
      <c r="O37" s="1"/>
    </row>
    <row r="38" spans="1:15" ht="12.75" customHeight="1">
      <c r="A38" s="53">
        <v>29</v>
      </c>
      <c r="B38" s="28" t="s">
        <v>243</v>
      </c>
      <c r="C38" s="28">
        <v>3661.6</v>
      </c>
      <c r="D38" s="37">
        <v>3683.2000000000003</v>
      </c>
      <c r="E38" s="37">
        <v>3622.8000000000006</v>
      </c>
      <c r="F38" s="37">
        <v>3584.0000000000005</v>
      </c>
      <c r="G38" s="37">
        <v>3523.6000000000008</v>
      </c>
      <c r="H38" s="37">
        <v>3722.0000000000005</v>
      </c>
      <c r="I38" s="37">
        <v>3782.4</v>
      </c>
      <c r="J38" s="37">
        <v>3821.2000000000003</v>
      </c>
      <c r="K38" s="28">
        <v>3743.6</v>
      </c>
      <c r="L38" s="28">
        <v>3644.4</v>
      </c>
      <c r="M38" s="28">
        <v>2.5291199999999998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648.95000000000005</v>
      </c>
      <c r="D39" s="37">
        <v>647.01666666666677</v>
      </c>
      <c r="E39" s="37">
        <v>642.03333333333353</v>
      </c>
      <c r="F39" s="37">
        <v>635.11666666666679</v>
      </c>
      <c r="G39" s="37">
        <v>630.13333333333355</v>
      </c>
      <c r="H39" s="37">
        <v>653.93333333333351</v>
      </c>
      <c r="I39" s="37">
        <v>658.91666666666686</v>
      </c>
      <c r="J39" s="37">
        <v>665.83333333333348</v>
      </c>
      <c r="K39" s="28">
        <v>652</v>
      </c>
      <c r="L39" s="28">
        <v>640.1</v>
      </c>
      <c r="M39" s="28">
        <v>61.354309999999998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3881.25</v>
      </c>
      <c r="D40" s="37">
        <v>3856.9166666666665</v>
      </c>
      <c r="E40" s="37">
        <v>3818.7833333333328</v>
      </c>
      <c r="F40" s="37">
        <v>3756.3166666666662</v>
      </c>
      <c r="G40" s="37">
        <v>3718.1833333333325</v>
      </c>
      <c r="H40" s="37">
        <v>3919.3833333333332</v>
      </c>
      <c r="I40" s="37">
        <v>3957.5166666666673</v>
      </c>
      <c r="J40" s="37">
        <v>4019.9833333333336</v>
      </c>
      <c r="K40" s="28">
        <v>3895.05</v>
      </c>
      <c r="L40" s="28">
        <v>3794.45</v>
      </c>
      <c r="M40" s="28">
        <v>5.1974499999999999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5358.25</v>
      </c>
      <c r="D41" s="37">
        <v>5412.416666666667</v>
      </c>
      <c r="E41" s="37">
        <v>5270.8333333333339</v>
      </c>
      <c r="F41" s="37">
        <v>5183.416666666667</v>
      </c>
      <c r="G41" s="37">
        <v>5041.8333333333339</v>
      </c>
      <c r="H41" s="37">
        <v>5499.8333333333339</v>
      </c>
      <c r="I41" s="37">
        <v>5641.4166666666679</v>
      </c>
      <c r="J41" s="37">
        <v>5728.8333333333339</v>
      </c>
      <c r="K41" s="28">
        <v>5554</v>
      </c>
      <c r="L41" s="28">
        <v>5325</v>
      </c>
      <c r="M41" s="28">
        <v>19.327850000000002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11386.05</v>
      </c>
      <c r="D42" s="37">
        <v>11578.683333333334</v>
      </c>
      <c r="E42" s="37">
        <v>11157.366666666669</v>
      </c>
      <c r="F42" s="37">
        <v>10928.683333333334</v>
      </c>
      <c r="G42" s="37">
        <v>10507.366666666669</v>
      </c>
      <c r="H42" s="37">
        <v>11807.366666666669</v>
      </c>
      <c r="I42" s="37">
        <v>12228.683333333334</v>
      </c>
      <c r="J42" s="37">
        <v>12457.366666666669</v>
      </c>
      <c r="K42" s="28">
        <v>12000</v>
      </c>
      <c r="L42" s="28">
        <v>11350</v>
      </c>
      <c r="M42" s="28">
        <v>4.8773200000000001</v>
      </c>
      <c r="N42" s="1"/>
      <c r="O42" s="1"/>
    </row>
    <row r="43" spans="1:15" ht="12.75" customHeight="1">
      <c r="A43" s="53">
        <v>34</v>
      </c>
      <c r="B43" s="28" t="s">
        <v>244</v>
      </c>
      <c r="C43" s="28">
        <v>4927.8999999999996</v>
      </c>
      <c r="D43" s="37">
        <v>4902.2833333333328</v>
      </c>
      <c r="E43" s="37">
        <v>4825.6166666666659</v>
      </c>
      <c r="F43" s="37">
        <v>4723.333333333333</v>
      </c>
      <c r="G43" s="37">
        <v>4646.6666666666661</v>
      </c>
      <c r="H43" s="37">
        <v>5004.5666666666657</v>
      </c>
      <c r="I43" s="37">
        <v>5081.2333333333336</v>
      </c>
      <c r="J43" s="37">
        <v>5183.5166666666655</v>
      </c>
      <c r="K43" s="28">
        <v>4978.95</v>
      </c>
      <c r="L43" s="28">
        <v>4800</v>
      </c>
      <c r="M43" s="28">
        <v>0.13297999999999999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2121.9</v>
      </c>
      <c r="D44" s="37">
        <v>2131.0333333333333</v>
      </c>
      <c r="E44" s="37">
        <v>2082.0666666666666</v>
      </c>
      <c r="F44" s="37">
        <v>2042.2333333333331</v>
      </c>
      <c r="G44" s="37">
        <v>1993.2666666666664</v>
      </c>
      <c r="H44" s="37">
        <v>2170.8666666666668</v>
      </c>
      <c r="I44" s="37">
        <v>2219.833333333333</v>
      </c>
      <c r="J44" s="37">
        <v>2259.666666666667</v>
      </c>
      <c r="K44" s="28">
        <v>2180</v>
      </c>
      <c r="L44" s="28">
        <v>2091.1999999999998</v>
      </c>
      <c r="M44" s="28">
        <v>2.3988800000000001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307.10000000000002</v>
      </c>
      <c r="D45" s="37">
        <v>309.78333333333336</v>
      </c>
      <c r="E45" s="37">
        <v>301.56666666666672</v>
      </c>
      <c r="F45" s="37">
        <v>296.03333333333336</v>
      </c>
      <c r="G45" s="37">
        <v>287.81666666666672</v>
      </c>
      <c r="H45" s="37">
        <v>315.31666666666672</v>
      </c>
      <c r="I45" s="37">
        <v>323.5333333333333</v>
      </c>
      <c r="J45" s="37">
        <v>329.06666666666672</v>
      </c>
      <c r="K45" s="28">
        <v>318</v>
      </c>
      <c r="L45" s="28">
        <v>304.25</v>
      </c>
      <c r="M45" s="28">
        <v>53.356099999999998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99.95</v>
      </c>
      <c r="D46" s="37">
        <v>100.46666666666665</v>
      </c>
      <c r="E46" s="37">
        <v>97.983333333333306</v>
      </c>
      <c r="F46" s="37">
        <v>96.016666666666652</v>
      </c>
      <c r="G46" s="37">
        <v>93.533333333333303</v>
      </c>
      <c r="H46" s="37">
        <v>102.43333333333331</v>
      </c>
      <c r="I46" s="37">
        <v>104.91666666666666</v>
      </c>
      <c r="J46" s="37">
        <v>106.88333333333331</v>
      </c>
      <c r="K46" s="28">
        <v>102.95</v>
      </c>
      <c r="L46" s="28">
        <v>98.5</v>
      </c>
      <c r="M46" s="28">
        <v>221.47284999999999</v>
      </c>
      <c r="N46" s="1"/>
      <c r="O46" s="1"/>
    </row>
    <row r="47" spans="1:15" ht="12.75" customHeight="1">
      <c r="A47" s="53">
        <v>38</v>
      </c>
      <c r="B47" s="28" t="s">
        <v>245</v>
      </c>
      <c r="C47" s="28">
        <v>44.85</v>
      </c>
      <c r="D47" s="37">
        <v>44.866666666666667</v>
      </c>
      <c r="E47" s="37">
        <v>44.483333333333334</v>
      </c>
      <c r="F47" s="37">
        <v>44.116666666666667</v>
      </c>
      <c r="G47" s="37">
        <v>43.733333333333334</v>
      </c>
      <c r="H47" s="37">
        <v>45.233333333333334</v>
      </c>
      <c r="I47" s="37">
        <v>45.616666666666674</v>
      </c>
      <c r="J47" s="37">
        <v>45.983333333333334</v>
      </c>
      <c r="K47" s="28">
        <v>45.25</v>
      </c>
      <c r="L47" s="28">
        <v>44.5</v>
      </c>
      <c r="M47" s="28">
        <v>14.43357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1701.95</v>
      </c>
      <c r="D48" s="37">
        <v>1700.8000000000002</v>
      </c>
      <c r="E48" s="37">
        <v>1681.7000000000003</v>
      </c>
      <c r="F48" s="37">
        <v>1661.45</v>
      </c>
      <c r="G48" s="37">
        <v>1642.3500000000001</v>
      </c>
      <c r="H48" s="37">
        <v>1721.0500000000004</v>
      </c>
      <c r="I48" s="37">
        <v>1740.1500000000003</v>
      </c>
      <c r="J48" s="37">
        <v>1760.4000000000005</v>
      </c>
      <c r="K48" s="28">
        <v>1719.9</v>
      </c>
      <c r="L48" s="28">
        <v>1680.55</v>
      </c>
      <c r="M48" s="28">
        <v>2.6952099999999999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572.1</v>
      </c>
      <c r="D49" s="37">
        <v>575.63333333333333</v>
      </c>
      <c r="E49" s="37">
        <v>564.4666666666667</v>
      </c>
      <c r="F49" s="37">
        <v>556.83333333333337</v>
      </c>
      <c r="G49" s="37">
        <v>545.66666666666674</v>
      </c>
      <c r="H49" s="37">
        <v>583.26666666666665</v>
      </c>
      <c r="I49" s="37">
        <v>594.43333333333339</v>
      </c>
      <c r="J49" s="37">
        <v>602.06666666666661</v>
      </c>
      <c r="K49" s="28">
        <v>586.79999999999995</v>
      </c>
      <c r="L49" s="28">
        <v>568</v>
      </c>
      <c r="M49" s="28">
        <v>11.011979999999999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235.5</v>
      </c>
      <c r="D50" s="37">
        <v>237.78333333333333</v>
      </c>
      <c r="E50" s="37">
        <v>232.56666666666666</v>
      </c>
      <c r="F50" s="37">
        <v>229.63333333333333</v>
      </c>
      <c r="G50" s="37">
        <v>224.41666666666666</v>
      </c>
      <c r="H50" s="37">
        <v>240.71666666666667</v>
      </c>
      <c r="I50" s="37">
        <v>245.93333333333331</v>
      </c>
      <c r="J50" s="37">
        <v>248.86666666666667</v>
      </c>
      <c r="K50" s="28">
        <v>243</v>
      </c>
      <c r="L50" s="28">
        <v>234.85</v>
      </c>
      <c r="M50" s="28">
        <v>43.52176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658.9</v>
      </c>
      <c r="D51" s="37">
        <v>659.41666666666663</v>
      </c>
      <c r="E51" s="37">
        <v>648.98333333333323</v>
      </c>
      <c r="F51" s="37">
        <v>639.06666666666661</v>
      </c>
      <c r="G51" s="37">
        <v>628.63333333333321</v>
      </c>
      <c r="H51" s="37">
        <v>669.33333333333326</v>
      </c>
      <c r="I51" s="37">
        <v>679.76666666666665</v>
      </c>
      <c r="J51" s="37">
        <v>689.68333333333328</v>
      </c>
      <c r="K51" s="28">
        <v>669.85</v>
      </c>
      <c r="L51" s="28">
        <v>649.5</v>
      </c>
      <c r="M51" s="28">
        <v>20.087599999999998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47.45</v>
      </c>
      <c r="D52" s="37">
        <v>47.966666666666669</v>
      </c>
      <c r="E52" s="37">
        <v>46.733333333333334</v>
      </c>
      <c r="F52" s="37">
        <v>46.016666666666666</v>
      </c>
      <c r="G52" s="37">
        <v>44.783333333333331</v>
      </c>
      <c r="H52" s="37">
        <v>48.683333333333337</v>
      </c>
      <c r="I52" s="37">
        <v>49.916666666666671</v>
      </c>
      <c r="J52" s="37">
        <v>50.63333333333334</v>
      </c>
      <c r="K52" s="28">
        <v>49.2</v>
      </c>
      <c r="L52" s="28">
        <v>47.25</v>
      </c>
      <c r="M52" s="28">
        <v>170.92346000000001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317.95</v>
      </c>
      <c r="D53" s="37">
        <v>321.04999999999995</v>
      </c>
      <c r="E53" s="37">
        <v>314.19999999999993</v>
      </c>
      <c r="F53" s="37">
        <v>310.45</v>
      </c>
      <c r="G53" s="37">
        <v>303.59999999999997</v>
      </c>
      <c r="H53" s="37">
        <v>324.7999999999999</v>
      </c>
      <c r="I53" s="37">
        <v>331.64999999999992</v>
      </c>
      <c r="J53" s="37">
        <v>335.39999999999986</v>
      </c>
      <c r="K53" s="28">
        <v>327.9</v>
      </c>
      <c r="L53" s="28">
        <v>317.3</v>
      </c>
      <c r="M53" s="28">
        <v>37.5184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671.3</v>
      </c>
      <c r="D54" s="37">
        <v>667.55000000000007</v>
      </c>
      <c r="E54" s="37">
        <v>661.75000000000011</v>
      </c>
      <c r="F54" s="37">
        <v>652.20000000000005</v>
      </c>
      <c r="G54" s="37">
        <v>646.40000000000009</v>
      </c>
      <c r="H54" s="37">
        <v>677.10000000000014</v>
      </c>
      <c r="I54" s="37">
        <v>682.90000000000009</v>
      </c>
      <c r="J54" s="37">
        <v>692.45000000000016</v>
      </c>
      <c r="K54" s="28">
        <v>673.35</v>
      </c>
      <c r="L54" s="28">
        <v>658</v>
      </c>
      <c r="M54" s="28">
        <v>59.821019999999997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331.05</v>
      </c>
      <c r="D55" s="37">
        <v>332.48333333333335</v>
      </c>
      <c r="E55" s="37">
        <v>326.16666666666669</v>
      </c>
      <c r="F55" s="37">
        <v>321.28333333333336</v>
      </c>
      <c r="G55" s="37">
        <v>314.9666666666667</v>
      </c>
      <c r="H55" s="37">
        <v>337.36666666666667</v>
      </c>
      <c r="I55" s="37">
        <v>343.68333333333328</v>
      </c>
      <c r="J55" s="37">
        <v>348.56666666666666</v>
      </c>
      <c r="K55" s="28">
        <v>338.8</v>
      </c>
      <c r="L55" s="28">
        <v>327.60000000000002</v>
      </c>
      <c r="M55" s="28">
        <v>17.83868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13860.45</v>
      </c>
      <c r="D56" s="37">
        <v>13936.983333333332</v>
      </c>
      <c r="E56" s="37">
        <v>13728.566666666664</v>
      </c>
      <c r="F56" s="37">
        <v>13596.683333333332</v>
      </c>
      <c r="G56" s="37">
        <v>13388.266666666665</v>
      </c>
      <c r="H56" s="37">
        <v>14068.866666666663</v>
      </c>
      <c r="I56" s="37">
        <v>14277.283333333331</v>
      </c>
      <c r="J56" s="37">
        <v>14409.166666666662</v>
      </c>
      <c r="K56" s="28">
        <v>14145.4</v>
      </c>
      <c r="L56" s="28">
        <v>13805.1</v>
      </c>
      <c r="M56" s="28">
        <v>9.1770000000000004E-2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3359</v>
      </c>
      <c r="D57" s="37">
        <v>3348.3166666666671</v>
      </c>
      <c r="E57" s="37">
        <v>3321.6333333333341</v>
      </c>
      <c r="F57" s="37">
        <v>3284.2666666666669</v>
      </c>
      <c r="G57" s="37">
        <v>3257.5833333333339</v>
      </c>
      <c r="H57" s="37">
        <v>3385.6833333333343</v>
      </c>
      <c r="I57" s="37">
        <v>3412.3666666666677</v>
      </c>
      <c r="J57" s="37">
        <v>3449.7333333333345</v>
      </c>
      <c r="K57" s="28">
        <v>3375</v>
      </c>
      <c r="L57" s="28">
        <v>3310.95</v>
      </c>
      <c r="M57" s="28">
        <v>4.6389899999999997</v>
      </c>
      <c r="N57" s="1"/>
      <c r="O57" s="1"/>
    </row>
    <row r="58" spans="1:15" ht="12.75" customHeight="1">
      <c r="A58" s="53">
        <v>49</v>
      </c>
      <c r="B58" s="28" t="s">
        <v>411</v>
      </c>
      <c r="C58" s="28">
        <v>621.5</v>
      </c>
      <c r="D58" s="37">
        <v>625.58333333333337</v>
      </c>
      <c r="E58" s="37">
        <v>614.81666666666672</v>
      </c>
      <c r="F58" s="37">
        <v>608.13333333333333</v>
      </c>
      <c r="G58" s="37">
        <v>597.36666666666667</v>
      </c>
      <c r="H58" s="37">
        <v>632.26666666666677</v>
      </c>
      <c r="I58" s="37">
        <v>643.03333333333342</v>
      </c>
      <c r="J58" s="37">
        <v>649.71666666666681</v>
      </c>
      <c r="K58" s="28">
        <v>636.35</v>
      </c>
      <c r="L58" s="28">
        <v>618.9</v>
      </c>
      <c r="M58" s="28">
        <v>3.6642199999999998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197.3</v>
      </c>
      <c r="D59" s="37">
        <v>198.68333333333331</v>
      </c>
      <c r="E59" s="37">
        <v>193.86666666666662</v>
      </c>
      <c r="F59" s="37">
        <v>190.43333333333331</v>
      </c>
      <c r="G59" s="37">
        <v>185.61666666666662</v>
      </c>
      <c r="H59" s="37">
        <v>202.11666666666662</v>
      </c>
      <c r="I59" s="37">
        <v>206.93333333333328</v>
      </c>
      <c r="J59" s="37">
        <v>210.36666666666662</v>
      </c>
      <c r="K59" s="28">
        <v>203.5</v>
      </c>
      <c r="L59" s="28">
        <v>195.25</v>
      </c>
      <c r="M59" s="28">
        <v>77.451080000000005</v>
      </c>
      <c r="N59" s="1"/>
      <c r="O59" s="1"/>
    </row>
    <row r="60" spans="1:15" ht="12.75" customHeight="1">
      <c r="A60" s="53">
        <v>51</v>
      </c>
      <c r="B60" s="28" t="s">
        <v>248</v>
      </c>
      <c r="C60" s="28">
        <v>103</v>
      </c>
      <c r="D60" s="37">
        <v>103.5</v>
      </c>
      <c r="E60" s="37">
        <v>102</v>
      </c>
      <c r="F60" s="37">
        <v>101</v>
      </c>
      <c r="G60" s="37">
        <v>99.5</v>
      </c>
      <c r="H60" s="37">
        <v>104.5</v>
      </c>
      <c r="I60" s="37">
        <v>106</v>
      </c>
      <c r="J60" s="37">
        <v>107</v>
      </c>
      <c r="K60" s="28">
        <v>105</v>
      </c>
      <c r="L60" s="28">
        <v>102.5</v>
      </c>
      <c r="M60" s="28">
        <v>5.1504200000000004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609</v>
      </c>
      <c r="D61" s="37">
        <v>618.23333333333323</v>
      </c>
      <c r="E61" s="37">
        <v>597.61666666666645</v>
      </c>
      <c r="F61" s="37">
        <v>586.23333333333323</v>
      </c>
      <c r="G61" s="37">
        <v>565.61666666666645</v>
      </c>
      <c r="H61" s="37">
        <v>629.61666666666645</v>
      </c>
      <c r="I61" s="37">
        <v>650.23333333333323</v>
      </c>
      <c r="J61" s="37">
        <v>661.61666666666645</v>
      </c>
      <c r="K61" s="28">
        <v>638.85</v>
      </c>
      <c r="L61" s="28">
        <v>606.85</v>
      </c>
      <c r="M61" s="28">
        <v>16.697590000000002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954.75</v>
      </c>
      <c r="D62" s="37">
        <v>962.43333333333339</v>
      </c>
      <c r="E62" s="37">
        <v>940.11666666666679</v>
      </c>
      <c r="F62" s="37">
        <v>925.48333333333335</v>
      </c>
      <c r="G62" s="37">
        <v>903.16666666666674</v>
      </c>
      <c r="H62" s="37">
        <v>977.06666666666683</v>
      </c>
      <c r="I62" s="37">
        <v>999.38333333333344</v>
      </c>
      <c r="J62" s="37">
        <v>1014.0166666666669</v>
      </c>
      <c r="K62" s="28">
        <v>984.75</v>
      </c>
      <c r="L62" s="28">
        <v>947.8</v>
      </c>
      <c r="M62" s="28">
        <v>30.166119999999999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133.6</v>
      </c>
      <c r="D63" s="37">
        <v>133.63333333333333</v>
      </c>
      <c r="E63" s="37">
        <v>131.96666666666664</v>
      </c>
      <c r="F63" s="37">
        <v>130.33333333333331</v>
      </c>
      <c r="G63" s="37">
        <v>128.66666666666663</v>
      </c>
      <c r="H63" s="37">
        <v>135.26666666666665</v>
      </c>
      <c r="I63" s="37">
        <v>136.93333333333334</v>
      </c>
      <c r="J63" s="37">
        <v>138.56666666666666</v>
      </c>
      <c r="K63" s="28">
        <v>135.30000000000001</v>
      </c>
      <c r="L63" s="28">
        <v>132</v>
      </c>
      <c r="M63" s="28">
        <v>12.369199999999999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191.05</v>
      </c>
      <c r="D64" s="37">
        <v>192.66666666666666</v>
      </c>
      <c r="E64" s="37">
        <v>187.93333333333331</v>
      </c>
      <c r="F64" s="37">
        <v>184.81666666666666</v>
      </c>
      <c r="G64" s="37">
        <v>180.08333333333331</v>
      </c>
      <c r="H64" s="37">
        <v>195.7833333333333</v>
      </c>
      <c r="I64" s="37">
        <v>200.51666666666665</v>
      </c>
      <c r="J64" s="37">
        <v>203.6333333333333</v>
      </c>
      <c r="K64" s="28">
        <v>197.4</v>
      </c>
      <c r="L64" s="28">
        <v>189.55</v>
      </c>
      <c r="M64" s="28">
        <v>85.166960000000003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3311.5</v>
      </c>
      <c r="D65" s="37">
        <v>3340.85</v>
      </c>
      <c r="E65" s="37">
        <v>3271.7</v>
      </c>
      <c r="F65" s="37">
        <v>3231.9</v>
      </c>
      <c r="G65" s="37">
        <v>3162.75</v>
      </c>
      <c r="H65" s="37">
        <v>3380.6499999999996</v>
      </c>
      <c r="I65" s="37">
        <v>3449.8</v>
      </c>
      <c r="J65" s="37">
        <v>3489.5999999999995</v>
      </c>
      <c r="K65" s="28">
        <v>3410</v>
      </c>
      <c r="L65" s="28">
        <v>3301.05</v>
      </c>
      <c r="M65" s="28">
        <v>3.6440600000000001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1517.1</v>
      </c>
      <c r="D66" s="37">
        <v>1515.7</v>
      </c>
      <c r="E66" s="37">
        <v>1502.4</v>
      </c>
      <c r="F66" s="37">
        <v>1487.7</v>
      </c>
      <c r="G66" s="37">
        <v>1474.4</v>
      </c>
      <c r="H66" s="37">
        <v>1530.4</v>
      </c>
      <c r="I66" s="37">
        <v>1543.6999999999998</v>
      </c>
      <c r="J66" s="37">
        <v>1558.4</v>
      </c>
      <c r="K66" s="28">
        <v>1529</v>
      </c>
      <c r="L66" s="28">
        <v>1501</v>
      </c>
      <c r="M66" s="28">
        <v>3.0283600000000002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640.45000000000005</v>
      </c>
      <c r="D67" s="37">
        <v>640.48333333333335</v>
      </c>
      <c r="E67" s="37">
        <v>634.01666666666665</v>
      </c>
      <c r="F67" s="37">
        <v>627.58333333333326</v>
      </c>
      <c r="G67" s="37">
        <v>621.11666666666656</v>
      </c>
      <c r="H67" s="37">
        <v>646.91666666666674</v>
      </c>
      <c r="I67" s="37">
        <v>653.38333333333344</v>
      </c>
      <c r="J67" s="37">
        <v>659.81666666666683</v>
      </c>
      <c r="K67" s="28">
        <v>646.95000000000005</v>
      </c>
      <c r="L67" s="28">
        <v>634.04999999999995</v>
      </c>
      <c r="M67" s="28">
        <v>7.90402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919</v>
      </c>
      <c r="D68" s="37">
        <v>912.06666666666661</v>
      </c>
      <c r="E68" s="37">
        <v>899.13333333333321</v>
      </c>
      <c r="F68" s="37">
        <v>879.26666666666665</v>
      </c>
      <c r="G68" s="37">
        <v>866.33333333333326</v>
      </c>
      <c r="H68" s="37">
        <v>931.93333333333317</v>
      </c>
      <c r="I68" s="37">
        <v>944.86666666666656</v>
      </c>
      <c r="J68" s="37">
        <v>964.73333333333312</v>
      </c>
      <c r="K68" s="28">
        <v>925</v>
      </c>
      <c r="L68" s="28">
        <v>892.2</v>
      </c>
      <c r="M68" s="28">
        <v>2.6226799999999999</v>
      </c>
      <c r="N68" s="1"/>
      <c r="O68" s="1"/>
    </row>
    <row r="69" spans="1:15" ht="12.75" customHeight="1">
      <c r="A69" s="53">
        <v>60</v>
      </c>
      <c r="B69" s="28" t="s">
        <v>249</v>
      </c>
      <c r="C69" s="28">
        <v>327.5</v>
      </c>
      <c r="D69" s="37">
        <v>329.63333333333333</v>
      </c>
      <c r="E69" s="37">
        <v>322.26666666666665</v>
      </c>
      <c r="F69" s="37">
        <v>317.0333333333333</v>
      </c>
      <c r="G69" s="37">
        <v>309.66666666666663</v>
      </c>
      <c r="H69" s="37">
        <v>334.86666666666667</v>
      </c>
      <c r="I69" s="37">
        <v>342.23333333333335</v>
      </c>
      <c r="J69" s="37">
        <v>347.4666666666667</v>
      </c>
      <c r="K69" s="28">
        <v>337</v>
      </c>
      <c r="L69" s="28">
        <v>324.39999999999998</v>
      </c>
      <c r="M69" s="28">
        <v>12.519769999999999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1003.3</v>
      </c>
      <c r="D70" s="37">
        <v>1003.0166666666668</v>
      </c>
      <c r="E70" s="37">
        <v>992.48333333333358</v>
      </c>
      <c r="F70" s="37">
        <v>981.66666666666686</v>
      </c>
      <c r="G70" s="37">
        <v>971.13333333333367</v>
      </c>
      <c r="H70" s="37">
        <v>1013.8333333333335</v>
      </c>
      <c r="I70" s="37">
        <v>1024.3666666666666</v>
      </c>
      <c r="J70" s="37">
        <v>1035.1833333333334</v>
      </c>
      <c r="K70" s="28">
        <v>1013.55</v>
      </c>
      <c r="L70" s="28">
        <v>992.2</v>
      </c>
      <c r="M70" s="28">
        <v>3.3537300000000001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307.7</v>
      </c>
      <c r="D71" s="37">
        <v>309.46666666666664</v>
      </c>
      <c r="E71" s="37">
        <v>303.23333333333329</v>
      </c>
      <c r="F71" s="37">
        <v>298.76666666666665</v>
      </c>
      <c r="G71" s="37">
        <v>292.5333333333333</v>
      </c>
      <c r="H71" s="37">
        <v>313.93333333333328</v>
      </c>
      <c r="I71" s="37">
        <v>320.16666666666663</v>
      </c>
      <c r="J71" s="37">
        <v>324.63333333333327</v>
      </c>
      <c r="K71" s="28">
        <v>315.7</v>
      </c>
      <c r="L71" s="28">
        <v>305</v>
      </c>
      <c r="M71" s="28">
        <v>73.617490000000004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497.8</v>
      </c>
      <c r="D72" s="37">
        <v>499.66666666666669</v>
      </c>
      <c r="E72" s="37">
        <v>492.53333333333336</v>
      </c>
      <c r="F72" s="37">
        <v>487.26666666666665</v>
      </c>
      <c r="G72" s="37">
        <v>480.13333333333333</v>
      </c>
      <c r="H72" s="37">
        <v>504.93333333333339</v>
      </c>
      <c r="I72" s="37">
        <v>512.06666666666672</v>
      </c>
      <c r="J72" s="37">
        <v>517.33333333333348</v>
      </c>
      <c r="K72" s="28">
        <v>506.8</v>
      </c>
      <c r="L72" s="28">
        <v>494.4</v>
      </c>
      <c r="M72" s="28">
        <v>26.58015</v>
      </c>
      <c r="N72" s="1"/>
      <c r="O72" s="1"/>
    </row>
    <row r="73" spans="1:15" ht="12.75" customHeight="1">
      <c r="A73" s="53">
        <v>64</v>
      </c>
      <c r="B73" s="28" t="s">
        <v>250</v>
      </c>
      <c r="C73" s="28">
        <v>1261</v>
      </c>
      <c r="D73" s="37">
        <v>1258.3333333333333</v>
      </c>
      <c r="E73" s="37">
        <v>1240.6666666666665</v>
      </c>
      <c r="F73" s="37">
        <v>1220.3333333333333</v>
      </c>
      <c r="G73" s="37">
        <v>1202.6666666666665</v>
      </c>
      <c r="H73" s="37">
        <v>1278.6666666666665</v>
      </c>
      <c r="I73" s="37">
        <v>1296.333333333333</v>
      </c>
      <c r="J73" s="37">
        <v>1316.6666666666665</v>
      </c>
      <c r="K73" s="28">
        <v>1276</v>
      </c>
      <c r="L73" s="28">
        <v>1238</v>
      </c>
      <c r="M73" s="28">
        <v>1.75241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1827.95</v>
      </c>
      <c r="D74" s="37">
        <v>1809.9833333333333</v>
      </c>
      <c r="E74" s="37">
        <v>1769.9666666666667</v>
      </c>
      <c r="F74" s="37">
        <v>1711.9833333333333</v>
      </c>
      <c r="G74" s="37">
        <v>1671.9666666666667</v>
      </c>
      <c r="H74" s="37">
        <v>1867.9666666666667</v>
      </c>
      <c r="I74" s="37">
        <v>1907.9833333333336</v>
      </c>
      <c r="J74" s="37">
        <v>1965.9666666666667</v>
      </c>
      <c r="K74" s="28">
        <v>1850</v>
      </c>
      <c r="L74" s="28">
        <v>1752</v>
      </c>
      <c r="M74" s="28">
        <v>14.460089999999999</v>
      </c>
      <c r="N74" s="1"/>
      <c r="O74" s="1"/>
    </row>
    <row r="75" spans="1:15" ht="12.75" customHeight="1">
      <c r="A75" s="53">
        <v>66</v>
      </c>
      <c r="B75" s="28" t="s">
        <v>251</v>
      </c>
      <c r="C75" s="28">
        <v>41.85</v>
      </c>
      <c r="D75" s="37">
        <v>42.050000000000004</v>
      </c>
      <c r="E75" s="37">
        <v>41.20000000000001</v>
      </c>
      <c r="F75" s="37">
        <v>40.550000000000004</v>
      </c>
      <c r="G75" s="37">
        <v>39.70000000000001</v>
      </c>
      <c r="H75" s="37">
        <v>42.70000000000001</v>
      </c>
      <c r="I75" s="37">
        <v>43.550000000000004</v>
      </c>
      <c r="J75" s="37">
        <v>44.20000000000001</v>
      </c>
      <c r="K75" s="28">
        <v>42.9</v>
      </c>
      <c r="L75" s="28">
        <v>41.4</v>
      </c>
      <c r="M75" s="28">
        <v>10.548640000000001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3474.15</v>
      </c>
      <c r="D76" s="37">
        <v>3484.0499999999997</v>
      </c>
      <c r="E76" s="37">
        <v>3446.0999999999995</v>
      </c>
      <c r="F76" s="37">
        <v>3418.0499999999997</v>
      </c>
      <c r="G76" s="37">
        <v>3380.0999999999995</v>
      </c>
      <c r="H76" s="37">
        <v>3512.0999999999995</v>
      </c>
      <c r="I76" s="37">
        <v>3550.0499999999993</v>
      </c>
      <c r="J76" s="37">
        <v>3578.0999999999995</v>
      </c>
      <c r="K76" s="28">
        <v>3522</v>
      </c>
      <c r="L76" s="28">
        <v>3456</v>
      </c>
      <c r="M76" s="28">
        <v>6.05558</v>
      </c>
      <c r="N76" s="1"/>
      <c r="O76" s="1"/>
    </row>
    <row r="77" spans="1:15" ht="12.75" customHeight="1">
      <c r="A77" s="53">
        <v>68</v>
      </c>
      <c r="B77" s="28" t="s">
        <v>252</v>
      </c>
      <c r="C77" s="28">
        <v>3489.8</v>
      </c>
      <c r="D77" s="37">
        <v>3494.7000000000003</v>
      </c>
      <c r="E77" s="37">
        <v>3449.4000000000005</v>
      </c>
      <c r="F77" s="37">
        <v>3409.0000000000005</v>
      </c>
      <c r="G77" s="37">
        <v>3363.7000000000007</v>
      </c>
      <c r="H77" s="37">
        <v>3535.1000000000004</v>
      </c>
      <c r="I77" s="37">
        <v>3580.4000000000005</v>
      </c>
      <c r="J77" s="37">
        <v>3620.8</v>
      </c>
      <c r="K77" s="28">
        <v>3540</v>
      </c>
      <c r="L77" s="28">
        <v>3454.3</v>
      </c>
      <c r="M77" s="28">
        <v>1.97329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2056.25</v>
      </c>
      <c r="D78" s="37">
        <v>2056.4333333333334</v>
      </c>
      <c r="E78" s="37">
        <v>2020.8666666666668</v>
      </c>
      <c r="F78" s="37">
        <v>1985.4833333333333</v>
      </c>
      <c r="G78" s="37">
        <v>1949.9166666666667</v>
      </c>
      <c r="H78" s="37">
        <v>2091.8166666666666</v>
      </c>
      <c r="I78" s="37">
        <v>2127.3833333333332</v>
      </c>
      <c r="J78" s="37">
        <v>2162.7666666666669</v>
      </c>
      <c r="K78" s="28">
        <v>2092</v>
      </c>
      <c r="L78" s="28">
        <v>2021.05</v>
      </c>
      <c r="M78" s="28">
        <v>1.7304999999999999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4267.2</v>
      </c>
      <c r="D79" s="37">
        <v>4292.9000000000005</v>
      </c>
      <c r="E79" s="37">
        <v>4230.8000000000011</v>
      </c>
      <c r="F79" s="37">
        <v>4194.4000000000005</v>
      </c>
      <c r="G79" s="37">
        <v>4132.3000000000011</v>
      </c>
      <c r="H79" s="37">
        <v>4329.3000000000011</v>
      </c>
      <c r="I79" s="37">
        <v>4391.4000000000015</v>
      </c>
      <c r="J79" s="37">
        <v>4427.8000000000011</v>
      </c>
      <c r="K79" s="28">
        <v>4355</v>
      </c>
      <c r="L79" s="28">
        <v>4256.5</v>
      </c>
      <c r="M79" s="28">
        <v>3.67963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2700.8</v>
      </c>
      <c r="D80" s="37">
        <v>2697.1833333333334</v>
      </c>
      <c r="E80" s="37">
        <v>2669.8166666666666</v>
      </c>
      <c r="F80" s="37">
        <v>2638.833333333333</v>
      </c>
      <c r="G80" s="37">
        <v>2611.4666666666662</v>
      </c>
      <c r="H80" s="37">
        <v>2728.166666666667</v>
      </c>
      <c r="I80" s="37">
        <v>2755.5333333333338</v>
      </c>
      <c r="J80" s="37">
        <v>2786.5166666666673</v>
      </c>
      <c r="K80" s="28">
        <v>2724.55</v>
      </c>
      <c r="L80" s="28">
        <v>2666.2</v>
      </c>
      <c r="M80" s="28">
        <v>5.5691199999999998</v>
      </c>
      <c r="N80" s="1"/>
      <c r="O80" s="1"/>
    </row>
    <row r="81" spans="1:15" ht="12.75" customHeight="1">
      <c r="A81" s="53">
        <v>72</v>
      </c>
      <c r="B81" s="28" t="s">
        <v>253</v>
      </c>
      <c r="C81" s="28">
        <v>419.3</v>
      </c>
      <c r="D81" s="37">
        <v>420.4666666666667</v>
      </c>
      <c r="E81" s="37">
        <v>414.43333333333339</v>
      </c>
      <c r="F81" s="37">
        <v>409.56666666666672</v>
      </c>
      <c r="G81" s="37">
        <v>403.53333333333342</v>
      </c>
      <c r="H81" s="37">
        <v>425.33333333333337</v>
      </c>
      <c r="I81" s="37">
        <v>431.36666666666667</v>
      </c>
      <c r="J81" s="37">
        <v>436.23333333333335</v>
      </c>
      <c r="K81" s="28">
        <v>426.5</v>
      </c>
      <c r="L81" s="28">
        <v>415.6</v>
      </c>
      <c r="M81" s="28">
        <v>2.0831400000000002</v>
      </c>
      <c r="N81" s="1"/>
      <c r="O81" s="1"/>
    </row>
    <row r="82" spans="1:15" ht="12.75" customHeight="1">
      <c r="A82" s="53">
        <v>73</v>
      </c>
      <c r="B82" s="28" t="s">
        <v>254</v>
      </c>
      <c r="C82" s="28">
        <v>1240.05</v>
      </c>
      <c r="D82" s="37">
        <v>1250.6833333333334</v>
      </c>
      <c r="E82" s="37">
        <v>1211.3666666666668</v>
      </c>
      <c r="F82" s="37">
        <v>1182.6833333333334</v>
      </c>
      <c r="G82" s="37">
        <v>1143.3666666666668</v>
      </c>
      <c r="H82" s="37">
        <v>1279.3666666666668</v>
      </c>
      <c r="I82" s="37">
        <v>1318.6833333333334</v>
      </c>
      <c r="J82" s="37">
        <v>1347.3666666666668</v>
      </c>
      <c r="K82" s="28">
        <v>1290</v>
      </c>
      <c r="L82" s="28">
        <v>1222</v>
      </c>
      <c r="M82" s="28">
        <v>0.69274999999999998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1546.55</v>
      </c>
      <c r="D83" s="37">
        <v>1548.5833333333333</v>
      </c>
      <c r="E83" s="37">
        <v>1532.5666666666666</v>
      </c>
      <c r="F83" s="37">
        <v>1518.5833333333333</v>
      </c>
      <c r="G83" s="37">
        <v>1502.5666666666666</v>
      </c>
      <c r="H83" s="37">
        <v>1562.5666666666666</v>
      </c>
      <c r="I83" s="37">
        <v>1578.5833333333335</v>
      </c>
      <c r="J83" s="37">
        <v>1592.5666666666666</v>
      </c>
      <c r="K83" s="28">
        <v>1564.6</v>
      </c>
      <c r="L83" s="28">
        <v>1534.6</v>
      </c>
      <c r="M83" s="28">
        <v>1.82111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141.05000000000001</v>
      </c>
      <c r="D84" s="37">
        <v>142.31666666666666</v>
      </c>
      <c r="E84" s="37">
        <v>139.53333333333333</v>
      </c>
      <c r="F84" s="37">
        <v>138.01666666666668</v>
      </c>
      <c r="G84" s="37">
        <v>135.23333333333335</v>
      </c>
      <c r="H84" s="37">
        <v>143.83333333333331</v>
      </c>
      <c r="I84" s="37">
        <v>146.61666666666662</v>
      </c>
      <c r="J84" s="37">
        <v>148.1333333333333</v>
      </c>
      <c r="K84" s="28">
        <v>145.1</v>
      </c>
      <c r="L84" s="28">
        <v>140.80000000000001</v>
      </c>
      <c r="M84" s="28">
        <v>15.171559999999999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88.7</v>
      </c>
      <c r="D85" s="37">
        <v>89.3</v>
      </c>
      <c r="E85" s="37">
        <v>87.25</v>
      </c>
      <c r="F85" s="37">
        <v>85.8</v>
      </c>
      <c r="G85" s="37">
        <v>83.75</v>
      </c>
      <c r="H85" s="37">
        <v>90.75</v>
      </c>
      <c r="I85" s="37">
        <v>92.799999999999983</v>
      </c>
      <c r="J85" s="37">
        <v>94.25</v>
      </c>
      <c r="K85" s="28">
        <v>91.35</v>
      </c>
      <c r="L85" s="28">
        <v>87.85</v>
      </c>
      <c r="M85" s="28">
        <v>107.12518</v>
      </c>
      <c r="N85" s="1"/>
      <c r="O85" s="1"/>
    </row>
    <row r="86" spans="1:15" ht="12.75" customHeight="1">
      <c r="A86" s="53">
        <v>77</v>
      </c>
      <c r="B86" s="28" t="s">
        <v>255</v>
      </c>
      <c r="C86" s="28">
        <v>236</v>
      </c>
      <c r="D86" s="37">
        <v>237.6</v>
      </c>
      <c r="E86" s="37">
        <v>233.6</v>
      </c>
      <c r="F86" s="37">
        <v>231.2</v>
      </c>
      <c r="G86" s="37">
        <v>227.2</v>
      </c>
      <c r="H86" s="37">
        <v>240</v>
      </c>
      <c r="I86" s="37">
        <v>244</v>
      </c>
      <c r="J86" s="37">
        <v>246.4</v>
      </c>
      <c r="K86" s="28">
        <v>241.6</v>
      </c>
      <c r="L86" s="28">
        <v>235.2</v>
      </c>
      <c r="M86" s="28">
        <v>7.6093200000000003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146.30000000000001</v>
      </c>
      <c r="D87" s="37">
        <v>145.96666666666667</v>
      </c>
      <c r="E87" s="37">
        <v>143.93333333333334</v>
      </c>
      <c r="F87" s="37">
        <v>141.56666666666666</v>
      </c>
      <c r="G87" s="37">
        <v>139.53333333333333</v>
      </c>
      <c r="H87" s="37">
        <v>148.33333333333334</v>
      </c>
      <c r="I87" s="37">
        <v>150.3666666666667</v>
      </c>
      <c r="J87" s="37">
        <v>152.73333333333335</v>
      </c>
      <c r="K87" s="28">
        <v>148</v>
      </c>
      <c r="L87" s="28">
        <v>143.6</v>
      </c>
      <c r="M87" s="28">
        <v>80.880560000000003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35.700000000000003</v>
      </c>
      <c r="D88" s="37">
        <v>35.93333333333333</v>
      </c>
      <c r="E88" s="37">
        <v>35.066666666666663</v>
      </c>
      <c r="F88" s="37">
        <v>34.43333333333333</v>
      </c>
      <c r="G88" s="37">
        <v>33.566666666666663</v>
      </c>
      <c r="H88" s="37">
        <v>36.566666666666663</v>
      </c>
      <c r="I88" s="37">
        <v>37.433333333333323</v>
      </c>
      <c r="J88" s="37">
        <v>38.066666666666663</v>
      </c>
      <c r="K88" s="28">
        <v>36.799999999999997</v>
      </c>
      <c r="L88" s="28">
        <v>35.299999999999997</v>
      </c>
      <c r="M88" s="28">
        <v>126.69173000000001</v>
      </c>
      <c r="N88" s="1"/>
      <c r="O88" s="1"/>
    </row>
    <row r="89" spans="1:15" ht="12.75" customHeight="1">
      <c r="A89" s="53">
        <v>80</v>
      </c>
      <c r="B89" s="28" t="s">
        <v>256</v>
      </c>
      <c r="C89" s="28">
        <v>2726.5</v>
      </c>
      <c r="D89" s="37">
        <v>2724.7999999999997</v>
      </c>
      <c r="E89" s="37">
        <v>2695.5999999999995</v>
      </c>
      <c r="F89" s="37">
        <v>2664.7</v>
      </c>
      <c r="G89" s="37">
        <v>2635.4999999999995</v>
      </c>
      <c r="H89" s="37">
        <v>2755.6999999999994</v>
      </c>
      <c r="I89" s="37">
        <v>2784.8999999999992</v>
      </c>
      <c r="J89" s="37">
        <v>2815.7999999999993</v>
      </c>
      <c r="K89" s="28">
        <v>2754</v>
      </c>
      <c r="L89" s="28">
        <v>2693.9</v>
      </c>
      <c r="M89" s="28">
        <v>1.36887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375.4</v>
      </c>
      <c r="D90" s="37">
        <v>378.14999999999992</v>
      </c>
      <c r="E90" s="37">
        <v>371.09999999999985</v>
      </c>
      <c r="F90" s="37">
        <v>366.79999999999995</v>
      </c>
      <c r="G90" s="37">
        <v>359.74999999999989</v>
      </c>
      <c r="H90" s="37">
        <v>382.44999999999982</v>
      </c>
      <c r="I90" s="37">
        <v>389.49999999999989</v>
      </c>
      <c r="J90" s="37">
        <v>393.79999999999978</v>
      </c>
      <c r="K90" s="28">
        <v>385.2</v>
      </c>
      <c r="L90" s="28">
        <v>373.85</v>
      </c>
      <c r="M90" s="28">
        <v>6.47919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738.3</v>
      </c>
      <c r="D91" s="37">
        <v>740.41666666666663</v>
      </c>
      <c r="E91" s="37">
        <v>732.38333333333321</v>
      </c>
      <c r="F91" s="37">
        <v>726.46666666666658</v>
      </c>
      <c r="G91" s="37">
        <v>718.43333333333317</v>
      </c>
      <c r="H91" s="37">
        <v>746.33333333333326</v>
      </c>
      <c r="I91" s="37">
        <v>754.36666666666679</v>
      </c>
      <c r="J91" s="37">
        <v>760.2833333333333</v>
      </c>
      <c r="K91" s="28">
        <v>748.45</v>
      </c>
      <c r="L91" s="28">
        <v>734.5</v>
      </c>
      <c r="M91" s="28">
        <v>8.2536299999999994</v>
      </c>
      <c r="N91" s="1"/>
      <c r="O91" s="1"/>
    </row>
    <row r="92" spans="1:15" ht="12.75" customHeight="1">
      <c r="A92" s="53">
        <v>83</v>
      </c>
      <c r="B92" s="28" t="s">
        <v>258</v>
      </c>
      <c r="C92" s="28">
        <v>451.65</v>
      </c>
      <c r="D92" s="37">
        <v>454.88333333333338</v>
      </c>
      <c r="E92" s="37">
        <v>446.96666666666675</v>
      </c>
      <c r="F92" s="37">
        <v>442.28333333333336</v>
      </c>
      <c r="G92" s="37">
        <v>434.36666666666673</v>
      </c>
      <c r="H92" s="37">
        <v>459.56666666666678</v>
      </c>
      <c r="I92" s="37">
        <v>467.48333333333341</v>
      </c>
      <c r="J92" s="37">
        <v>472.1666666666668</v>
      </c>
      <c r="K92" s="28">
        <v>462.8</v>
      </c>
      <c r="L92" s="28">
        <v>450.2</v>
      </c>
      <c r="M92" s="28">
        <v>0.59531999999999996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1243.05</v>
      </c>
      <c r="D93" s="37">
        <v>1250.6833333333332</v>
      </c>
      <c r="E93" s="37">
        <v>1223.7666666666664</v>
      </c>
      <c r="F93" s="37">
        <v>1204.4833333333333</v>
      </c>
      <c r="G93" s="37">
        <v>1177.5666666666666</v>
      </c>
      <c r="H93" s="37">
        <v>1269.9666666666662</v>
      </c>
      <c r="I93" s="37">
        <v>1296.8833333333328</v>
      </c>
      <c r="J93" s="37">
        <v>1316.1666666666661</v>
      </c>
      <c r="K93" s="28">
        <v>1277.5999999999999</v>
      </c>
      <c r="L93" s="28">
        <v>1231.4000000000001</v>
      </c>
      <c r="M93" s="28">
        <v>11.425219999999999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1292.55</v>
      </c>
      <c r="D94" s="37">
        <v>1297.8833333333334</v>
      </c>
      <c r="E94" s="37">
        <v>1280.3166666666668</v>
      </c>
      <c r="F94" s="37">
        <v>1268.0833333333335</v>
      </c>
      <c r="G94" s="37">
        <v>1250.5166666666669</v>
      </c>
      <c r="H94" s="37">
        <v>1310.1166666666668</v>
      </c>
      <c r="I94" s="37">
        <v>1327.6833333333334</v>
      </c>
      <c r="J94" s="37">
        <v>1339.9166666666667</v>
      </c>
      <c r="K94" s="28">
        <v>1315.45</v>
      </c>
      <c r="L94" s="28">
        <v>1285.6500000000001</v>
      </c>
      <c r="M94" s="28">
        <v>11.99249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447.65</v>
      </c>
      <c r="D95" s="37">
        <v>455.7166666666667</v>
      </c>
      <c r="E95" s="37">
        <v>436.83333333333337</v>
      </c>
      <c r="F95" s="37">
        <v>426.01666666666665</v>
      </c>
      <c r="G95" s="37">
        <v>407.13333333333333</v>
      </c>
      <c r="H95" s="37">
        <v>466.53333333333342</v>
      </c>
      <c r="I95" s="37">
        <v>485.41666666666674</v>
      </c>
      <c r="J95" s="37">
        <v>496.23333333333346</v>
      </c>
      <c r="K95" s="28">
        <v>474.6</v>
      </c>
      <c r="L95" s="28">
        <v>444.9</v>
      </c>
      <c r="M95" s="28">
        <v>27.055789999999998</v>
      </c>
      <c r="N95" s="1"/>
      <c r="O95" s="1"/>
    </row>
    <row r="96" spans="1:15" ht="12.75" customHeight="1">
      <c r="A96" s="53">
        <v>87</v>
      </c>
      <c r="B96" s="28" t="s">
        <v>259</v>
      </c>
      <c r="C96" s="28">
        <v>230.95</v>
      </c>
      <c r="D96" s="37">
        <v>232.96666666666667</v>
      </c>
      <c r="E96" s="37">
        <v>227.98333333333335</v>
      </c>
      <c r="F96" s="37">
        <v>225.01666666666668</v>
      </c>
      <c r="G96" s="37">
        <v>220.03333333333336</v>
      </c>
      <c r="H96" s="37">
        <v>235.93333333333334</v>
      </c>
      <c r="I96" s="37">
        <v>240.91666666666663</v>
      </c>
      <c r="J96" s="37">
        <v>243.88333333333333</v>
      </c>
      <c r="K96" s="28">
        <v>237.95</v>
      </c>
      <c r="L96" s="28">
        <v>230</v>
      </c>
      <c r="M96" s="28">
        <v>5.0435299999999996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991.8</v>
      </c>
      <c r="D97" s="37">
        <v>992.1</v>
      </c>
      <c r="E97" s="37">
        <v>982.2</v>
      </c>
      <c r="F97" s="37">
        <v>972.6</v>
      </c>
      <c r="G97" s="37">
        <v>962.7</v>
      </c>
      <c r="H97" s="37">
        <v>1001.7</v>
      </c>
      <c r="I97" s="37">
        <v>1011.5999999999999</v>
      </c>
      <c r="J97" s="37">
        <v>1021.2</v>
      </c>
      <c r="K97" s="28">
        <v>1002</v>
      </c>
      <c r="L97" s="28">
        <v>982.5</v>
      </c>
      <c r="M97" s="28">
        <v>17.38804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1813.8</v>
      </c>
      <c r="D98" s="37">
        <v>1820.1833333333334</v>
      </c>
      <c r="E98" s="37">
        <v>1793.6166666666668</v>
      </c>
      <c r="F98" s="37">
        <v>1773.4333333333334</v>
      </c>
      <c r="G98" s="37">
        <v>1746.8666666666668</v>
      </c>
      <c r="H98" s="37">
        <v>1840.3666666666668</v>
      </c>
      <c r="I98" s="37">
        <v>1866.9333333333334</v>
      </c>
      <c r="J98" s="37">
        <v>1887.1166666666668</v>
      </c>
      <c r="K98" s="28">
        <v>1846.75</v>
      </c>
      <c r="L98" s="28">
        <v>1800</v>
      </c>
      <c r="M98" s="28">
        <v>6.0117599999999998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1326.6</v>
      </c>
      <c r="D99" s="37">
        <v>1321.6333333333332</v>
      </c>
      <c r="E99" s="37">
        <v>1313.2666666666664</v>
      </c>
      <c r="F99" s="37">
        <v>1299.9333333333332</v>
      </c>
      <c r="G99" s="37">
        <v>1291.5666666666664</v>
      </c>
      <c r="H99" s="37">
        <v>1334.9666666666665</v>
      </c>
      <c r="I99" s="37">
        <v>1343.3333333333333</v>
      </c>
      <c r="J99" s="37">
        <v>1356.6666666666665</v>
      </c>
      <c r="K99" s="28">
        <v>1330</v>
      </c>
      <c r="L99" s="28">
        <v>1308.3</v>
      </c>
      <c r="M99" s="28">
        <v>54.462859999999999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582</v>
      </c>
      <c r="D100" s="37">
        <v>583.85</v>
      </c>
      <c r="E100" s="37">
        <v>577.70000000000005</v>
      </c>
      <c r="F100" s="37">
        <v>573.4</v>
      </c>
      <c r="G100" s="37">
        <v>567.25</v>
      </c>
      <c r="H100" s="37">
        <v>588.15000000000009</v>
      </c>
      <c r="I100" s="37">
        <v>594.29999999999995</v>
      </c>
      <c r="J100" s="37">
        <v>598.60000000000014</v>
      </c>
      <c r="K100" s="28">
        <v>590</v>
      </c>
      <c r="L100" s="28">
        <v>579.54999999999995</v>
      </c>
      <c r="M100" s="28">
        <v>22.809370000000001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1092.55</v>
      </c>
      <c r="D101" s="37">
        <v>1093.6499999999999</v>
      </c>
      <c r="E101" s="37">
        <v>1077.5999999999997</v>
      </c>
      <c r="F101" s="37">
        <v>1062.6499999999999</v>
      </c>
      <c r="G101" s="37">
        <v>1046.5999999999997</v>
      </c>
      <c r="H101" s="37">
        <v>1108.5999999999997</v>
      </c>
      <c r="I101" s="37">
        <v>1124.6499999999999</v>
      </c>
      <c r="J101" s="37">
        <v>1139.5999999999997</v>
      </c>
      <c r="K101" s="28">
        <v>1109.7</v>
      </c>
      <c r="L101" s="28">
        <v>1078.7</v>
      </c>
      <c r="M101" s="28">
        <v>5.0030299999999999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2598.8000000000002</v>
      </c>
      <c r="D102" s="37">
        <v>2582.5500000000002</v>
      </c>
      <c r="E102" s="37">
        <v>2552.8000000000002</v>
      </c>
      <c r="F102" s="37">
        <v>2506.8000000000002</v>
      </c>
      <c r="G102" s="37">
        <v>2477.0500000000002</v>
      </c>
      <c r="H102" s="37">
        <v>2628.55</v>
      </c>
      <c r="I102" s="37">
        <v>2658.3</v>
      </c>
      <c r="J102" s="37">
        <v>2704.3</v>
      </c>
      <c r="K102" s="28">
        <v>2612.3000000000002</v>
      </c>
      <c r="L102" s="28">
        <v>2536.5500000000002</v>
      </c>
      <c r="M102" s="28">
        <v>6.2596699999999998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366.45</v>
      </c>
      <c r="D103" s="37">
        <v>368.25</v>
      </c>
      <c r="E103" s="37">
        <v>358.7</v>
      </c>
      <c r="F103" s="37">
        <v>350.95</v>
      </c>
      <c r="G103" s="37">
        <v>341.4</v>
      </c>
      <c r="H103" s="37">
        <v>376</v>
      </c>
      <c r="I103" s="37">
        <v>385.54999999999995</v>
      </c>
      <c r="J103" s="37">
        <v>393.3</v>
      </c>
      <c r="K103" s="28">
        <v>377.8</v>
      </c>
      <c r="L103" s="28">
        <v>360.5</v>
      </c>
      <c r="M103" s="28">
        <v>122.69607999999999</v>
      </c>
      <c r="N103" s="1"/>
      <c r="O103" s="1"/>
    </row>
    <row r="104" spans="1:15" ht="12.75" customHeight="1">
      <c r="A104" s="53">
        <v>95</v>
      </c>
      <c r="B104" s="28" t="s">
        <v>260</v>
      </c>
      <c r="C104" s="28">
        <v>1854.9</v>
      </c>
      <c r="D104" s="37">
        <v>1857.45</v>
      </c>
      <c r="E104" s="37">
        <v>1837.65</v>
      </c>
      <c r="F104" s="37">
        <v>1820.4</v>
      </c>
      <c r="G104" s="37">
        <v>1800.6000000000001</v>
      </c>
      <c r="H104" s="37">
        <v>1874.7</v>
      </c>
      <c r="I104" s="37">
        <v>1894.4999999999998</v>
      </c>
      <c r="J104" s="37">
        <v>1911.75</v>
      </c>
      <c r="K104" s="28">
        <v>1877.25</v>
      </c>
      <c r="L104" s="28">
        <v>1840.2</v>
      </c>
      <c r="M104" s="28">
        <v>7.2487500000000002</v>
      </c>
      <c r="N104" s="1"/>
      <c r="O104" s="1"/>
    </row>
    <row r="105" spans="1:15" ht="12.75" customHeight="1">
      <c r="A105" s="53">
        <v>96</v>
      </c>
      <c r="B105" s="28" t="s">
        <v>388</v>
      </c>
      <c r="C105" s="28">
        <v>96.9</v>
      </c>
      <c r="D105" s="37">
        <v>97.7</v>
      </c>
      <c r="E105" s="37">
        <v>95.4</v>
      </c>
      <c r="F105" s="37">
        <v>93.9</v>
      </c>
      <c r="G105" s="37">
        <v>91.600000000000009</v>
      </c>
      <c r="H105" s="37">
        <v>99.2</v>
      </c>
      <c r="I105" s="37">
        <v>101.49999999999999</v>
      </c>
      <c r="J105" s="37">
        <v>103</v>
      </c>
      <c r="K105" s="28">
        <v>100</v>
      </c>
      <c r="L105" s="28">
        <v>96.2</v>
      </c>
      <c r="M105" s="28">
        <v>26.53772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226.85</v>
      </c>
      <c r="D106" s="37">
        <v>229.11666666666667</v>
      </c>
      <c r="E106" s="37">
        <v>223.73333333333335</v>
      </c>
      <c r="F106" s="37">
        <v>220.61666666666667</v>
      </c>
      <c r="G106" s="37">
        <v>215.23333333333335</v>
      </c>
      <c r="H106" s="37">
        <v>232.23333333333335</v>
      </c>
      <c r="I106" s="37">
        <v>237.61666666666667</v>
      </c>
      <c r="J106" s="37">
        <v>240.73333333333335</v>
      </c>
      <c r="K106" s="28">
        <v>234.5</v>
      </c>
      <c r="L106" s="28">
        <v>226</v>
      </c>
      <c r="M106" s="28">
        <v>28.51811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2196.9</v>
      </c>
      <c r="D107" s="37">
        <v>2189.9666666666667</v>
      </c>
      <c r="E107" s="37">
        <v>2162.9333333333334</v>
      </c>
      <c r="F107" s="37">
        <v>2128.9666666666667</v>
      </c>
      <c r="G107" s="37">
        <v>2101.9333333333334</v>
      </c>
      <c r="H107" s="37">
        <v>2223.9333333333334</v>
      </c>
      <c r="I107" s="37">
        <v>2250.9666666666672</v>
      </c>
      <c r="J107" s="37">
        <v>2284.9333333333334</v>
      </c>
      <c r="K107" s="28">
        <v>2217</v>
      </c>
      <c r="L107" s="28">
        <v>2156</v>
      </c>
      <c r="M107" s="28">
        <v>15.19441</v>
      </c>
      <c r="N107" s="1"/>
      <c r="O107" s="1"/>
    </row>
    <row r="108" spans="1:15" ht="12.75" customHeight="1">
      <c r="A108" s="53">
        <v>99</v>
      </c>
      <c r="B108" s="28" t="s">
        <v>261</v>
      </c>
      <c r="C108" s="28">
        <v>280.55</v>
      </c>
      <c r="D108" s="37">
        <v>281.59999999999997</v>
      </c>
      <c r="E108" s="37">
        <v>275.19999999999993</v>
      </c>
      <c r="F108" s="37">
        <v>269.84999999999997</v>
      </c>
      <c r="G108" s="37">
        <v>263.44999999999993</v>
      </c>
      <c r="H108" s="37">
        <v>286.94999999999993</v>
      </c>
      <c r="I108" s="37">
        <v>293.34999999999991</v>
      </c>
      <c r="J108" s="37">
        <v>298.69999999999993</v>
      </c>
      <c r="K108" s="28">
        <v>288</v>
      </c>
      <c r="L108" s="28">
        <v>276.25</v>
      </c>
      <c r="M108" s="28">
        <v>5.8601400000000003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2128.4499999999998</v>
      </c>
      <c r="D109" s="37">
        <v>2118.4833333333336</v>
      </c>
      <c r="E109" s="37">
        <v>2099.3166666666671</v>
      </c>
      <c r="F109" s="37">
        <v>2070.1833333333334</v>
      </c>
      <c r="G109" s="37">
        <v>2051.0166666666669</v>
      </c>
      <c r="H109" s="37">
        <v>2147.6166666666672</v>
      </c>
      <c r="I109" s="37">
        <v>2166.7833333333333</v>
      </c>
      <c r="J109" s="37">
        <v>2195.9166666666674</v>
      </c>
      <c r="K109" s="28">
        <v>2137.65</v>
      </c>
      <c r="L109" s="28">
        <v>2089.35</v>
      </c>
      <c r="M109" s="28">
        <v>37.007860000000001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688</v>
      </c>
      <c r="D110" s="37">
        <v>690.80000000000007</v>
      </c>
      <c r="E110" s="37">
        <v>679.30000000000018</v>
      </c>
      <c r="F110" s="37">
        <v>670.60000000000014</v>
      </c>
      <c r="G110" s="37">
        <v>659.10000000000025</v>
      </c>
      <c r="H110" s="37">
        <v>699.50000000000011</v>
      </c>
      <c r="I110" s="37">
        <v>710.99999999999989</v>
      </c>
      <c r="J110" s="37">
        <v>719.7</v>
      </c>
      <c r="K110" s="28">
        <v>702.3</v>
      </c>
      <c r="L110" s="28">
        <v>682.1</v>
      </c>
      <c r="M110" s="28">
        <v>166.22521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1113.95</v>
      </c>
      <c r="D111" s="37">
        <v>1104.4833333333333</v>
      </c>
      <c r="E111" s="37">
        <v>1080.4666666666667</v>
      </c>
      <c r="F111" s="37">
        <v>1046.9833333333333</v>
      </c>
      <c r="G111" s="37">
        <v>1022.9666666666667</v>
      </c>
      <c r="H111" s="37">
        <v>1137.9666666666667</v>
      </c>
      <c r="I111" s="37">
        <v>1161.9833333333336</v>
      </c>
      <c r="J111" s="37">
        <v>1195.4666666666667</v>
      </c>
      <c r="K111" s="28">
        <v>1128.5</v>
      </c>
      <c r="L111" s="28">
        <v>1071</v>
      </c>
      <c r="M111" s="28">
        <v>15.24945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542.25</v>
      </c>
      <c r="D112" s="37">
        <v>547.19999999999993</v>
      </c>
      <c r="E112" s="37">
        <v>535.04999999999984</v>
      </c>
      <c r="F112" s="37">
        <v>527.84999999999991</v>
      </c>
      <c r="G112" s="37">
        <v>515.69999999999982</v>
      </c>
      <c r="H112" s="37">
        <v>554.39999999999986</v>
      </c>
      <c r="I112" s="37">
        <v>566.54999999999995</v>
      </c>
      <c r="J112" s="37">
        <v>573.74999999999989</v>
      </c>
      <c r="K112" s="28">
        <v>559.35</v>
      </c>
      <c r="L112" s="28">
        <v>540</v>
      </c>
      <c r="M112" s="28">
        <v>12.445349999999999</v>
      </c>
      <c r="N112" s="1"/>
      <c r="O112" s="1"/>
    </row>
    <row r="113" spans="1:15" ht="12.75" customHeight="1">
      <c r="A113" s="53">
        <v>104</v>
      </c>
      <c r="B113" s="28" t="s">
        <v>262</v>
      </c>
      <c r="C113" s="28">
        <v>441.7</v>
      </c>
      <c r="D113" s="37">
        <v>444.23333333333335</v>
      </c>
      <c r="E113" s="37">
        <v>435.16666666666669</v>
      </c>
      <c r="F113" s="37">
        <v>428.63333333333333</v>
      </c>
      <c r="G113" s="37">
        <v>419.56666666666666</v>
      </c>
      <c r="H113" s="37">
        <v>450.76666666666671</v>
      </c>
      <c r="I113" s="37">
        <v>459.83333333333331</v>
      </c>
      <c r="J113" s="37">
        <v>466.36666666666673</v>
      </c>
      <c r="K113" s="28">
        <v>453.3</v>
      </c>
      <c r="L113" s="28">
        <v>437.7</v>
      </c>
      <c r="M113" s="28">
        <v>3.4417499999999999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32.9</v>
      </c>
      <c r="D114" s="37">
        <v>33.050000000000004</v>
      </c>
      <c r="E114" s="37">
        <v>32.500000000000007</v>
      </c>
      <c r="F114" s="37">
        <v>32.1</v>
      </c>
      <c r="G114" s="37">
        <v>31.550000000000004</v>
      </c>
      <c r="H114" s="37">
        <v>33.45000000000001</v>
      </c>
      <c r="I114" s="37">
        <v>34.000000000000007</v>
      </c>
      <c r="J114" s="37">
        <v>34.400000000000013</v>
      </c>
      <c r="K114" s="28">
        <v>33.6</v>
      </c>
      <c r="L114" s="28">
        <v>32.65</v>
      </c>
      <c r="M114" s="28">
        <v>221.95598000000001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264.64999999999998</v>
      </c>
      <c r="D115" s="37">
        <v>265.58333333333331</v>
      </c>
      <c r="E115" s="37">
        <v>262.06666666666661</v>
      </c>
      <c r="F115" s="37">
        <v>259.48333333333329</v>
      </c>
      <c r="G115" s="37">
        <v>255.96666666666658</v>
      </c>
      <c r="H115" s="37">
        <v>268.16666666666663</v>
      </c>
      <c r="I115" s="37">
        <v>271.68333333333339</v>
      </c>
      <c r="J115" s="37">
        <v>274.26666666666665</v>
      </c>
      <c r="K115" s="28">
        <v>269.10000000000002</v>
      </c>
      <c r="L115" s="28">
        <v>263</v>
      </c>
      <c r="M115" s="28">
        <v>110.9269</v>
      </c>
      <c r="N115" s="1"/>
      <c r="O115" s="1"/>
    </row>
    <row r="116" spans="1:15" ht="12.75" customHeight="1">
      <c r="A116" s="53">
        <v>107</v>
      </c>
      <c r="B116" s="28" t="s">
        <v>263</v>
      </c>
      <c r="C116" s="28">
        <v>4088.75</v>
      </c>
      <c r="D116" s="37">
        <v>4110.9666666666662</v>
      </c>
      <c r="E116" s="37">
        <v>4057.7833333333328</v>
      </c>
      <c r="F116" s="37">
        <v>4026.8166666666666</v>
      </c>
      <c r="G116" s="37">
        <v>3973.6333333333332</v>
      </c>
      <c r="H116" s="37">
        <v>4141.9333333333325</v>
      </c>
      <c r="I116" s="37">
        <v>4195.116666666665</v>
      </c>
      <c r="J116" s="37">
        <v>4226.0833333333321</v>
      </c>
      <c r="K116" s="28">
        <v>4164.1499999999996</v>
      </c>
      <c r="L116" s="28">
        <v>4080</v>
      </c>
      <c r="M116" s="28">
        <v>0.68537999999999999</v>
      </c>
      <c r="N116" s="1"/>
      <c r="O116" s="1"/>
    </row>
    <row r="117" spans="1:15" ht="12.75" customHeight="1">
      <c r="A117" s="53">
        <v>108</v>
      </c>
      <c r="B117" s="28" t="s">
        <v>403</v>
      </c>
      <c r="C117" s="28">
        <v>159.9</v>
      </c>
      <c r="D117" s="37">
        <v>159.68333333333331</v>
      </c>
      <c r="E117" s="37">
        <v>157.86666666666662</v>
      </c>
      <c r="F117" s="37">
        <v>155.83333333333331</v>
      </c>
      <c r="G117" s="37">
        <v>154.01666666666662</v>
      </c>
      <c r="H117" s="37">
        <v>161.71666666666661</v>
      </c>
      <c r="I117" s="37">
        <v>163.53333333333327</v>
      </c>
      <c r="J117" s="37">
        <v>165.56666666666661</v>
      </c>
      <c r="K117" s="28">
        <v>161.5</v>
      </c>
      <c r="L117" s="28">
        <v>157.65</v>
      </c>
      <c r="M117" s="28">
        <v>10.90427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216.15</v>
      </c>
      <c r="D118" s="37">
        <v>215.36666666666667</v>
      </c>
      <c r="E118" s="37">
        <v>213.33333333333334</v>
      </c>
      <c r="F118" s="37">
        <v>210.51666666666668</v>
      </c>
      <c r="G118" s="37">
        <v>208.48333333333335</v>
      </c>
      <c r="H118" s="37">
        <v>218.18333333333334</v>
      </c>
      <c r="I118" s="37">
        <v>220.21666666666664</v>
      </c>
      <c r="J118" s="37">
        <v>223.03333333333333</v>
      </c>
      <c r="K118" s="28">
        <v>217.4</v>
      </c>
      <c r="L118" s="28">
        <v>212.55</v>
      </c>
      <c r="M118" s="28">
        <v>44.088250000000002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113.6</v>
      </c>
      <c r="D119" s="37">
        <v>114.31666666666666</v>
      </c>
      <c r="E119" s="37">
        <v>112.33333333333333</v>
      </c>
      <c r="F119" s="37">
        <v>111.06666666666666</v>
      </c>
      <c r="G119" s="37">
        <v>109.08333333333333</v>
      </c>
      <c r="H119" s="37">
        <v>115.58333333333333</v>
      </c>
      <c r="I119" s="37">
        <v>117.56666666666668</v>
      </c>
      <c r="J119" s="37">
        <v>118.83333333333333</v>
      </c>
      <c r="K119" s="28">
        <v>116.3</v>
      </c>
      <c r="L119" s="28">
        <v>113.05</v>
      </c>
      <c r="M119" s="28">
        <v>100.82086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626.65</v>
      </c>
      <c r="D120" s="37">
        <v>627.78333333333342</v>
      </c>
      <c r="E120" s="37">
        <v>620.56666666666683</v>
      </c>
      <c r="F120" s="37">
        <v>614.48333333333346</v>
      </c>
      <c r="G120" s="37">
        <v>607.26666666666688</v>
      </c>
      <c r="H120" s="37">
        <v>633.86666666666679</v>
      </c>
      <c r="I120" s="37">
        <v>641.08333333333326</v>
      </c>
      <c r="J120" s="37">
        <v>647.16666666666674</v>
      </c>
      <c r="K120" s="28">
        <v>635</v>
      </c>
      <c r="L120" s="28">
        <v>621.70000000000005</v>
      </c>
      <c r="M120" s="28">
        <v>20.00311</v>
      </c>
      <c r="N120" s="1"/>
      <c r="O120" s="1"/>
    </row>
    <row r="121" spans="1:15" ht="12.75" customHeight="1">
      <c r="A121" s="53">
        <v>112</v>
      </c>
      <c r="B121" s="28" t="s">
        <v>825</v>
      </c>
      <c r="C121" s="28">
        <v>20.8</v>
      </c>
      <c r="D121" s="37">
        <v>20.883333333333336</v>
      </c>
      <c r="E121" s="37">
        <v>20.666666666666671</v>
      </c>
      <c r="F121" s="37">
        <v>20.533333333333335</v>
      </c>
      <c r="G121" s="37">
        <v>20.31666666666667</v>
      </c>
      <c r="H121" s="37">
        <v>21.016666666666673</v>
      </c>
      <c r="I121" s="37">
        <v>21.233333333333334</v>
      </c>
      <c r="J121" s="37">
        <v>21.366666666666674</v>
      </c>
      <c r="K121" s="28">
        <v>21.1</v>
      </c>
      <c r="L121" s="28">
        <v>20.75</v>
      </c>
      <c r="M121" s="28">
        <v>69.789169999999999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351.25</v>
      </c>
      <c r="D122" s="37">
        <v>352.73333333333335</v>
      </c>
      <c r="E122" s="37">
        <v>348.51666666666671</v>
      </c>
      <c r="F122" s="37">
        <v>345.78333333333336</v>
      </c>
      <c r="G122" s="37">
        <v>341.56666666666672</v>
      </c>
      <c r="H122" s="37">
        <v>355.4666666666667</v>
      </c>
      <c r="I122" s="37">
        <v>359.68333333333339</v>
      </c>
      <c r="J122" s="37">
        <v>362.41666666666669</v>
      </c>
      <c r="K122" s="28">
        <v>356.95</v>
      </c>
      <c r="L122" s="28">
        <v>350</v>
      </c>
      <c r="M122" s="28">
        <v>9.9580099999999998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202.6</v>
      </c>
      <c r="D123" s="37">
        <v>202.5</v>
      </c>
      <c r="E123" s="37">
        <v>200.1</v>
      </c>
      <c r="F123" s="37">
        <v>197.6</v>
      </c>
      <c r="G123" s="37">
        <v>195.2</v>
      </c>
      <c r="H123" s="37">
        <v>205</v>
      </c>
      <c r="I123" s="37">
        <v>207.39999999999998</v>
      </c>
      <c r="J123" s="37">
        <v>209.9</v>
      </c>
      <c r="K123" s="28">
        <v>204.9</v>
      </c>
      <c r="L123" s="28">
        <v>200</v>
      </c>
      <c r="M123" s="28">
        <v>21.198049999999999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865.45</v>
      </c>
      <c r="D124" s="37">
        <v>875.30000000000007</v>
      </c>
      <c r="E124" s="37">
        <v>850.25000000000011</v>
      </c>
      <c r="F124" s="37">
        <v>835.05000000000007</v>
      </c>
      <c r="G124" s="37">
        <v>810.00000000000011</v>
      </c>
      <c r="H124" s="37">
        <v>890.50000000000011</v>
      </c>
      <c r="I124" s="37">
        <v>915.55000000000007</v>
      </c>
      <c r="J124" s="37">
        <v>930.75000000000011</v>
      </c>
      <c r="K124" s="28">
        <v>900.35</v>
      </c>
      <c r="L124" s="28">
        <v>860.1</v>
      </c>
      <c r="M124" s="28">
        <v>33.53078</v>
      </c>
      <c r="N124" s="1"/>
      <c r="O124" s="1"/>
    </row>
    <row r="125" spans="1:15" ht="12.75" customHeight="1">
      <c r="A125" s="53">
        <v>116</v>
      </c>
      <c r="B125" s="28" t="s">
        <v>164</v>
      </c>
      <c r="C125" s="28">
        <v>3614.05</v>
      </c>
      <c r="D125" s="37">
        <v>3583.85</v>
      </c>
      <c r="E125" s="37">
        <v>3531.2</v>
      </c>
      <c r="F125" s="37">
        <v>3448.35</v>
      </c>
      <c r="G125" s="37">
        <v>3395.7</v>
      </c>
      <c r="H125" s="37">
        <v>3666.7</v>
      </c>
      <c r="I125" s="37">
        <v>3719.3500000000004</v>
      </c>
      <c r="J125" s="37">
        <v>3802.2</v>
      </c>
      <c r="K125" s="28">
        <v>3636.5</v>
      </c>
      <c r="L125" s="28">
        <v>3501</v>
      </c>
      <c r="M125" s="28">
        <v>4.2297500000000001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1424.5</v>
      </c>
      <c r="D126" s="37">
        <v>1426.6000000000001</v>
      </c>
      <c r="E126" s="37">
        <v>1409.6000000000004</v>
      </c>
      <c r="F126" s="37">
        <v>1394.7000000000003</v>
      </c>
      <c r="G126" s="37">
        <v>1377.7000000000005</v>
      </c>
      <c r="H126" s="37">
        <v>1441.5000000000002</v>
      </c>
      <c r="I126" s="37">
        <v>1458.4999999999998</v>
      </c>
      <c r="J126" s="37">
        <v>1473.4</v>
      </c>
      <c r="K126" s="28">
        <v>1443.6</v>
      </c>
      <c r="L126" s="28">
        <v>1411.7</v>
      </c>
      <c r="M126" s="28">
        <v>69.876850000000005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1755.8</v>
      </c>
      <c r="D127" s="37">
        <v>1759.4000000000003</v>
      </c>
      <c r="E127" s="37">
        <v>1719.0500000000006</v>
      </c>
      <c r="F127" s="37">
        <v>1682.3000000000004</v>
      </c>
      <c r="G127" s="37">
        <v>1641.9500000000007</v>
      </c>
      <c r="H127" s="37">
        <v>1796.1500000000005</v>
      </c>
      <c r="I127" s="37">
        <v>1836.5000000000005</v>
      </c>
      <c r="J127" s="37">
        <v>1873.2500000000005</v>
      </c>
      <c r="K127" s="28">
        <v>1799.75</v>
      </c>
      <c r="L127" s="28">
        <v>1722.65</v>
      </c>
      <c r="M127" s="28">
        <v>4.2074299999999996</v>
      </c>
      <c r="N127" s="1"/>
      <c r="O127" s="1"/>
    </row>
    <row r="128" spans="1:15" ht="12.75" customHeight="1">
      <c r="A128" s="53">
        <v>119</v>
      </c>
      <c r="B128" s="28" t="s">
        <v>264</v>
      </c>
      <c r="C128" s="28">
        <v>864.45</v>
      </c>
      <c r="D128" s="37">
        <v>854.46666666666658</v>
      </c>
      <c r="E128" s="37">
        <v>841.03333333333319</v>
      </c>
      <c r="F128" s="37">
        <v>817.61666666666656</v>
      </c>
      <c r="G128" s="37">
        <v>804.18333333333317</v>
      </c>
      <c r="H128" s="37">
        <v>877.88333333333321</v>
      </c>
      <c r="I128" s="37">
        <v>891.31666666666661</v>
      </c>
      <c r="J128" s="37">
        <v>914.73333333333323</v>
      </c>
      <c r="K128" s="28">
        <v>867.9</v>
      </c>
      <c r="L128" s="28">
        <v>831.05</v>
      </c>
      <c r="M128" s="28">
        <v>3.39988</v>
      </c>
      <c r="N128" s="1"/>
      <c r="O128" s="1"/>
    </row>
    <row r="129" spans="1:15" ht="12.75" customHeight="1">
      <c r="A129" s="53">
        <v>120</v>
      </c>
      <c r="B129" s="28" t="s">
        <v>265</v>
      </c>
      <c r="C129" s="28">
        <v>230.75</v>
      </c>
      <c r="D129" s="37">
        <v>235.21666666666667</v>
      </c>
      <c r="E129" s="37">
        <v>223.23333333333335</v>
      </c>
      <c r="F129" s="37">
        <v>215.71666666666667</v>
      </c>
      <c r="G129" s="37">
        <v>203.73333333333335</v>
      </c>
      <c r="H129" s="37">
        <v>242.73333333333335</v>
      </c>
      <c r="I129" s="37">
        <v>254.71666666666664</v>
      </c>
      <c r="J129" s="37">
        <v>262.23333333333335</v>
      </c>
      <c r="K129" s="28">
        <v>247.2</v>
      </c>
      <c r="L129" s="28">
        <v>227.7</v>
      </c>
      <c r="M129" s="28">
        <v>9.6616999999999997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564</v>
      </c>
      <c r="D130" s="37">
        <v>562.31666666666672</v>
      </c>
      <c r="E130" s="37">
        <v>556.68333333333339</v>
      </c>
      <c r="F130" s="37">
        <v>549.36666666666667</v>
      </c>
      <c r="G130" s="37">
        <v>543.73333333333335</v>
      </c>
      <c r="H130" s="37">
        <v>569.63333333333344</v>
      </c>
      <c r="I130" s="37">
        <v>575.26666666666688</v>
      </c>
      <c r="J130" s="37">
        <v>582.58333333333348</v>
      </c>
      <c r="K130" s="28">
        <v>567.95000000000005</v>
      </c>
      <c r="L130" s="28">
        <v>555</v>
      </c>
      <c r="M130" s="28">
        <v>40.713459999999998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350.45</v>
      </c>
      <c r="D131" s="37">
        <v>353.48333333333335</v>
      </c>
      <c r="E131" s="37">
        <v>345.26666666666671</v>
      </c>
      <c r="F131" s="37">
        <v>340.08333333333337</v>
      </c>
      <c r="G131" s="37">
        <v>331.86666666666673</v>
      </c>
      <c r="H131" s="37">
        <v>358.66666666666669</v>
      </c>
      <c r="I131" s="37">
        <v>366.88333333333338</v>
      </c>
      <c r="J131" s="37">
        <v>372.06666666666666</v>
      </c>
      <c r="K131" s="28">
        <v>361.7</v>
      </c>
      <c r="L131" s="28">
        <v>348.3</v>
      </c>
      <c r="M131" s="28">
        <v>51.722940000000001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517.9</v>
      </c>
      <c r="D132" s="37">
        <v>516.2833333333333</v>
      </c>
      <c r="E132" s="37">
        <v>510.61666666666656</v>
      </c>
      <c r="F132" s="37">
        <v>503.33333333333326</v>
      </c>
      <c r="G132" s="37">
        <v>497.66666666666652</v>
      </c>
      <c r="H132" s="37">
        <v>523.56666666666661</v>
      </c>
      <c r="I132" s="37">
        <v>529.23333333333335</v>
      </c>
      <c r="J132" s="37">
        <v>536.51666666666665</v>
      </c>
      <c r="K132" s="28">
        <v>521.95000000000005</v>
      </c>
      <c r="L132" s="28">
        <v>509</v>
      </c>
      <c r="M132" s="28">
        <v>16.03293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1737.35</v>
      </c>
      <c r="D133" s="37">
        <v>1736.2</v>
      </c>
      <c r="E133" s="37">
        <v>1719.8000000000002</v>
      </c>
      <c r="F133" s="37">
        <v>1702.2500000000002</v>
      </c>
      <c r="G133" s="37">
        <v>1685.8500000000004</v>
      </c>
      <c r="H133" s="37">
        <v>1753.75</v>
      </c>
      <c r="I133" s="37">
        <v>1770.15</v>
      </c>
      <c r="J133" s="37">
        <v>1787.6999999999998</v>
      </c>
      <c r="K133" s="28">
        <v>1752.6</v>
      </c>
      <c r="L133" s="28">
        <v>1718.65</v>
      </c>
      <c r="M133" s="28">
        <v>23.494450000000001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68.849999999999994</v>
      </c>
      <c r="D134" s="37">
        <v>69.95</v>
      </c>
      <c r="E134" s="37">
        <v>67.300000000000011</v>
      </c>
      <c r="F134" s="37">
        <v>65.750000000000014</v>
      </c>
      <c r="G134" s="37">
        <v>63.100000000000023</v>
      </c>
      <c r="H134" s="37">
        <v>71.5</v>
      </c>
      <c r="I134" s="37">
        <v>74.150000000000006</v>
      </c>
      <c r="J134" s="37">
        <v>75.699999999999989</v>
      </c>
      <c r="K134" s="28">
        <v>72.599999999999994</v>
      </c>
      <c r="L134" s="28">
        <v>68.400000000000006</v>
      </c>
      <c r="M134" s="28">
        <v>99.376589999999993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3248.55</v>
      </c>
      <c r="D135" s="37">
        <v>3284.2833333333333</v>
      </c>
      <c r="E135" s="37">
        <v>3191.5666666666666</v>
      </c>
      <c r="F135" s="37">
        <v>3134.5833333333335</v>
      </c>
      <c r="G135" s="37">
        <v>3041.8666666666668</v>
      </c>
      <c r="H135" s="37">
        <v>3341.2666666666664</v>
      </c>
      <c r="I135" s="37">
        <v>3433.9833333333327</v>
      </c>
      <c r="J135" s="37">
        <v>3490.9666666666662</v>
      </c>
      <c r="K135" s="28">
        <v>3377</v>
      </c>
      <c r="L135" s="28">
        <v>3227.3</v>
      </c>
      <c r="M135" s="28">
        <v>2.86721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321.64999999999998</v>
      </c>
      <c r="D136" s="37">
        <v>323.09999999999997</v>
      </c>
      <c r="E136" s="37">
        <v>316.19999999999993</v>
      </c>
      <c r="F136" s="37">
        <v>310.74999999999994</v>
      </c>
      <c r="G136" s="37">
        <v>303.84999999999991</v>
      </c>
      <c r="H136" s="37">
        <v>328.54999999999995</v>
      </c>
      <c r="I136" s="37">
        <v>335.44999999999993</v>
      </c>
      <c r="J136" s="37">
        <v>340.9</v>
      </c>
      <c r="K136" s="28">
        <v>330</v>
      </c>
      <c r="L136" s="28">
        <v>317.64999999999998</v>
      </c>
      <c r="M136" s="28">
        <v>30.057829999999999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4086.9</v>
      </c>
      <c r="D137" s="37">
        <v>4126.0166666666673</v>
      </c>
      <c r="E137" s="37">
        <v>4034.9833333333345</v>
      </c>
      <c r="F137" s="37">
        <v>3983.0666666666671</v>
      </c>
      <c r="G137" s="37">
        <v>3892.0333333333342</v>
      </c>
      <c r="H137" s="37">
        <v>4177.9333333333343</v>
      </c>
      <c r="I137" s="37">
        <v>4268.9666666666672</v>
      </c>
      <c r="J137" s="37">
        <v>4320.883333333335</v>
      </c>
      <c r="K137" s="28">
        <v>4217.05</v>
      </c>
      <c r="L137" s="28">
        <v>4074.1</v>
      </c>
      <c r="M137" s="28">
        <v>4.3066899999999997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1532.05</v>
      </c>
      <c r="D138" s="37">
        <v>1538.7666666666667</v>
      </c>
      <c r="E138" s="37">
        <v>1511.5833333333333</v>
      </c>
      <c r="F138" s="37">
        <v>1491.1166666666666</v>
      </c>
      <c r="G138" s="37">
        <v>1463.9333333333332</v>
      </c>
      <c r="H138" s="37">
        <v>1559.2333333333333</v>
      </c>
      <c r="I138" s="37">
        <v>1586.4166666666667</v>
      </c>
      <c r="J138" s="37">
        <v>1606.8833333333334</v>
      </c>
      <c r="K138" s="28">
        <v>1565.95</v>
      </c>
      <c r="L138" s="28">
        <v>1518.3</v>
      </c>
      <c r="M138" s="28">
        <v>24.603670000000001</v>
      </c>
      <c r="N138" s="1"/>
      <c r="O138" s="1"/>
    </row>
    <row r="139" spans="1:15" ht="12.75" customHeight="1">
      <c r="A139" s="53">
        <v>130</v>
      </c>
      <c r="B139" s="28" t="s">
        <v>266</v>
      </c>
      <c r="C139" s="28">
        <v>527.25</v>
      </c>
      <c r="D139" s="37">
        <v>531.69999999999993</v>
      </c>
      <c r="E139" s="37">
        <v>520.59999999999991</v>
      </c>
      <c r="F139" s="37">
        <v>513.94999999999993</v>
      </c>
      <c r="G139" s="37">
        <v>502.84999999999991</v>
      </c>
      <c r="H139" s="37">
        <v>538.34999999999991</v>
      </c>
      <c r="I139" s="37">
        <v>549.45000000000005</v>
      </c>
      <c r="J139" s="37">
        <v>556.09999999999991</v>
      </c>
      <c r="K139" s="28">
        <v>542.79999999999995</v>
      </c>
      <c r="L139" s="28">
        <v>525.04999999999995</v>
      </c>
      <c r="M139" s="28">
        <v>9.2644400000000005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612.25</v>
      </c>
      <c r="D140" s="37">
        <v>611.23333333333335</v>
      </c>
      <c r="E140" s="37">
        <v>605.01666666666665</v>
      </c>
      <c r="F140" s="37">
        <v>597.7833333333333</v>
      </c>
      <c r="G140" s="37">
        <v>591.56666666666661</v>
      </c>
      <c r="H140" s="37">
        <v>618.4666666666667</v>
      </c>
      <c r="I140" s="37">
        <v>624.68333333333339</v>
      </c>
      <c r="J140" s="37">
        <v>631.91666666666674</v>
      </c>
      <c r="K140" s="28">
        <v>617.45000000000005</v>
      </c>
      <c r="L140" s="28">
        <v>604</v>
      </c>
      <c r="M140" s="28">
        <v>7.9518599999999999</v>
      </c>
      <c r="N140" s="1"/>
      <c r="O140" s="1"/>
    </row>
    <row r="141" spans="1:15" ht="12.75" customHeight="1">
      <c r="A141" s="53">
        <v>132</v>
      </c>
      <c r="B141" s="28" t="s">
        <v>160</v>
      </c>
      <c r="C141" s="28">
        <v>68558.55</v>
      </c>
      <c r="D141" s="37">
        <v>68694.05</v>
      </c>
      <c r="E141" s="37">
        <v>68080.3</v>
      </c>
      <c r="F141" s="37">
        <v>67602.05</v>
      </c>
      <c r="G141" s="37">
        <v>66988.3</v>
      </c>
      <c r="H141" s="37">
        <v>69172.3</v>
      </c>
      <c r="I141" s="37">
        <v>69786.05</v>
      </c>
      <c r="J141" s="37">
        <v>70264.3</v>
      </c>
      <c r="K141" s="28">
        <v>69307.8</v>
      </c>
      <c r="L141" s="28">
        <v>68215.8</v>
      </c>
      <c r="M141" s="28">
        <v>5.8790000000000002E-2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740.95</v>
      </c>
      <c r="D142" s="37">
        <v>744.86666666666667</v>
      </c>
      <c r="E142" s="37">
        <v>731.18333333333339</v>
      </c>
      <c r="F142" s="37">
        <v>721.41666666666674</v>
      </c>
      <c r="G142" s="37">
        <v>707.73333333333346</v>
      </c>
      <c r="H142" s="37">
        <v>754.63333333333333</v>
      </c>
      <c r="I142" s="37">
        <v>768.31666666666649</v>
      </c>
      <c r="J142" s="37">
        <v>778.08333333333326</v>
      </c>
      <c r="K142" s="28">
        <v>758.55</v>
      </c>
      <c r="L142" s="28">
        <v>735.1</v>
      </c>
      <c r="M142" s="28">
        <v>2.7229999999999999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172.85</v>
      </c>
      <c r="D143" s="37">
        <v>174.29999999999998</v>
      </c>
      <c r="E143" s="37">
        <v>167.99999999999997</v>
      </c>
      <c r="F143" s="37">
        <v>163.14999999999998</v>
      </c>
      <c r="G143" s="37">
        <v>156.84999999999997</v>
      </c>
      <c r="H143" s="37">
        <v>179.14999999999998</v>
      </c>
      <c r="I143" s="37">
        <v>185.45</v>
      </c>
      <c r="J143" s="37">
        <v>190.29999999999998</v>
      </c>
      <c r="K143" s="28">
        <v>180.6</v>
      </c>
      <c r="L143" s="28">
        <v>169.45</v>
      </c>
      <c r="M143" s="28">
        <v>48.972819999999999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1004.3</v>
      </c>
      <c r="D144" s="37">
        <v>1010.6166666666667</v>
      </c>
      <c r="E144" s="37">
        <v>992.23333333333335</v>
      </c>
      <c r="F144" s="37">
        <v>980.16666666666663</v>
      </c>
      <c r="G144" s="37">
        <v>961.7833333333333</v>
      </c>
      <c r="H144" s="37">
        <v>1022.6833333333334</v>
      </c>
      <c r="I144" s="37">
        <v>1041.0666666666668</v>
      </c>
      <c r="J144" s="37">
        <v>1053.1333333333334</v>
      </c>
      <c r="K144" s="28">
        <v>1029</v>
      </c>
      <c r="L144" s="28">
        <v>998.55</v>
      </c>
      <c r="M144" s="28">
        <v>40.471550000000001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88.5</v>
      </c>
      <c r="D145" s="37">
        <v>88.866666666666674</v>
      </c>
      <c r="E145" s="37">
        <v>87.633333333333354</v>
      </c>
      <c r="F145" s="37">
        <v>86.76666666666668</v>
      </c>
      <c r="G145" s="37">
        <v>85.53333333333336</v>
      </c>
      <c r="H145" s="37">
        <v>89.733333333333348</v>
      </c>
      <c r="I145" s="37">
        <v>90.966666666666669</v>
      </c>
      <c r="J145" s="37">
        <v>91.833333333333343</v>
      </c>
      <c r="K145" s="28">
        <v>90.1</v>
      </c>
      <c r="L145" s="28">
        <v>88</v>
      </c>
      <c r="M145" s="28">
        <v>43.30706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500.15</v>
      </c>
      <c r="D146" s="37">
        <v>495.84999999999997</v>
      </c>
      <c r="E146" s="37">
        <v>488.29999999999995</v>
      </c>
      <c r="F146" s="37">
        <v>476.45</v>
      </c>
      <c r="G146" s="37">
        <v>468.9</v>
      </c>
      <c r="H146" s="37">
        <v>507.69999999999993</v>
      </c>
      <c r="I146" s="37">
        <v>515.25</v>
      </c>
      <c r="J146" s="37">
        <v>527.09999999999991</v>
      </c>
      <c r="K146" s="28">
        <v>503.4</v>
      </c>
      <c r="L146" s="28">
        <v>484</v>
      </c>
      <c r="M146" s="28">
        <v>27.929110000000001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7901.6</v>
      </c>
      <c r="D147" s="37">
        <v>7887.5666666666666</v>
      </c>
      <c r="E147" s="37">
        <v>7807.7833333333328</v>
      </c>
      <c r="F147" s="37">
        <v>7713.9666666666662</v>
      </c>
      <c r="G147" s="37">
        <v>7634.1833333333325</v>
      </c>
      <c r="H147" s="37">
        <v>7981.3833333333332</v>
      </c>
      <c r="I147" s="37">
        <v>8061.1666666666679</v>
      </c>
      <c r="J147" s="37">
        <v>8154.9833333333336</v>
      </c>
      <c r="K147" s="28">
        <v>7967.35</v>
      </c>
      <c r="L147" s="28">
        <v>7793.75</v>
      </c>
      <c r="M147" s="28">
        <v>5.6582600000000003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814.65</v>
      </c>
      <c r="D148" s="37">
        <v>810.2166666666667</v>
      </c>
      <c r="E148" s="37">
        <v>795.43333333333339</v>
      </c>
      <c r="F148" s="37">
        <v>776.2166666666667</v>
      </c>
      <c r="G148" s="37">
        <v>761.43333333333339</v>
      </c>
      <c r="H148" s="37">
        <v>829.43333333333339</v>
      </c>
      <c r="I148" s="37">
        <v>844.2166666666667</v>
      </c>
      <c r="J148" s="37">
        <v>863.43333333333339</v>
      </c>
      <c r="K148" s="28">
        <v>825</v>
      </c>
      <c r="L148" s="28">
        <v>791</v>
      </c>
      <c r="M148" s="28">
        <v>3.2555800000000001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2881.85</v>
      </c>
      <c r="D149" s="37">
        <v>2917.9500000000003</v>
      </c>
      <c r="E149" s="37">
        <v>2838.9000000000005</v>
      </c>
      <c r="F149" s="37">
        <v>2795.9500000000003</v>
      </c>
      <c r="G149" s="37">
        <v>2716.9000000000005</v>
      </c>
      <c r="H149" s="37">
        <v>2960.9000000000005</v>
      </c>
      <c r="I149" s="37">
        <v>3039.9500000000007</v>
      </c>
      <c r="J149" s="37">
        <v>3082.9000000000005</v>
      </c>
      <c r="K149" s="28">
        <v>2997</v>
      </c>
      <c r="L149" s="28">
        <v>2875</v>
      </c>
      <c r="M149" s="28">
        <v>5.7560000000000002</v>
      </c>
      <c r="N149" s="1"/>
      <c r="O149" s="1"/>
    </row>
    <row r="150" spans="1:15" ht="12.75" customHeight="1">
      <c r="A150" s="53">
        <v>141</v>
      </c>
      <c r="B150" s="28" t="s">
        <v>159</v>
      </c>
      <c r="C150" s="28">
        <v>2365.1</v>
      </c>
      <c r="D150" s="37">
        <v>2387.9666666666667</v>
      </c>
      <c r="E150" s="37">
        <v>2333.3833333333332</v>
      </c>
      <c r="F150" s="37">
        <v>2301.6666666666665</v>
      </c>
      <c r="G150" s="37">
        <v>2247.083333333333</v>
      </c>
      <c r="H150" s="37">
        <v>2419.6833333333334</v>
      </c>
      <c r="I150" s="37">
        <v>2474.2666666666664</v>
      </c>
      <c r="J150" s="37">
        <v>2505.9833333333336</v>
      </c>
      <c r="K150" s="28">
        <v>2442.5500000000002</v>
      </c>
      <c r="L150" s="28">
        <v>2356.25</v>
      </c>
      <c r="M150" s="28">
        <v>4.3752300000000002</v>
      </c>
      <c r="N150" s="1"/>
      <c r="O150" s="1"/>
    </row>
    <row r="151" spans="1:15" ht="12.75" customHeight="1">
      <c r="A151" s="53">
        <v>142</v>
      </c>
      <c r="B151" s="28" t="s">
        <v>161</v>
      </c>
      <c r="C151" s="28">
        <v>1039.8</v>
      </c>
      <c r="D151" s="37">
        <v>1039.2666666666667</v>
      </c>
      <c r="E151" s="37">
        <v>1023.5333333333333</v>
      </c>
      <c r="F151" s="37">
        <v>1007.2666666666667</v>
      </c>
      <c r="G151" s="37">
        <v>991.5333333333333</v>
      </c>
      <c r="H151" s="37">
        <v>1055.5333333333333</v>
      </c>
      <c r="I151" s="37">
        <v>1071.2666666666664</v>
      </c>
      <c r="J151" s="37">
        <v>1087.5333333333333</v>
      </c>
      <c r="K151" s="28">
        <v>1055</v>
      </c>
      <c r="L151" s="28">
        <v>1023</v>
      </c>
      <c r="M151" s="28">
        <v>5.3538500000000004</v>
      </c>
      <c r="N151" s="1"/>
      <c r="O151" s="1"/>
    </row>
    <row r="152" spans="1:15" ht="12.75" customHeight="1">
      <c r="A152" s="53">
        <v>143</v>
      </c>
      <c r="B152" s="28" t="s">
        <v>267</v>
      </c>
      <c r="C152" s="28">
        <v>670.7</v>
      </c>
      <c r="D152" s="37">
        <v>672.0333333333333</v>
      </c>
      <c r="E152" s="37">
        <v>661.66666666666663</v>
      </c>
      <c r="F152" s="37">
        <v>652.63333333333333</v>
      </c>
      <c r="G152" s="37">
        <v>642.26666666666665</v>
      </c>
      <c r="H152" s="37">
        <v>681.06666666666661</v>
      </c>
      <c r="I152" s="37">
        <v>691.43333333333339</v>
      </c>
      <c r="J152" s="37">
        <v>700.46666666666658</v>
      </c>
      <c r="K152" s="28">
        <v>682.4</v>
      </c>
      <c r="L152" s="28">
        <v>663</v>
      </c>
      <c r="M152" s="28">
        <v>0.94979999999999998</v>
      </c>
      <c r="N152" s="1"/>
      <c r="O152" s="1"/>
    </row>
    <row r="153" spans="1:15" ht="12.75" customHeight="1">
      <c r="A153" s="53">
        <v>144</v>
      </c>
      <c r="B153" s="28" t="s">
        <v>167</v>
      </c>
      <c r="C153" s="28">
        <v>114</v>
      </c>
      <c r="D153" s="37">
        <v>115.11666666666667</v>
      </c>
      <c r="E153" s="37">
        <v>111.98333333333335</v>
      </c>
      <c r="F153" s="37">
        <v>109.96666666666667</v>
      </c>
      <c r="G153" s="37">
        <v>106.83333333333334</v>
      </c>
      <c r="H153" s="37">
        <v>117.13333333333335</v>
      </c>
      <c r="I153" s="37">
        <v>120.26666666666668</v>
      </c>
      <c r="J153" s="37">
        <v>122.28333333333336</v>
      </c>
      <c r="K153" s="28">
        <v>118.25</v>
      </c>
      <c r="L153" s="28">
        <v>113.1</v>
      </c>
      <c r="M153" s="28">
        <v>82.349649999999997</v>
      </c>
      <c r="N153" s="1"/>
      <c r="O153" s="1"/>
    </row>
    <row r="154" spans="1:15" ht="12.75" customHeight="1">
      <c r="A154" s="53">
        <v>145</v>
      </c>
      <c r="B154" s="28" t="s">
        <v>169</v>
      </c>
      <c r="C154" s="28">
        <v>148.9</v>
      </c>
      <c r="D154" s="37">
        <v>150.51666666666668</v>
      </c>
      <c r="E154" s="37">
        <v>146.13333333333335</v>
      </c>
      <c r="F154" s="37">
        <v>143.36666666666667</v>
      </c>
      <c r="G154" s="37">
        <v>138.98333333333335</v>
      </c>
      <c r="H154" s="37">
        <v>153.28333333333336</v>
      </c>
      <c r="I154" s="37">
        <v>157.66666666666669</v>
      </c>
      <c r="J154" s="37">
        <v>160.43333333333337</v>
      </c>
      <c r="K154" s="28">
        <v>154.9</v>
      </c>
      <c r="L154" s="28">
        <v>147.75</v>
      </c>
      <c r="M154" s="28">
        <v>192.08167</v>
      </c>
      <c r="N154" s="1"/>
      <c r="O154" s="1"/>
    </row>
    <row r="155" spans="1:15" ht="12.75" customHeight="1">
      <c r="A155" s="53">
        <v>146</v>
      </c>
      <c r="B155" s="28" t="s">
        <v>163</v>
      </c>
      <c r="C155" s="28">
        <v>85.8</v>
      </c>
      <c r="D155" s="37">
        <v>86.45</v>
      </c>
      <c r="E155" s="37">
        <v>84.45</v>
      </c>
      <c r="F155" s="37">
        <v>83.1</v>
      </c>
      <c r="G155" s="37">
        <v>81.099999999999994</v>
      </c>
      <c r="H155" s="37">
        <v>87.800000000000011</v>
      </c>
      <c r="I155" s="37">
        <v>89.800000000000011</v>
      </c>
      <c r="J155" s="37">
        <v>91.15000000000002</v>
      </c>
      <c r="K155" s="28">
        <v>88.45</v>
      </c>
      <c r="L155" s="28">
        <v>85.1</v>
      </c>
      <c r="M155" s="28">
        <v>189.07205999999999</v>
      </c>
      <c r="N155" s="1"/>
      <c r="O155" s="1"/>
    </row>
    <row r="156" spans="1:15" ht="12.75" customHeight="1">
      <c r="A156" s="53">
        <v>147</v>
      </c>
      <c r="B156" s="28" t="s">
        <v>165</v>
      </c>
      <c r="C156" s="28">
        <v>3539.8</v>
      </c>
      <c r="D156" s="37">
        <v>3563.1166666666668</v>
      </c>
      <c r="E156" s="37">
        <v>3504.2333333333336</v>
      </c>
      <c r="F156" s="37">
        <v>3468.666666666667</v>
      </c>
      <c r="G156" s="37">
        <v>3409.7833333333338</v>
      </c>
      <c r="H156" s="37">
        <v>3598.6833333333334</v>
      </c>
      <c r="I156" s="37">
        <v>3657.5666666666666</v>
      </c>
      <c r="J156" s="37">
        <v>3693.1333333333332</v>
      </c>
      <c r="K156" s="28">
        <v>3622</v>
      </c>
      <c r="L156" s="28">
        <v>3527.55</v>
      </c>
      <c r="M156" s="28">
        <v>0.98682000000000003</v>
      </c>
      <c r="N156" s="1"/>
      <c r="O156" s="1"/>
    </row>
    <row r="157" spans="1:15" ht="12.75" customHeight="1">
      <c r="A157" s="53">
        <v>148</v>
      </c>
      <c r="B157" s="28" t="s">
        <v>166</v>
      </c>
      <c r="C157" s="28">
        <v>16854.45</v>
      </c>
      <c r="D157" s="37">
        <v>16788.083333333332</v>
      </c>
      <c r="E157" s="37">
        <v>16606.366666666665</v>
      </c>
      <c r="F157" s="37">
        <v>16358.283333333333</v>
      </c>
      <c r="G157" s="37">
        <v>16176.566666666666</v>
      </c>
      <c r="H157" s="37">
        <v>17036.166666666664</v>
      </c>
      <c r="I157" s="37">
        <v>17217.883333333331</v>
      </c>
      <c r="J157" s="37">
        <v>17465.966666666664</v>
      </c>
      <c r="K157" s="28">
        <v>16969.8</v>
      </c>
      <c r="L157" s="28">
        <v>16540</v>
      </c>
      <c r="M157" s="28">
        <v>1.1846399999999999</v>
      </c>
      <c r="N157" s="1"/>
      <c r="O157" s="1"/>
    </row>
    <row r="158" spans="1:15" ht="12.75" customHeight="1">
      <c r="A158" s="53">
        <v>149</v>
      </c>
      <c r="B158" s="28" t="s">
        <v>162</v>
      </c>
      <c r="C158" s="28">
        <v>277.75</v>
      </c>
      <c r="D158" s="37">
        <v>276.91666666666669</v>
      </c>
      <c r="E158" s="37">
        <v>273.13333333333338</v>
      </c>
      <c r="F158" s="37">
        <v>268.51666666666671</v>
      </c>
      <c r="G158" s="37">
        <v>264.73333333333341</v>
      </c>
      <c r="H158" s="37">
        <v>281.53333333333336</v>
      </c>
      <c r="I158" s="37">
        <v>285.31666666666666</v>
      </c>
      <c r="J158" s="37">
        <v>289.93333333333334</v>
      </c>
      <c r="K158" s="28">
        <v>280.7</v>
      </c>
      <c r="L158" s="28">
        <v>272.3</v>
      </c>
      <c r="M158" s="28">
        <v>4.4729799999999997</v>
      </c>
      <c r="N158" s="1"/>
      <c r="O158" s="1"/>
    </row>
    <row r="159" spans="1:15" ht="12.75" customHeight="1">
      <c r="A159" s="53">
        <v>150</v>
      </c>
      <c r="B159" s="28" t="s">
        <v>268</v>
      </c>
      <c r="C159" s="28">
        <v>773.15</v>
      </c>
      <c r="D159" s="37">
        <v>769.35</v>
      </c>
      <c r="E159" s="37">
        <v>755.30000000000007</v>
      </c>
      <c r="F159" s="37">
        <v>737.45</v>
      </c>
      <c r="G159" s="37">
        <v>723.40000000000009</v>
      </c>
      <c r="H159" s="37">
        <v>787.2</v>
      </c>
      <c r="I159" s="37">
        <v>801.25</v>
      </c>
      <c r="J159" s="37">
        <v>819.1</v>
      </c>
      <c r="K159" s="28">
        <v>783.4</v>
      </c>
      <c r="L159" s="28">
        <v>751.5</v>
      </c>
      <c r="M159" s="28">
        <v>8.6002100000000006</v>
      </c>
      <c r="N159" s="1"/>
      <c r="O159" s="1"/>
    </row>
    <row r="160" spans="1:15" ht="12.75" customHeight="1">
      <c r="A160" s="53">
        <v>151</v>
      </c>
      <c r="B160" s="28" t="s">
        <v>170</v>
      </c>
      <c r="C160" s="28">
        <v>159.55000000000001</v>
      </c>
      <c r="D160" s="37">
        <v>160.65</v>
      </c>
      <c r="E160" s="37">
        <v>157.35000000000002</v>
      </c>
      <c r="F160" s="37">
        <v>155.15</v>
      </c>
      <c r="G160" s="37">
        <v>151.85000000000002</v>
      </c>
      <c r="H160" s="37">
        <v>162.85000000000002</v>
      </c>
      <c r="I160" s="37">
        <v>166.15000000000003</v>
      </c>
      <c r="J160" s="37">
        <v>168.35000000000002</v>
      </c>
      <c r="K160" s="28">
        <v>163.95</v>
      </c>
      <c r="L160" s="28">
        <v>158.44999999999999</v>
      </c>
      <c r="M160" s="28">
        <v>122.37777</v>
      </c>
      <c r="N160" s="1"/>
      <c r="O160" s="1"/>
    </row>
    <row r="161" spans="1:15" ht="12.75" customHeight="1">
      <c r="A161" s="53">
        <v>152</v>
      </c>
      <c r="B161" s="28" t="s">
        <v>269</v>
      </c>
      <c r="C161" s="28">
        <v>284.64999999999998</v>
      </c>
      <c r="D161" s="37">
        <v>287.88333333333333</v>
      </c>
      <c r="E161" s="37">
        <v>278.26666666666665</v>
      </c>
      <c r="F161" s="37">
        <v>271.88333333333333</v>
      </c>
      <c r="G161" s="37">
        <v>262.26666666666665</v>
      </c>
      <c r="H161" s="37">
        <v>294.26666666666665</v>
      </c>
      <c r="I161" s="37">
        <v>303.88333333333333</v>
      </c>
      <c r="J161" s="37">
        <v>310.26666666666665</v>
      </c>
      <c r="K161" s="28">
        <v>297.5</v>
      </c>
      <c r="L161" s="28">
        <v>281.5</v>
      </c>
      <c r="M161" s="28">
        <v>41.681780000000003</v>
      </c>
      <c r="N161" s="1"/>
      <c r="O161" s="1"/>
    </row>
    <row r="162" spans="1:15" ht="12.75" customHeight="1">
      <c r="A162" s="53">
        <v>153</v>
      </c>
      <c r="B162" s="28" t="s">
        <v>177</v>
      </c>
      <c r="C162" s="28">
        <v>2593.1999999999998</v>
      </c>
      <c r="D162" s="37">
        <v>2576.6</v>
      </c>
      <c r="E162" s="37">
        <v>2553.6999999999998</v>
      </c>
      <c r="F162" s="37">
        <v>2514.1999999999998</v>
      </c>
      <c r="G162" s="37">
        <v>2491.2999999999997</v>
      </c>
      <c r="H162" s="37">
        <v>2616.1</v>
      </c>
      <c r="I162" s="37">
        <v>2639.0000000000005</v>
      </c>
      <c r="J162" s="37">
        <v>2678.5</v>
      </c>
      <c r="K162" s="28">
        <v>2599.5</v>
      </c>
      <c r="L162" s="28">
        <v>2537.1</v>
      </c>
      <c r="M162" s="28">
        <v>1.86971</v>
      </c>
      <c r="N162" s="1"/>
      <c r="O162" s="1"/>
    </row>
    <row r="163" spans="1:15" ht="12.75" customHeight="1">
      <c r="A163" s="53">
        <v>154</v>
      </c>
      <c r="B163" s="28" t="s">
        <v>171</v>
      </c>
      <c r="C163" s="28">
        <v>40537.9</v>
      </c>
      <c r="D163" s="37">
        <v>40612.633333333331</v>
      </c>
      <c r="E163" s="37">
        <v>40125.266666666663</v>
      </c>
      <c r="F163" s="37">
        <v>39712.633333333331</v>
      </c>
      <c r="G163" s="37">
        <v>39225.266666666663</v>
      </c>
      <c r="H163" s="37">
        <v>41025.266666666663</v>
      </c>
      <c r="I163" s="37">
        <v>41512.633333333331</v>
      </c>
      <c r="J163" s="37">
        <v>41925.266666666663</v>
      </c>
      <c r="K163" s="28">
        <v>41100</v>
      </c>
      <c r="L163" s="28">
        <v>40200</v>
      </c>
      <c r="M163" s="28">
        <v>0.14183999999999999</v>
      </c>
      <c r="N163" s="1"/>
      <c r="O163" s="1"/>
    </row>
    <row r="164" spans="1:15" ht="12.75" customHeight="1">
      <c r="A164" s="53">
        <v>155</v>
      </c>
      <c r="B164" s="28" t="s">
        <v>173</v>
      </c>
      <c r="C164" s="28">
        <v>218.25</v>
      </c>
      <c r="D164" s="37">
        <v>218.44999999999996</v>
      </c>
      <c r="E164" s="37">
        <v>215.99999999999991</v>
      </c>
      <c r="F164" s="37">
        <v>213.74999999999994</v>
      </c>
      <c r="G164" s="37">
        <v>211.2999999999999</v>
      </c>
      <c r="H164" s="37">
        <v>220.69999999999993</v>
      </c>
      <c r="I164" s="37">
        <v>223.14999999999998</v>
      </c>
      <c r="J164" s="37">
        <v>225.39999999999995</v>
      </c>
      <c r="K164" s="28">
        <v>220.9</v>
      </c>
      <c r="L164" s="28">
        <v>216.2</v>
      </c>
      <c r="M164" s="28">
        <v>9.2167399999999997</v>
      </c>
      <c r="N164" s="1"/>
      <c r="O164" s="1"/>
    </row>
    <row r="165" spans="1:15" ht="12.75" customHeight="1">
      <c r="A165" s="53">
        <v>156</v>
      </c>
      <c r="B165" s="28" t="s">
        <v>175</v>
      </c>
      <c r="C165" s="28">
        <v>4120.1000000000004</v>
      </c>
      <c r="D165" s="37">
        <v>4126.05</v>
      </c>
      <c r="E165" s="37">
        <v>4092.1000000000004</v>
      </c>
      <c r="F165" s="37">
        <v>4064.1000000000004</v>
      </c>
      <c r="G165" s="37">
        <v>4030.1500000000005</v>
      </c>
      <c r="H165" s="37">
        <v>4154.05</v>
      </c>
      <c r="I165" s="37">
        <v>4187.9999999999991</v>
      </c>
      <c r="J165" s="37">
        <v>4216</v>
      </c>
      <c r="K165" s="28">
        <v>4160</v>
      </c>
      <c r="L165" s="28">
        <v>4098.05</v>
      </c>
      <c r="M165" s="28">
        <v>0.10052999999999999</v>
      </c>
      <c r="N165" s="1"/>
      <c r="O165" s="1"/>
    </row>
    <row r="166" spans="1:15" ht="12.75" customHeight="1">
      <c r="A166" s="53">
        <v>157</v>
      </c>
      <c r="B166" s="28" t="s">
        <v>176</v>
      </c>
      <c r="C166" s="28">
        <v>2132.4499999999998</v>
      </c>
      <c r="D166" s="37">
        <v>2108.8333333333335</v>
      </c>
      <c r="E166" s="37">
        <v>2075.666666666667</v>
      </c>
      <c r="F166" s="37">
        <v>2018.8833333333337</v>
      </c>
      <c r="G166" s="37">
        <v>1985.7166666666672</v>
      </c>
      <c r="H166" s="37">
        <v>2165.6166666666668</v>
      </c>
      <c r="I166" s="37">
        <v>2198.7833333333338</v>
      </c>
      <c r="J166" s="37">
        <v>2255.5666666666666</v>
      </c>
      <c r="K166" s="28">
        <v>2142</v>
      </c>
      <c r="L166" s="28">
        <v>2052.0500000000002</v>
      </c>
      <c r="M166" s="28">
        <v>7.5359299999999996</v>
      </c>
      <c r="N166" s="1"/>
      <c r="O166" s="1"/>
    </row>
    <row r="167" spans="1:15" ht="12.75" customHeight="1">
      <c r="A167" s="53">
        <v>158</v>
      </c>
      <c r="B167" s="28" t="s">
        <v>172</v>
      </c>
      <c r="C167" s="28">
        <v>1616.35</v>
      </c>
      <c r="D167" s="37">
        <v>1628.0666666666666</v>
      </c>
      <c r="E167" s="37">
        <v>1590.7833333333333</v>
      </c>
      <c r="F167" s="37">
        <v>1565.2166666666667</v>
      </c>
      <c r="G167" s="37">
        <v>1527.9333333333334</v>
      </c>
      <c r="H167" s="37">
        <v>1653.6333333333332</v>
      </c>
      <c r="I167" s="37">
        <v>1690.9166666666665</v>
      </c>
      <c r="J167" s="37">
        <v>1716.4833333333331</v>
      </c>
      <c r="K167" s="28">
        <v>1665.35</v>
      </c>
      <c r="L167" s="28">
        <v>1602.5</v>
      </c>
      <c r="M167" s="28">
        <v>5.5282</v>
      </c>
      <c r="N167" s="1"/>
      <c r="O167" s="1"/>
    </row>
    <row r="168" spans="1:15" ht="12.75" customHeight="1">
      <c r="A168" s="53">
        <v>159</v>
      </c>
      <c r="B168" s="28" t="s">
        <v>270</v>
      </c>
      <c r="C168" s="28">
        <v>2232.4</v>
      </c>
      <c r="D168" s="37">
        <v>2247.9500000000003</v>
      </c>
      <c r="E168" s="37">
        <v>2207.2500000000005</v>
      </c>
      <c r="F168" s="37">
        <v>2182.1000000000004</v>
      </c>
      <c r="G168" s="37">
        <v>2141.4000000000005</v>
      </c>
      <c r="H168" s="37">
        <v>2273.1000000000004</v>
      </c>
      <c r="I168" s="37">
        <v>2313.8000000000002</v>
      </c>
      <c r="J168" s="37">
        <v>2338.9500000000003</v>
      </c>
      <c r="K168" s="28">
        <v>2288.65</v>
      </c>
      <c r="L168" s="28">
        <v>2222.8000000000002</v>
      </c>
      <c r="M168" s="28">
        <v>3.18676</v>
      </c>
      <c r="N168" s="1"/>
      <c r="O168" s="1"/>
    </row>
    <row r="169" spans="1:15" ht="12.75" customHeight="1">
      <c r="A169" s="53">
        <v>160</v>
      </c>
      <c r="B169" s="28" t="s">
        <v>174</v>
      </c>
      <c r="C169" s="28">
        <v>104.8</v>
      </c>
      <c r="D169" s="37">
        <v>105.26666666666667</v>
      </c>
      <c r="E169" s="37">
        <v>103.78333333333333</v>
      </c>
      <c r="F169" s="37">
        <v>102.76666666666667</v>
      </c>
      <c r="G169" s="37">
        <v>101.28333333333333</v>
      </c>
      <c r="H169" s="37">
        <v>106.28333333333333</v>
      </c>
      <c r="I169" s="37">
        <v>107.76666666666665</v>
      </c>
      <c r="J169" s="37">
        <v>108.78333333333333</v>
      </c>
      <c r="K169" s="28">
        <v>106.75</v>
      </c>
      <c r="L169" s="28">
        <v>104.25</v>
      </c>
      <c r="M169" s="28">
        <v>32.002200000000002</v>
      </c>
      <c r="N169" s="1"/>
      <c r="O169" s="1"/>
    </row>
    <row r="170" spans="1:15" ht="12.75" customHeight="1">
      <c r="A170" s="53">
        <v>161</v>
      </c>
      <c r="B170" s="28" t="s">
        <v>179</v>
      </c>
      <c r="C170" s="28">
        <v>222.35</v>
      </c>
      <c r="D170" s="37">
        <v>223.11666666666667</v>
      </c>
      <c r="E170" s="37">
        <v>220.73333333333335</v>
      </c>
      <c r="F170" s="37">
        <v>219.11666666666667</v>
      </c>
      <c r="G170" s="37">
        <v>216.73333333333335</v>
      </c>
      <c r="H170" s="37">
        <v>224.73333333333335</v>
      </c>
      <c r="I170" s="37">
        <v>227.11666666666667</v>
      </c>
      <c r="J170" s="37">
        <v>228.73333333333335</v>
      </c>
      <c r="K170" s="28">
        <v>225.5</v>
      </c>
      <c r="L170" s="28">
        <v>221.5</v>
      </c>
      <c r="M170" s="28">
        <v>76.400819999999996</v>
      </c>
      <c r="N170" s="1"/>
      <c r="O170" s="1"/>
    </row>
    <row r="171" spans="1:15" ht="12.75" customHeight="1">
      <c r="A171" s="53">
        <v>162</v>
      </c>
      <c r="B171" s="28" t="s">
        <v>271</v>
      </c>
      <c r="C171" s="28">
        <v>410</v>
      </c>
      <c r="D171" s="37">
        <v>411.23333333333335</v>
      </c>
      <c r="E171" s="37">
        <v>400.4666666666667</v>
      </c>
      <c r="F171" s="37">
        <v>390.93333333333334</v>
      </c>
      <c r="G171" s="37">
        <v>380.16666666666669</v>
      </c>
      <c r="H171" s="37">
        <v>420.76666666666671</v>
      </c>
      <c r="I171" s="37">
        <v>431.53333333333336</v>
      </c>
      <c r="J171" s="37">
        <v>441.06666666666672</v>
      </c>
      <c r="K171" s="28">
        <v>422</v>
      </c>
      <c r="L171" s="28">
        <v>401.7</v>
      </c>
      <c r="M171" s="28">
        <v>2.43255</v>
      </c>
      <c r="N171" s="1"/>
      <c r="O171" s="1"/>
    </row>
    <row r="172" spans="1:15" ht="12.75" customHeight="1">
      <c r="A172" s="53">
        <v>163</v>
      </c>
      <c r="B172" s="28" t="s">
        <v>272</v>
      </c>
      <c r="C172" s="28">
        <v>13347.3</v>
      </c>
      <c r="D172" s="37">
        <v>13448.4</v>
      </c>
      <c r="E172" s="37">
        <v>13156.9</v>
      </c>
      <c r="F172" s="37">
        <v>12966.5</v>
      </c>
      <c r="G172" s="37">
        <v>12675</v>
      </c>
      <c r="H172" s="37">
        <v>13638.8</v>
      </c>
      <c r="I172" s="37">
        <v>13930.3</v>
      </c>
      <c r="J172" s="37">
        <v>14120.699999999999</v>
      </c>
      <c r="K172" s="28">
        <v>13739.9</v>
      </c>
      <c r="L172" s="28">
        <v>13258</v>
      </c>
      <c r="M172" s="28">
        <v>3.8589999999999999E-2</v>
      </c>
      <c r="N172" s="1"/>
      <c r="O172" s="1"/>
    </row>
    <row r="173" spans="1:15" ht="12.75" customHeight="1">
      <c r="A173" s="53">
        <v>164</v>
      </c>
      <c r="B173" s="28" t="s">
        <v>178</v>
      </c>
      <c r="C173" s="28">
        <v>30.1</v>
      </c>
      <c r="D173" s="37">
        <v>30.183333333333337</v>
      </c>
      <c r="E173" s="37">
        <v>29.816666666666674</v>
      </c>
      <c r="F173" s="37">
        <v>29.533333333333335</v>
      </c>
      <c r="G173" s="37">
        <v>29.166666666666671</v>
      </c>
      <c r="H173" s="37">
        <v>30.466666666666676</v>
      </c>
      <c r="I173" s="37">
        <v>30.833333333333336</v>
      </c>
      <c r="J173" s="37">
        <v>31.116666666666678</v>
      </c>
      <c r="K173" s="28">
        <v>30.55</v>
      </c>
      <c r="L173" s="28">
        <v>29.9</v>
      </c>
      <c r="M173" s="28">
        <v>211.24501000000001</v>
      </c>
      <c r="N173" s="1"/>
      <c r="O173" s="1"/>
    </row>
    <row r="174" spans="1:15" ht="12.75" customHeight="1">
      <c r="A174" s="53">
        <v>165</v>
      </c>
      <c r="B174" s="28" t="s">
        <v>183</v>
      </c>
      <c r="C174" s="28">
        <v>87.85</v>
      </c>
      <c r="D174" s="37">
        <v>92.149999999999991</v>
      </c>
      <c r="E174" s="37">
        <v>82.049999999999983</v>
      </c>
      <c r="F174" s="37">
        <v>76.249999999999986</v>
      </c>
      <c r="G174" s="37">
        <v>66.149999999999977</v>
      </c>
      <c r="H174" s="37">
        <v>97.949999999999989</v>
      </c>
      <c r="I174" s="37">
        <v>108.04999999999998</v>
      </c>
      <c r="J174" s="37">
        <v>113.85</v>
      </c>
      <c r="K174" s="28">
        <v>102.25</v>
      </c>
      <c r="L174" s="28">
        <v>86.35</v>
      </c>
      <c r="M174" s="28">
        <v>1585.50694</v>
      </c>
      <c r="N174" s="1"/>
      <c r="O174" s="1"/>
    </row>
    <row r="175" spans="1:15" ht="12.75" customHeight="1">
      <c r="A175" s="53">
        <v>166</v>
      </c>
      <c r="B175" s="28" t="s">
        <v>184</v>
      </c>
      <c r="C175" s="28">
        <v>114.35</v>
      </c>
      <c r="D175" s="37">
        <v>115.08333333333333</v>
      </c>
      <c r="E175" s="37">
        <v>113.41666666666666</v>
      </c>
      <c r="F175" s="37">
        <v>112.48333333333333</v>
      </c>
      <c r="G175" s="37">
        <v>110.81666666666666</v>
      </c>
      <c r="H175" s="37">
        <v>116.01666666666665</v>
      </c>
      <c r="I175" s="37">
        <v>117.68333333333331</v>
      </c>
      <c r="J175" s="37">
        <v>118.61666666666665</v>
      </c>
      <c r="K175" s="28">
        <v>116.75</v>
      </c>
      <c r="L175" s="28">
        <v>114.15</v>
      </c>
      <c r="M175" s="28">
        <v>36.631860000000003</v>
      </c>
      <c r="N175" s="1"/>
      <c r="O175" s="1"/>
    </row>
    <row r="176" spans="1:15" ht="12.75" customHeight="1">
      <c r="A176" s="53">
        <v>167</v>
      </c>
      <c r="B176" s="28" t="s">
        <v>185</v>
      </c>
      <c r="C176" s="28">
        <v>2662.9</v>
      </c>
      <c r="D176" s="37">
        <v>2650.666666666667</v>
      </c>
      <c r="E176" s="37">
        <v>2628.5333333333338</v>
      </c>
      <c r="F176" s="37">
        <v>2594.166666666667</v>
      </c>
      <c r="G176" s="37">
        <v>2572.0333333333338</v>
      </c>
      <c r="H176" s="37">
        <v>2685.0333333333338</v>
      </c>
      <c r="I176" s="37">
        <v>2707.166666666667</v>
      </c>
      <c r="J176" s="37">
        <v>2741.5333333333338</v>
      </c>
      <c r="K176" s="28">
        <v>2672.8</v>
      </c>
      <c r="L176" s="28">
        <v>2616.3000000000002</v>
      </c>
      <c r="M176" s="28">
        <v>81.319980000000001</v>
      </c>
      <c r="N176" s="1"/>
      <c r="O176" s="1"/>
    </row>
    <row r="177" spans="1:15" ht="12.75" customHeight="1">
      <c r="A177" s="53">
        <v>168</v>
      </c>
      <c r="B177" s="28" t="s">
        <v>273</v>
      </c>
      <c r="C177" s="28">
        <v>740.05</v>
      </c>
      <c r="D177" s="37">
        <v>745.4</v>
      </c>
      <c r="E177" s="37">
        <v>732.84999999999991</v>
      </c>
      <c r="F177" s="37">
        <v>725.65</v>
      </c>
      <c r="G177" s="37">
        <v>713.09999999999991</v>
      </c>
      <c r="H177" s="37">
        <v>752.59999999999991</v>
      </c>
      <c r="I177" s="37">
        <v>765.14999999999986</v>
      </c>
      <c r="J177" s="37">
        <v>772.34999999999991</v>
      </c>
      <c r="K177" s="28">
        <v>757.95</v>
      </c>
      <c r="L177" s="28">
        <v>738.2</v>
      </c>
      <c r="M177" s="28">
        <v>8.1516400000000004</v>
      </c>
      <c r="N177" s="1"/>
      <c r="O177" s="1"/>
    </row>
    <row r="178" spans="1:15" ht="12.75" customHeight="1">
      <c r="A178" s="53">
        <v>169</v>
      </c>
      <c r="B178" s="28" t="s">
        <v>187</v>
      </c>
      <c r="C178" s="28">
        <v>1133.7</v>
      </c>
      <c r="D178" s="37">
        <v>1141.95</v>
      </c>
      <c r="E178" s="37">
        <v>1122.1000000000001</v>
      </c>
      <c r="F178" s="37">
        <v>1110.5</v>
      </c>
      <c r="G178" s="37">
        <v>1090.6500000000001</v>
      </c>
      <c r="H178" s="37">
        <v>1153.5500000000002</v>
      </c>
      <c r="I178" s="37">
        <v>1173.4000000000001</v>
      </c>
      <c r="J178" s="37">
        <v>1185.0000000000002</v>
      </c>
      <c r="K178" s="28">
        <v>1161.8</v>
      </c>
      <c r="L178" s="28">
        <v>1130.3499999999999</v>
      </c>
      <c r="M178" s="28">
        <v>10.142200000000001</v>
      </c>
      <c r="N178" s="1"/>
      <c r="O178" s="1"/>
    </row>
    <row r="179" spans="1:15" ht="12.75" customHeight="1">
      <c r="A179" s="53">
        <v>170</v>
      </c>
      <c r="B179" s="28" t="s">
        <v>191</v>
      </c>
      <c r="C179" s="28">
        <v>2263.25</v>
      </c>
      <c r="D179" s="37">
        <v>2262.65</v>
      </c>
      <c r="E179" s="37">
        <v>2237.5500000000002</v>
      </c>
      <c r="F179" s="37">
        <v>2211.85</v>
      </c>
      <c r="G179" s="37">
        <v>2186.75</v>
      </c>
      <c r="H179" s="37">
        <v>2288.3500000000004</v>
      </c>
      <c r="I179" s="37">
        <v>2313.4499999999998</v>
      </c>
      <c r="J179" s="37">
        <v>2339.1500000000005</v>
      </c>
      <c r="K179" s="28">
        <v>2287.75</v>
      </c>
      <c r="L179" s="28">
        <v>2236.9499999999998</v>
      </c>
      <c r="M179" s="28">
        <v>4.4870400000000004</v>
      </c>
      <c r="N179" s="1"/>
      <c r="O179" s="1"/>
    </row>
    <row r="180" spans="1:15" ht="12.75" customHeight="1">
      <c r="A180" s="53">
        <v>171</v>
      </c>
      <c r="B180" s="28" t="s">
        <v>274</v>
      </c>
      <c r="C180" s="28">
        <v>6621.1</v>
      </c>
      <c r="D180" s="37">
        <v>6633.6333333333341</v>
      </c>
      <c r="E180" s="37">
        <v>6595.4666666666681</v>
      </c>
      <c r="F180" s="37">
        <v>6569.8333333333339</v>
      </c>
      <c r="G180" s="37">
        <v>6531.6666666666679</v>
      </c>
      <c r="H180" s="37">
        <v>6659.2666666666682</v>
      </c>
      <c r="I180" s="37">
        <v>6697.4333333333343</v>
      </c>
      <c r="J180" s="37">
        <v>6723.0666666666684</v>
      </c>
      <c r="K180" s="28">
        <v>6671.8</v>
      </c>
      <c r="L180" s="28">
        <v>6608</v>
      </c>
      <c r="M180" s="28">
        <v>6.7750000000000005E-2</v>
      </c>
      <c r="N180" s="1"/>
      <c r="O180" s="1"/>
    </row>
    <row r="181" spans="1:15" ht="12.75" customHeight="1">
      <c r="A181" s="53">
        <v>172</v>
      </c>
      <c r="B181" s="28" t="s">
        <v>189</v>
      </c>
      <c r="C181" s="28">
        <v>19135.650000000001</v>
      </c>
      <c r="D181" s="37">
        <v>19024.333333333336</v>
      </c>
      <c r="E181" s="37">
        <v>18702.716666666671</v>
      </c>
      <c r="F181" s="37">
        <v>18269.783333333336</v>
      </c>
      <c r="G181" s="37">
        <v>17948.166666666672</v>
      </c>
      <c r="H181" s="37">
        <v>19457.26666666667</v>
      </c>
      <c r="I181" s="37">
        <v>19778.883333333339</v>
      </c>
      <c r="J181" s="37">
        <v>20211.816666666669</v>
      </c>
      <c r="K181" s="28">
        <v>19345.95</v>
      </c>
      <c r="L181" s="28">
        <v>18591.400000000001</v>
      </c>
      <c r="M181" s="28">
        <v>0.46949999999999997</v>
      </c>
      <c r="N181" s="1"/>
      <c r="O181" s="1"/>
    </row>
    <row r="182" spans="1:15" ht="12.75" customHeight="1">
      <c r="A182" s="53">
        <v>173</v>
      </c>
      <c r="B182" s="28" t="s">
        <v>192</v>
      </c>
      <c r="C182" s="28">
        <v>1133.9000000000001</v>
      </c>
      <c r="D182" s="37">
        <v>1136.4333333333334</v>
      </c>
      <c r="E182" s="37">
        <v>1112.9666666666667</v>
      </c>
      <c r="F182" s="37">
        <v>1092.0333333333333</v>
      </c>
      <c r="G182" s="37">
        <v>1068.5666666666666</v>
      </c>
      <c r="H182" s="37">
        <v>1157.3666666666668</v>
      </c>
      <c r="I182" s="37">
        <v>1180.8333333333335</v>
      </c>
      <c r="J182" s="37">
        <v>1201.7666666666669</v>
      </c>
      <c r="K182" s="28">
        <v>1159.9000000000001</v>
      </c>
      <c r="L182" s="28">
        <v>1115.5</v>
      </c>
      <c r="M182" s="28">
        <v>8.7989599999999992</v>
      </c>
      <c r="N182" s="1"/>
      <c r="O182" s="1"/>
    </row>
    <row r="183" spans="1:15" ht="12.75" customHeight="1">
      <c r="A183" s="53">
        <v>174</v>
      </c>
      <c r="B183" s="28" t="s">
        <v>190</v>
      </c>
      <c r="C183" s="28">
        <v>2381.65</v>
      </c>
      <c r="D183" s="37">
        <v>2381.8166666666666</v>
      </c>
      <c r="E183" s="37">
        <v>2349.8833333333332</v>
      </c>
      <c r="F183" s="37">
        <v>2318.1166666666668</v>
      </c>
      <c r="G183" s="37">
        <v>2286.1833333333334</v>
      </c>
      <c r="H183" s="37">
        <v>2413.583333333333</v>
      </c>
      <c r="I183" s="37">
        <v>2445.5166666666664</v>
      </c>
      <c r="J183" s="37">
        <v>2477.2833333333328</v>
      </c>
      <c r="K183" s="28">
        <v>2413.75</v>
      </c>
      <c r="L183" s="28">
        <v>2350.0500000000002</v>
      </c>
      <c r="M183" s="28">
        <v>3.77976</v>
      </c>
      <c r="N183" s="1"/>
      <c r="O183" s="1"/>
    </row>
    <row r="184" spans="1:15" ht="12.75" customHeight="1">
      <c r="A184" s="53">
        <v>175</v>
      </c>
      <c r="B184" s="28" t="s">
        <v>188</v>
      </c>
      <c r="C184" s="28">
        <v>445.85</v>
      </c>
      <c r="D184" s="37">
        <v>447.33333333333331</v>
      </c>
      <c r="E184" s="37">
        <v>440.61666666666662</v>
      </c>
      <c r="F184" s="37">
        <v>435.38333333333333</v>
      </c>
      <c r="G184" s="37">
        <v>428.66666666666663</v>
      </c>
      <c r="H184" s="37">
        <v>452.56666666666661</v>
      </c>
      <c r="I184" s="37">
        <v>459.2833333333333</v>
      </c>
      <c r="J184" s="37">
        <v>464.51666666666659</v>
      </c>
      <c r="K184" s="28">
        <v>454.05</v>
      </c>
      <c r="L184" s="28">
        <v>442.1</v>
      </c>
      <c r="M184" s="28">
        <v>134.26836</v>
      </c>
      <c r="N184" s="1"/>
      <c r="O184" s="1"/>
    </row>
    <row r="185" spans="1:15" ht="12.75" customHeight="1">
      <c r="A185" s="53">
        <v>176</v>
      </c>
      <c r="B185" s="28" t="s">
        <v>186</v>
      </c>
      <c r="C185" s="28">
        <v>71.5</v>
      </c>
      <c r="D185" s="37">
        <v>71.233333333333334</v>
      </c>
      <c r="E185" s="37">
        <v>70.466666666666669</v>
      </c>
      <c r="F185" s="37">
        <v>69.433333333333337</v>
      </c>
      <c r="G185" s="37">
        <v>68.666666666666671</v>
      </c>
      <c r="H185" s="37">
        <v>72.266666666666666</v>
      </c>
      <c r="I185" s="37">
        <v>73.033333333333346</v>
      </c>
      <c r="J185" s="37">
        <v>74.066666666666663</v>
      </c>
      <c r="K185" s="28">
        <v>72</v>
      </c>
      <c r="L185" s="28">
        <v>70.2</v>
      </c>
      <c r="M185" s="28">
        <v>305.30739999999997</v>
      </c>
      <c r="N185" s="1"/>
      <c r="O185" s="1"/>
    </row>
    <row r="186" spans="1:15" ht="12.75" customHeight="1">
      <c r="A186" s="53">
        <v>177</v>
      </c>
      <c r="B186" s="28" t="s">
        <v>193</v>
      </c>
      <c r="C186" s="28">
        <v>829.5</v>
      </c>
      <c r="D186" s="37">
        <v>833.41666666666663</v>
      </c>
      <c r="E186" s="37">
        <v>815.83333333333326</v>
      </c>
      <c r="F186" s="37">
        <v>802.16666666666663</v>
      </c>
      <c r="G186" s="37">
        <v>784.58333333333326</v>
      </c>
      <c r="H186" s="37">
        <v>847.08333333333326</v>
      </c>
      <c r="I186" s="37">
        <v>864.66666666666652</v>
      </c>
      <c r="J186" s="37">
        <v>878.33333333333326</v>
      </c>
      <c r="K186" s="28">
        <v>851</v>
      </c>
      <c r="L186" s="28">
        <v>819.75</v>
      </c>
      <c r="M186" s="28">
        <v>21.91412</v>
      </c>
      <c r="N186" s="1"/>
      <c r="O186" s="1"/>
    </row>
    <row r="187" spans="1:15" ht="12.75" customHeight="1">
      <c r="A187" s="53">
        <v>178</v>
      </c>
      <c r="B187" s="28" t="s">
        <v>194</v>
      </c>
      <c r="C187" s="28">
        <v>419.45</v>
      </c>
      <c r="D187" s="37">
        <v>423.18333333333334</v>
      </c>
      <c r="E187" s="37">
        <v>413.4666666666667</v>
      </c>
      <c r="F187" s="37">
        <v>407.48333333333335</v>
      </c>
      <c r="G187" s="37">
        <v>397.76666666666671</v>
      </c>
      <c r="H187" s="37">
        <v>429.16666666666669</v>
      </c>
      <c r="I187" s="37">
        <v>438.88333333333327</v>
      </c>
      <c r="J187" s="37">
        <v>444.86666666666667</v>
      </c>
      <c r="K187" s="28">
        <v>432.9</v>
      </c>
      <c r="L187" s="28">
        <v>417.2</v>
      </c>
      <c r="M187" s="28">
        <v>5.2531800000000004</v>
      </c>
      <c r="N187" s="1"/>
      <c r="O187" s="1"/>
    </row>
    <row r="188" spans="1:15" ht="12.75" customHeight="1">
      <c r="A188" s="53">
        <v>179</v>
      </c>
      <c r="B188" s="28" t="s">
        <v>275</v>
      </c>
      <c r="C188" s="28">
        <v>537.20000000000005</v>
      </c>
      <c r="D188" s="37">
        <v>533.4</v>
      </c>
      <c r="E188" s="37">
        <v>527.09999999999991</v>
      </c>
      <c r="F188" s="37">
        <v>516.99999999999989</v>
      </c>
      <c r="G188" s="37">
        <v>510.69999999999982</v>
      </c>
      <c r="H188" s="37">
        <v>543.5</v>
      </c>
      <c r="I188" s="37">
        <v>549.79999999999995</v>
      </c>
      <c r="J188" s="37">
        <v>559.90000000000009</v>
      </c>
      <c r="K188" s="28">
        <v>539.70000000000005</v>
      </c>
      <c r="L188" s="28">
        <v>523.29999999999995</v>
      </c>
      <c r="M188" s="28">
        <v>3.4676800000000001</v>
      </c>
      <c r="N188" s="1"/>
      <c r="O188" s="1"/>
    </row>
    <row r="189" spans="1:15" ht="12.75" customHeight="1">
      <c r="A189" s="53">
        <v>180</v>
      </c>
      <c r="B189" s="28" t="s">
        <v>206</v>
      </c>
      <c r="C189" s="28">
        <v>750.45</v>
      </c>
      <c r="D189" s="37">
        <v>753.7833333333333</v>
      </c>
      <c r="E189" s="37">
        <v>745.01666666666665</v>
      </c>
      <c r="F189" s="37">
        <v>739.58333333333337</v>
      </c>
      <c r="G189" s="37">
        <v>730.81666666666672</v>
      </c>
      <c r="H189" s="37">
        <v>759.21666666666658</v>
      </c>
      <c r="I189" s="37">
        <v>767.98333333333323</v>
      </c>
      <c r="J189" s="37">
        <v>773.41666666666652</v>
      </c>
      <c r="K189" s="28">
        <v>762.55</v>
      </c>
      <c r="L189" s="28">
        <v>748.35</v>
      </c>
      <c r="M189" s="28">
        <v>14.508839999999999</v>
      </c>
      <c r="N189" s="1"/>
      <c r="O189" s="1"/>
    </row>
    <row r="190" spans="1:15" ht="12.75" customHeight="1">
      <c r="A190" s="53">
        <v>181</v>
      </c>
      <c r="B190" s="28" t="s">
        <v>195</v>
      </c>
      <c r="C190" s="28">
        <v>906.4</v>
      </c>
      <c r="D190" s="37">
        <v>915.06666666666661</v>
      </c>
      <c r="E190" s="37">
        <v>891.33333333333326</v>
      </c>
      <c r="F190" s="37">
        <v>876.26666666666665</v>
      </c>
      <c r="G190" s="37">
        <v>852.5333333333333</v>
      </c>
      <c r="H190" s="37">
        <v>930.13333333333321</v>
      </c>
      <c r="I190" s="37">
        <v>953.86666666666656</v>
      </c>
      <c r="J190" s="37">
        <v>968.93333333333317</v>
      </c>
      <c r="K190" s="28">
        <v>938.8</v>
      </c>
      <c r="L190" s="28">
        <v>900</v>
      </c>
      <c r="M190" s="28">
        <v>8.4804200000000005</v>
      </c>
      <c r="N190" s="1"/>
      <c r="O190" s="1"/>
    </row>
    <row r="191" spans="1:15" ht="12.75" customHeight="1">
      <c r="A191" s="53">
        <v>182</v>
      </c>
      <c r="B191" s="28" t="s">
        <v>530</v>
      </c>
      <c r="C191" s="28">
        <v>921.3</v>
      </c>
      <c r="D191" s="37">
        <v>927.06666666666661</v>
      </c>
      <c r="E191" s="37">
        <v>910.78333333333319</v>
      </c>
      <c r="F191" s="37">
        <v>900.26666666666654</v>
      </c>
      <c r="G191" s="37">
        <v>883.98333333333312</v>
      </c>
      <c r="H191" s="37">
        <v>937.58333333333326</v>
      </c>
      <c r="I191" s="37">
        <v>953.86666666666656</v>
      </c>
      <c r="J191" s="37">
        <v>964.38333333333333</v>
      </c>
      <c r="K191" s="28">
        <v>943.35</v>
      </c>
      <c r="L191" s="28">
        <v>916.55</v>
      </c>
      <c r="M191" s="28">
        <v>5.1735699999999998</v>
      </c>
      <c r="N191" s="1"/>
      <c r="O191" s="1"/>
    </row>
    <row r="192" spans="1:15" ht="12.75" customHeight="1">
      <c r="A192" s="53">
        <v>183</v>
      </c>
      <c r="B192" s="28" t="s">
        <v>200</v>
      </c>
      <c r="C192" s="28">
        <v>3219.6</v>
      </c>
      <c r="D192" s="37">
        <v>3235.0166666666664</v>
      </c>
      <c r="E192" s="37">
        <v>3177.0333333333328</v>
      </c>
      <c r="F192" s="37">
        <v>3134.4666666666662</v>
      </c>
      <c r="G192" s="37">
        <v>3076.4833333333327</v>
      </c>
      <c r="H192" s="37">
        <v>3277.583333333333</v>
      </c>
      <c r="I192" s="37">
        <v>3335.5666666666666</v>
      </c>
      <c r="J192" s="37">
        <v>3378.1333333333332</v>
      </c>
      <c r="K192" s="28">
        <v>3293</v>
      </c>
      <c r="L192" s="28">
        <v>3192.45</v>
      </c>
      <c r="M192" s="28">
        <v>30.30921</v>
      </c>
      <c r="N192" s="1"/>
      <c r="O192" s="1"/>
    </row>
    <row r="193" spans="1:15" ht="12.75" customHeight="1">
      <c r="A193" s="53">
        <v>184</v>
      </c>
      <c r="B193" s="28" t="s">
        <v>196</v>
      </c>
      <c r="C193" s="28">
        <v>735.95</v>
      </c>
      <c r="D193" s="37">
        <v>738.69999999999993</v>
      </c>
      <c r="E193" s="37">
        <v>723.24999999999989</v>
      </c>
      <c r="F193" s="37">
        <v>710.55</v>
      </c>
      <c r="G193" s="37">
        <v>695.09999999999991</v>
      </c>
      <c r="H193" s="37">
        <v>751.39999999999986</v>
      </c>
      <c r="I193" s="37">
        <v>766.84999999999991</v>
      </c>
      <c r="J193" s="37">
        <v>779.54999999999984</v>
      </c>
      <c r="K193" s="28">
        <v>754.15</v>
      </c>
      <c r="L193" s="28">
        <v>726</v>
      </c>
      <c r="M193" s="28">
        <v>14.55794</v>
      </c>
      <c r="N193" s="1"/>
      <c r="O193" s="1"/>
    </row>
    <row r="194" spans="1:15" ht="12.75" customHeight="1">
      <c r="A194" s="53">
        <v>185</v>
      </c>
      <c r="B194" s="28" t="s">
        <v>276</v>
      </c>
      <c r="C194" s="28">
        <v>8462</v>
      </c>
      <c r="D194" s="37">
        <v>8523.1999999999989</v>
      </c>
      <c r="E194" s="37">
        <v>8350.3999999999978</v>
      </c>
      <c r="F194" s="37">
        <v>8238.7999999999993</v>
      </c>
      <c r="G194" s="37">
        <v>8065.9999999999982</v>
      </c>
      <c r="H194" s="37">
        <v>8634.7999999999975</v>
      </c>
      <c r="I194" s="37">
        <v>8807.5999999999967</v>
      </c>
      <c r="J194" s="37">
        <v>8919.1999999999971</v>
      </c>
      <c r="K194" s="28">
        <v>8696</v>
      </c>
      <c r="L194" s="28">
        <v>8411.6</v>
      </c>
      <c r="M194" s="28">
        <v>4.8779700000000004</v>
      </c>
      <c r="N194" s="1"/>
      <c r="O194" s="1"/>
    </row>
    <row r="195" spans="1:15" ht="12.75" customHeight="1">
      <c r="A195" s="53">
        <v>186</v>
      </c>
      <c r="B195" s="28" t="s">
        <v>197</v>
      </c>
      <c r="C195" s="28">
        <v>406.7</v>
      </c>
      <c r="D195" s="37">
        <v>410.14999999999992</v>
      </c>
      <c r="E195" s="37">
        <v>402.14999999999986</v>
      </c>
      <c r="F195" s="37">
        <v>397.59999999999997</v>
      </c>
      <c r="G195" s="37">
        <v>389.59999999999991</v>
      </c>
      <c r="H195" s="37">
        <v>414.69999999999982</v>
      </c>
      <c r="I195" s="37">
        <v>422.69999999999993</v>
      </c>
      <c r="J195" s="37">
        <v>427.24999999999977</v>
      </c>
      <c r="K195" s="28">
        <v>418.15</v>
      </c>
      <c r="L195" s="28">
        <v>405.6</v>
      </c>
      <c r="M195" s="28">
        <v>174.42641</v>
      </c>
      <c r="N195" s="1"/>
      <c r="O195" s="1"/>
    </row>
    <row r="196" spans="1:15" ht="12.75" customHeight="1">
      <c r="A196" s="53">
        <v>187</v>
      </c>
      <c r="B196" s="28" t="s">
        <v>198</v>
      </c>
      <c r="C196" s="28">
        <v>219.5</v>
      </c>
      <c r="D196" s="37">
        <v>221.58333333333334</v>
      </c>
      <c r="E196" s="37">
        <v>216.81666666666669</v>
      </c>
      <c r="F196" s="37">
        <v>214.13333333333335</v>
      </c>
      <c r="G196" s="37">
        <v>209.3666666666667</v>
      </c>
      <c r="H196" s="37">
        <v>224.26666666666668</v>
      </c>
      <c r="I196" s="37">
        <v>229.03333333333333</v>
      </c>
      <c r="J196" s="37">
        <v>231.71666666666667</v>
      </c>
      <c r="K196" s="28">
        <v>226.35</v>
      </c>
      <c r="L196" s="28">
        <v>218.9</v>
      </c>
      <c r="M196" s="28">
        <v>191.90225000000001</v>
      </c>
      <c r="N196" s="1"/>
      <c r="O196" s="1"/>
    </row>
    <row r="197" spans="1:15" ht="12.75" customHeight="1">
      <c r="A197" s="53">
        <v>188</v>
      </c>
      <c r="B197" s="28" t="s">
        <v>199</v>
      </c>
      <c r="C197" s="28">
        <v>991.95</v>
      </c>
      <c r="D197" s="37">
        <v>997.98333333333323</v>
      </c>
      <c r="E197" s="37">
        <v>983.96666666666647</v>
      </c>
      <c r="F197" s="37">
        <v>975.98333333333323</v>
      </c>
      <c r="G197" s="37">
        <v>961.96666666666647</v>
      </c>
      <c r="H197" s="37">
        <v>1005.9666666666665</v>
      </c>
      <c r="I197" s="37">
        <v>1019.9833333333331</v>
      </c>
      <c r="J197" s="37">
        <v>1027.9666666666665</v>
      </c>
      <c r="K197" s="28">
        <v>1012</v>
      </c>
      <c r="L197" s="28">
        <v>990</v>
      </c>
      <c r="M197" s="28">
        <v>82.235749999999996</v>
      </c>
      <c r="N197" s="1"/>
      <c r="O197" s="1"/>
    </row>
    <row r="198" spans="1:15" ht="12.75" customHeight="1">
      <c r="A198" s="53">
        <v>189</v>
      </c>
      <c r="B198" s="28" t="s">
        <v>201</v>
      </c>
      <c r="C198" s="28">
        <v>1051.95</v>
      </c>
      <c r="D198" s="37">
        <v>1062.1833333333334</v>
      </c>
      <c r="E198" s="37">
        <v>1039.7666666666669</v>
      </c>
      <c r="F198" s="37">
        <v>1027.5833333333335</v>
      </c>
      <c r="G198" s="37">
        <v>1005.166666666667</v>
      </c>
      <c r="H198" s="37">
        <v>1074.3666666666668</v>
      </c>
      <c r="I198" s="37">
        <v>1096.7833333333333</v>
      </c>
      <c r="J198" s="37">
        <v>1108.9666666666667</v>
      </c>
      <c r="K198" s="28">
        <v>1084.5999999999999</v>
      </c>
      <c r="L198" s="28">
        <v>1050</v>
      </c>
      <c r="M198" s="28">
        <v>20.120039999999999</v>
      </c>
      <c r="N198" s="1"/>
      <c r="O198" s="1"/>
    </row>
    <row r="199" spans="1:15" ht="12.75" customHeight="1">
      <c r="A199" s="53">
        <v>190</v>
      </c>
      <c r="B199" s="28" t="s">
        <v>182</v>
      </c>
      <c r="C199" s="28">
        <v>596.5</v>
      </c>
      <c r="D199" s="37">
        <v>597.7833333333333</v>
      </c>
      <c r="E199" s="37">
        <v>587.56666666666661</v>
      </c>
      <c r="F199" s="37">
        <v>578.63333333333333</v>
      </c>
      <c r="G199" s="37">
        <v>568.41666666666663</v>
      </c>
      <c r="H199" s="37">
        <v>606.71666666666658</v>
      </c>
      <c r="I199" s="37">
        <v>616.93333333333328</v>
      </c>
      <c r="J199" s="37">
        <v>625.86666666666656</v>
      </c>
      <c r="K199" s="28">
        <v>608</v>
      </c>
      <c r="L199" s="28">
        <v>588.85</v>
      </c>
      <c r="M199" s="28">
        <v>6.7377799999999999</v>
      </c>
      <c r="N199" s="1"/>
      <c r="O199" s="1"/>
    </row>
    <row r="200" spans="1:15" ht="12.75" customHeight="1">
      <c r="A200" s="53">
        <v>191</v>
      </c>
      <c r="B200" s="28" t="s">
        <v>202</v>
      </c>
      <c r="C200" s="28">
        <v>2102.4</v>
      </c>
      <c r="D200" s="37">
        <v>2101.0166666666669</v>
      </c>
      <c r="E200" s="37">
        <v>2077.5833333333339</v>
      </c>
      <c r="F200" s="37">
        <v>2052.7666666666669</v>
      </c>
      <c r="G200" s="37">
        <v>2029.3333333333339</v>
      </c>
      <c r="H200" s="37">
        <v>2125.8333333333339</v>
      </c>
      <c r="I200" s="37">
        <v>2149.2666666666673</v>
      </c>
      <c r="J200" s="37">
        <v>2174.0833333333339</v>
      </c>
      <c r="K200" s="28">
        <v>2124.4499999999998</v>
      </c>
      <c r="L200" s="28">
        <v>2076.1999999999998</v>
      </c>
      <c r="M200" s="28">
        <v>9.2841100000000001</v>
      </c>
      <c r="N200" s="1"/>
      <c r="O200" s="1"/>
    </row>
    <row r="201" spans="1:15" ht="12.75" customHeight="1">
      <c r="A201" s="53">
        <v>192</v>
      </c>
      <c r="B201" s="28" t="s">
        <v>203</v>
      </c>
      <c r="C201" s="28">
        <v>2834.2</v>
      </c>
      <c r="D201" s="37">
        <v>2835.0833333333335</v>
      </c>
      <c r="E201" s="37">
        <v>2810.166666666667</v>
      </c>
      <c r="F201" s="37">
        <v>2786.1333333333337</v>
      </c>
      <c r="G201" s="37">
        <v>2761.2166666666672</v>
      </c>
      <c r="H201" s="37">
        <v>2859.1166666666668</v>
      </c>
      <c r="I201" s="37">
        <v>2884.0333333333338</v>
      </c>
      <c r="J201" s="37">
        <v>2908.0666666666666</v>
      </c>
      <c r="K201" s="28">
        <v>2860</v>
      </c>
      <c r="L201" s="28">
        <v>2811.05</v>
      </c>
      <c r="M201" s="28">
        <v>0.96550999999999998</v>
      </c>
      <c r="N201" s="1"/>
      <c r="O201" s="1"/>
    </row>
    <row r="202" spans="1:15" ht="12.75" customHeight="1">
      <c r="A202" s="53">
        <v>193</v>
      </c>
      <c r="B202" s="28" t="s">
        <v>204</v>
      </c>
      <c r="C202" s="28">
        <v>455.85</v>
      </c>
      <c r="D202" s="37">
        <v>456.75</v>
      </c>
      <c r="E202" s="37">
        <v>446.6</v>
      </c>
      <c r="F202" s="37">
        <v>437.35</v>
      </c>
      <c r="G202" s="37">
        <v>427.20000000000005</v>
      </c>
      <c r="H202" s="37">
        <v>466</v>
      </c>
      <c r="I202" s="37">
        <v>476.15</v>
      </c>
      <c r="J202" s="37">
        <v>485.4</v>
      </c>
      <c r="K202" s="28">
        <v>466.9</v>
      </c>
      <c r="L202" s="28">
        <v>447.5</v>
      </c>
      <c r="M202" s="28">
        <v>7.5854299999999997</v>
      </c>
      <c r="N202" s="1"/>
      <c r="O202" s="1"/>
    </row>
    <row r="203" spans="1:15" ht="12.75" customHeight="1">
      <c r="A203" s="53">
        <v>194</v>
      </c>
      <c r="B203" s="28" t="s">
        <v>205</v>
      </c>
      <c r="C203" s="28">
        <v>1086.6500000000001</v>
      </c>
      <c r="D203" s="37">
        <v>1093.8833333333332</v>
      </c>
      <c r="E203" s="37">
        <v>1076.2166666666665</v>
      </c>
      <c r="F203" s="37">
        <v>1065.7833333333333</v>
      </c>
      <c r="G203" s="37">
        <v>1048.1166666666666</v>
      </c>
      <c r="H203" s="37">
        <v>1104.3166666666664</v>
      </c>
      <c r="I203" s="37">
        <v>1121.9833333333333</v>
      </c>
      <c r="J203" s="37">
        <v>1132.4166666666663</v>
      </c>
      <c r="K203" s="28">
        <v>1111.55</v>
      </c>
      <c r="L203" s="28">
        <v>1083.45</v>
      </c>
      <c r="M203" s="28">
        <v>5.1472499999999997</v>
      </c>
      <c r="N203" s="1"/>
      <c r="O203" s="1"/>
    </row>
    <row r="204" spans="1:15" ht="12.75" customHeight="1">
      <c r="A204" s="53">
        <v>195</v>
      </c>
      <c r="B204" s="28" t="s">
        <v>209</v>
      </c>
      <c r="C204" s="28">
        <v>726.4</v>
      </c>
      <c r="D204" s="37">
        <v>726.11666666666667</v>
      </c>
      <c r="E204" s="37">
        <v>719.83333333333337</v>
      </c>
      <c r="F204" s="37">
        <v>713.26666666666665</v>
      </c>
      <c r="G204" s="37">
        <v>706.98333333333335</v>
      </c>
      <c r="H204" s="37">
        <v>732.68333333333339</v>
      </c>
      <c r="I204" s="37">
        <v>738.9666666666667</v>
      </c>
      <c r="J204" s="37">
        <v>745.53333333333342</v>
      </c>
      <c r="K204" s="28">
        <v>732.4</v>
      </c>
      <c r="L204" s="28">
        <v>719.55</v>
      </c>
      <c r="M204" s="28">
        <v>15.17285</v>
      </c>
      <c r="N204" s="1"/>
      <c r="O204" s="1"/>
    </row>
    <row r="205" spans="1:15" ht="12.75" customHeight="1">
      <c r="A205" s="53">
        <v>196</v>
      </c>
      <c r="B205" s="28" t="s">
        <v>208</v>
      </c>
      <c r="C205" s="28">
        <v>5356.15</v>
      </c>
      <c r="D205" s="37">
        <v>5381.05</v>
      </c>
      <c r="E205" s="37">
        <v>5312.1</v>
      </c>
      <c r="F205" s="37">
        <v>5268.05</v>
      </c>
      <c r="G205" s="37">
        <v>5199.1000000000004</v>
      </c>
      <c r="H205" s="37">
        <v>5425.1</v>
      </c>
      <c r="I205" s="37">
        <v>5494.0499999999993</v>
      </c>
      <c r="J205" s="37">
        <v>5538.1</v>
      </c>
      <c r="K205" s="28">
        <v>5450</v>
      </c>
      <c r="L205" s="28">
        <v>5337</v>
      </c>
      <c r="M205" s="28">
        <v>4.4135400000000002</v>
      </c>
      <c r="N205" s="1"/>
      <c r="O205" s="1"/>
    </row>
    <row r="206" spans="1:15" ht="12.75" customHeight="1">
      <c r="A206" s="53">
        <v>197</v>
      </c>
      <c r="B206" s="28" t="s">
        <v>277</v>
      </c>
      <c r="C206" s="28">
        <v>36.4</v>
      </c>
      <c r="D206" s="37">
        <v>36.383333333333333</v>
      </c>
      <c r="E206" s="37">
        <v>36.166666666666664</v>
      </c>
      <c r="F206" s="37">
        <v>35.93333333333333</v>
      </c>
      <c r="G206" s="37">
        <v>35.716666666666661</v>
      </c>
      <c r="H206" s="37">
        <v>36.616666666666667</v>
      </c>
      <c r="I206" s="37">
        <v>36.833333333333336</v>
      </c>
      <c r="J206" s="37">
        <v>37.06666666666667</v>
      </c>
      <c r="K206" s="28">
        <v>36.6</v>
      </c>
      <c r="L206" s="28">
        <v>36.15</v>
      </c>
      <c r="M206" s="28">
        <v>49.390369999999997</v>
      </c>
      <c r="N206" s="1"/>
      <c r="O206" s="1"/>
    </row>
    <row r="207" spans="1:15" ht="12.75" customHeight="1">
      <c r="A207" s="53">
        <v>198</v>
      </c>
      <c r="B207" s="28" t="s">
        <v>207</v>
      </c>
      <c r="C207" s="28">
        <v>1493.05</v>
      </c>
      <c r="D207" s="37">
        <v>1484.3</v>
      </c>
      <c r="E207" s="37">
        <v>1458.35</v>
      </c>
      <c r="F207" s="37">
        <v>1423.6499999999999</v>
      </c>
      <c r="G207" s="37">
        <v>1397.6999999999998</v>
      </c>
      <c r="H207" s="37">
        <v>1519</v>
      </c>
      <c r="I207" s="37">
        <v>1544.9500000000003</v>
      </c>
      <c r="J207" s="37">
        <v>1579.65</v>
      </c>
      <c r="K207" s="28">
        <v>1510.25</v>
      </c>
      <c r="L207" s="28">
        <v>1449.6</v>
      </c>
      <c r="M207" s="28">
        <v>4.6418499999999998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780.2</v>
      </c>
      <c r="D208" s="37">
        <v>776.35</v>
      </c>
      <c r="E208" s="37">
        <v>768.90000000000009</v>
      </c>
      <c r="F208" s="37">
        <v>757.6</v>
      </c>
      <c r="G208" s="37">
        <v>750.15000000000009</v>
      </c>
      <c r="H208" s="37">
        <v>787.65000000000009</v>
      </c>
      <c r="I208" s="37">
        <v>795.10000000000014</v>
      </c>
      <c r="J208" s="37">
        <v>806.40000000000009</v>
      </c>
      <c r="K208" s="28">
        <v>783.8</v>
      </c>
      <c r="L208" s="28">
        <v>765.05</v>
      </c>
      <c r="M208" s="28">
        <v>8.9463200000000001</v>
      </c>
      <c r="N208" s="1"/>
      <c r="O208" s="1"/>
    </row>
    <row r="209" spans="1:15" ht="12.75" customHeight="1">
      <c r="A209" s="53">
        <v>200</v>
      </c>
      <c r="B209" s="28" t="s">
        <v>279</v>
      </c>
      <c r="C209" s="28">
        <v>748.05</v>
      </c>
      <c r="D209" s="37">
        <v>749.1</v>
      </c>
      <c r="E209" s="37">
        <v>734.2</v>
      </c>
      <c r="F209" s="37">
        <v>720.35</v>
      </c>
      <c r="G209" s="37">
        <v>705.45</v>
      </c>
      <c r="H209" s="37">
        <v>762.95</v>
      </c>
      <c r="I209" s="37">
        <v>777.84999999999991</v>
      </c>
      <c r="J209" s="37">
        <v>791.7</v>
      </c>
      <c r="K209" s="28">
        <v>764</v>
      </c>
      <c r="L209" s="28">
        <v>735.25</v>
      </c>
      <c r="M209" s="28">
        <v>6.09985</v>
      </c>
      <c r="N209" s="1"/>
      <c r="O209" s="1"/>
    </row>
    <row r="210" spans="1:15" ht="12.75" customHeight="1">
      <c r="A210" s="53">
        <v>201</v>
      </c>
      <c r="B210" s="28" t="s">
        <v>210</v>
      </c>
      <c r="C210" s="28">
        <v>289.7</v>
      </c>
      <c r="D210" s="37">
        <v>291.29999999999995</v>
      </c>
      <c r="E210" s="37">
        <v>284.94999999999993</v>
      </c>
      <c r="F210" s="37">
        <v>280.2</v>
      </c>
      <c r="G210" s="37">
        <v>273.84999999999997</v>
      </c>
      <c r="H210" s="37">
        <v>296.0499999999999</v>
      </c>
      <c r="I210" s="37">
        <v>302.39999999999992</v>
      </c>
      <c r="J210" s="37">
        <v>307.14999999999986</v>
      </c>
      <c r="K210" s="28">
        <v>297.64999999999998</v>
      </c>
      <c r="L210" s="28">
        <v>286.55</v>
      </c>
      <c r="M210" s="28">
        <v>74.874399999999994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8.6999999999999993</v>
      </c>
      <c r="D211" s="37">
        <v>8.7999999999999989</v>
      </c>
      <c r="E211" s="37">
        <v>8.5499999999999972</v>
      </c>
      <c r="F211" s="37">
        <v>8.3999999999999986</v>
      </c>
      <c r="G211" s="37">
        <v>8.1499999999999968</v>
      </c>
      <c r="H211" s="37">
        <v>8.9499999999999975</v>
      </c>
      <c r="I211" s="37">
        <v>9.2000000000000011</v>
      </c>
      <c r="J211" s="37">
        <v>9.3499999999999979</v>
      </c>
      <c r="K211" s="28">
        <v>9.0500000000000007</v>
      </c>
      <c r="L211" s="28">
        <v>8.65</v>
      </c>
      <c r="M211" s="28">
        <v>1217.5923</v>
      </c>
      <c r="N211" s="1"/>
      <c r="O211" s="1"/>
    </row>
    <row r="212" spans="1:15" ht="12.75" customHeight="1">
      <c r="A212" s="53">
        <v>203</v>
      </c>
      <c r="B212" s="28" t="s">
        <v>211</v>
      </c>
      <c r="C212" s="28">
        <v>980.55</v>
      </c>
      <c r="D212" s="37">
        <v>975.94999999999993</v>
      </c>
      <c r="E212" s="37">
        <v>967.14999999999986</v>
      </c>
      <c r="F212" s="37">
        <v>953.74999999999989</v>
      </c>
      <c r="G212" s="37">
        <v>944.94999999999982</v>
      </c>
      <c r="H212" s="37">
        <v>989.34999999999991</v>
      </c>
      <c r="I212" s="37">
        <v>998.14999999999986</v>
      </c>
      <c r="J212" s="37">
        <v>1011.55</v>
      </c>
      <c r="K212" s="28">
        <v>984.75</v>
      </c>
      <c r="L212" s="28">
        <v>962.55</v>
      </c>
      <c r="M212" s="28">
        <v>6.5183400000000002</v>
      </c>
      <c r="N212" s="1"/>
      <c r="O212" s="1"/>
    </row>
    <row r="213" spans="1:15" ht="12.75" customHeight="1">
      <c r="A213" s="53">
        <v>204</v>
      </c>
      <c r="B213" s="28" t="s">
        <v>280</v>
      </c>
      <c r="C213" s="28">
        <v>1532.9</v>
      </c>
      <c r="D213" s="37">
        <v>1529.1333333333334</v>
      </c>
      <c r="E213" s="37">
        <v>1501.8166666666668</v>
      </c>
      <c r="F213" s="37">
        <v>1470.7333333333333</v>
      </c>
      <c r="G213" s="37">
        <v>1443.4166666666667</v>
      </c>
      <c r="H213" s="37">
        <v>1560.2166666666669</v>
      </c>
      <c r="I213" s="37">
        <v>1587.5333333333335</v>
      </c>
      <c r="J213" s="37">
        <v>1618.616666666667</v>
      </c>
      <c r="K213" s="28">
        <v>1556.45</v>
      </c>
      <c r="L213" s="28">
        <v>1498.05</v>
      </c>
      <c r="M213" s="28">
        <v>0.84574000000000005</v>
      </c>
      <c r="N213" s="1"/>
      <c r="O213" s="1"/>
    </row>
    <row r="214" spans="1:15" ht="12.75" customHeight="1">
      <c r="A214" s="53">
        <v>205</v>
      </c>
      <c r="B214" s="28" t="s">
        <v>212</v>
      </c>
      <c r="C214" s="37">
        <v>446.1</v>
      </c>
      <c r="D214" s="37">
        <v>448.0333333333333</v>
      </c>
      <c r="E214" s="37">
        <v>443.06666666666661</v>
      </c>
      <c r="F214" s="37">
        <v>440.0333333333333</v>
      </c>
      <c r="G214" s="37">
        <v>435.06666666666661</v>
      </c>
      <c r="H214" s="37">
        <v>451.06666666666661</v>
      </c>
      <c r="I214" s="37">
        <v>456.0333333333333</v>
      </c>
      <c r="J214" s="37">
        <v>459.06666666666661</v>
      </c>
      <c r="K214" s="37">
        <v>453</v>
      </c>
      <c r="L214" s="37">
        <v>445</v>
      </c>
      <c r="M214" s="37">
        <v>70.654110000000003</v>
      </c>
      <c r="N214" s="1"/>
      <c r="O214" s="1"/>
    </row>
    <row r="215" spans="1:15" ht="12.75" customHeight="1">
      <c r="A215" s="53">
        <v>206</v>
      </c>
      <c r="B215" s="28" t="s">
        <v>281</v>
      </c>
      <c r="C215" s="37">
        <v>12.8</v>
      </c>
      <c r="D215" s="37">
        <v>12.833333333333334</v>
      </c>
      <c r="E215" s="37">
        <v>12.716666666666669</v>
      </c>
      <c r="F215" s="37">
        <v>12.633333333333335</v>
      </c>
      <c r="G215" s="37">
        <v>12.516666666666669</v>
      </c>
      <c r="H215" s="37">
        <v>12.916666666666668</v>
      </c>
      <c r="I215" s="37">
        <v>13.033333333333331</v>
      </c>
      <c r="J215" s="37">
        <v>13.116666666666667</v>
      </c>
      <c r="K215" s="37">
        <v>12.95</v>
      </c>
      <c r="L215" s="37">
        <v>12.75</v>
      </c>
      <c r="M215" s="37">
        <v>418.76038999999997</v>
      </c>
      <c r="N215" s="1"/>
      <c r="O215" s="1"/>
    </row>
    <row r="216" spans="1:15" ht="12.75" customHeight="1">
      <c r="A216" s="53">
        <v>207</v>
      </c>
      <c r="B216" s="28" t="s">
        <v>213</v>
      </c>
      <c r="C216" s="37">
        <v>226.7</v>
      </c>
      <c r="D216" s="37">
        <v>226.36666666666667</v>
      </c>
      <c r="E216" s="37">
        <v>219.93333333333334</v>
      </c>
      <c r="F216" s="37">
        <v>213.16666666666666</v>
      </c>
      <c r="G216" s="37">
        <v>206.73333333333332</v>
      </c>
      <c r="H216" s="37">
        <v>233.13333333333335</v>
      </c>
      <c r="I216" s="37">
        <v>239.56666666666669</v>
      </c>
      <c r="J216" s="37">
        <v>246.33333333333337</v>
      </c>
      <c r="K216" s="37">
        <v>232.8</v>
      </c>
      <c r="L216" s="37">
        <v>219.6</v>
      </c>
      <c r="M216" s="37">
        <v>193.24288999999999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282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283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284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214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215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216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217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218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219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220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221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222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223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224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225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226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227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228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29"/>
  <sheetViews>
    <sheetView zoomScale="85" zoomScaleNormal="85" workbookViewId="0">
      <pane ySplit="10" topLeftCell="A11" activePane="bottomLeft" state="frozen"/>
      <selection pane="bottomLeft" activeCell="E30" sqref="E30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83"/>
      <c r="B1" s="484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15" t="s">
        <v>285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44726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76" t="s">
        <v>16</v>
      </c>
      <c r="B9" s="478" t="s">
        <v>18</v>
      </c>
      <c r="C9" s="482" t="s">
        <v>20</v>
      </c>
      <c r="D9" s="482" t="s">
        <v>21</v>
      </c>
      <c r="E9" s="473" t="s">
        <v>22</v>
      </c>
      <c r="F9" s="474"/>
      <c r="G9" s="475"/>
      <c r="H9" s="473" t="s">
        <v>23</v>
      </c>
      <c r="I9" s="474"/>
      <c r="J9" s="475"/>
      <c r="K9" s="23"/>
      <c r="L9" s="24"/>
      <c r="M9" s="50"/>
      <c r="N9" s="1"/>
      <c r="O9" s="1"/>
    </row>
    <row r="10" spans="1:15" ht="42.75" customHeight="1">
      <c r="A10" s="480"/>
      <c r="B10" s="481"/>
      <c r="C10" s="481"/>
      <c r="D10" s="48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310" t="s">
        <v>287</v>
      </c>
      <c r="C11" s="301">
        <v>20337.25</v>
      </c>
      <c r="D11" s="302">
        <v>20187.083333333332</v>
      </c>
      <c r="E11" s="302">
        <v>19950.166666666664</v>
      </c>
      <c r="F11" s="302">
        <v>19563.083333333332</v>
      </c>
      <c r="G11" s="302">
        <v>19326.166666666664</v>
      </c>
      <c r="H11" s="302">
        <v>20574.166666666664</v>
      </c>
      <c r="I11" s="302">
        <v>20811.083333333328</v>
      </c>
      <c r="J11" s="302">
        <v>21198.166666666664</v>
      </c>
      <c r="K11" s="301">
        <v>20424</v>
      </c>
      <c r="L11" s="301">
        <v>19800</v>
      </c>
      <c r="M11" s="301">
        <v>5.2589999999999998E-2</v>
      </c>
      <c r="N11" s="1"/>
      <c r="O11" s="1"/>
    </row>
    <row r="12" spans="1:15" ht="12" customHeight="1">
      <c r="A12" s="30">
        <v>2</v>
      </c>
      <c r="B12" s="311" t="s">
        <v>292</v>
      </c>
      <c r="C12" s="301">
        <v>420.15</v>
      </c>
      <c r="D12" s="302">
        <v>420.51666666666665</v>
      </c>
      <c r="E12" s="302">
        <v>416.68333333333328</v>
      </c>
      <c r="F12" s="302">
        <v>413.21666666666664</v>
      </c>
      <c r="G12" s="302">
        <v>409.38333333333327</v>
      </c>
      <c r="H12" s="302">
        <v>423.98333333333329</v>
      </c>
      <c r="I12" s="302">
        <v>427.81666666666666</v>
      </c>
      <c r="J12" s="302">
        <v>431.2833333333333</v>
      </c>
      <c r="K12" s="301">
        <v>424.35</v>
      </c>
      <c r="L12" s="301">
        <v>417.05</v>
      </c>
      <c r="M12" s="301">
        <v>0.4884</v>
      </c>
      <c r="N12" s="1"/>
      <c r="O12" s="1"/>
    </row>
    <row r="13" spans="1:15" ht="12" customHeight="1">
      <c r="A13" s="30">
        <v>3</v>
      </c>
      <c r="B13" s="311" t="s">
        <v>39</v>
      </c>
      <c r="C13" s="301">
        <v>701.8</v>
      </c>
      <c r="D13" s="302">
        <v>699.91666666666663</v>
      </c>
      <c r="E13" s="302">
        <v>694.08333333333326</v>
      </c>
      <c r="F13" s="302">
        <v>686.36666666666667</v>
      </c>
      <c r="G13" s="302">
        <v>680.5333333333333</v>
      </c>
      <c r="H13" s="302">
        <v>707.63333333333321</v>
      </c>
      <c r="I13" s="302">
        <v>713.46666666666647</v>
      </c>
      <c r="J13" s="302">
        <v>721.18333333333317</v>
      </c>
      <c r="K13" s="301">
        <v>705.75</v>
      </c>
      <c r="L13" s="301">
        <v>692.2</v>
      </c>
      <c r="M13" s="301">
        <v>6.7160399999999996</v>
      </c>
      <c r="N13" s="1"/>
      <c r="O13" s="1"/>
    </row>
    <row r="14" spans="1:15" ht="12" customHeight="1">
      <c r="A14" s="30">
        <v>4</v>
      </c>
      <c r="B14" s="311" t="s">
        <v>293</v>
      </c>
      <c r="C14" s="301">
        <v>2007.65</v>
      </c>
      <c r="D14" s="302">
        <v>2024.5666666666666</v>
      </c>
      <c r="E14" s="302">
        <v>1971.6333333333332</v>
      </c>
      <c r="F14" s="302">
        <v>1935.6166666666666</v>
      </c>
      <c r="G14" s="302">
        <v>1882.6833333333332</v>
      </c>
      <c r="H14" s="302">
        <v>2060.583333333333</v>
      </c>
      <c r="I14" s="302">
        <v>2113.5166666666664</v>
      </c>
      <c r="J14" s="302">
        <v>2149.5333333333333</v>
      </c>
      <c r="K14" s="301">
        <v>2077.5</v>
      </c>
      <c r="L14" s="301">
        <v>1988.55</v>
      </c>
      <c r="M14" s="301">
        <v>0.81620000000000004</v>
      </c>
      <c r="N14" s="1"/>
      <c r="O14" s="1"/>
    </row>
    <row r="15" spans="1:15" ht="12" customHeight="1">
      <c r="A15" s="30">
        <v>5</v>
      </c>
      <c r="B15" s="311" t="s">
        <v>288</v>
      </c>
      <c r="C15" s="301">
        <v>2337.4499999999998</v>
      </c>
      <c r="D15" s="302">
        <v>2314.5833333333335</v>
      </c>
      <c r="E15" s="302">
        <v>2274.8666666666668</v>
      </c>
      <c r="F15" s="302">
        <v>2212.2833333333333</v>
      </c>
      <c r="G15" s="302">
        <v>2172.5666666666666</v>
      </c>
      <c r="H15" s="302">
        <v>2377.166666666667</v>
      </c>
      <c r="I15" s="302">
        <v>2416.8833333333332</v>
      </c>
      <c r="J15" s="302">
        <v>2479.4666666666672</v>
      </c>
      <c r="K15" s="301">
        <v>2354.3000000000002</v>
      </c>
      <c r="L15" s="301">
        <v>2252</v>
      </c>
      <c r="M15" s="301">
        <v>1.5796300000000001</v>
      </c>
      <c r="N15" s="1"/>
      <c r="O15" s="1"/>
    </row>
    <row r="16" spans="1:15" ht="12" customHeight="1">
      <c r="A16" s="30">
        <v>6</v>
      </c>
      <c r="B16" s="311" t="s">
        <v>237</v>
      </c>
      <c r="C16" s="301">
        <v>17904.849999999999</v>
      </c>
      <c r="D16" s="302">
        <v>17937.516666666666</v>
      </c>
      <c r="E16" s="302">
        <v>17776.383333333331</v>
      </c>
      <c r="F16" s="302">
        <v>17647.916666666664</v>
      </c>
      <c r="G16" s="302">
        <v>17486.783333333329</v>
      </c>
      <c r="H16" s="302">
        <v>18065.983333333334</v>
      </c>
      <c r="I16" s="302">
        <v>18227.116666666672</v>
      </c>
      <c r="J16" s="302">
        <v>18355.583333333336</v>
      </c>
      <c r="K16" s="301">
        <v>18098.650000000001</v>
      </c>
      <c r="L16" s="301">
        <v>17809.05</v>
      </c>
      <c r="M16" s="301">
        <v>0.11584</v>
      </c>
      <c r="N16" s="1"/>
      <c r="O16" s="1"/>
    </row>
    <row r="17" spans="1:15" ht="12" customHeight="1">
      <c r="A17" s="30">
        <v>7</v>
      </c>
      <c r="B17" s="311" t="s">
        <v>241</v>
      </c>
      <c r="C17" s="301">
        <v>95.1</v>
      </c>
      <c r="D17" s="302">
        <v>96.5</v>
      </c>
      <c r="E17" s="302">
        <v>93.55</v>
      </c>
      <c r="F17" s="302">
        <v>92</v>
      </c>
      <c r="G17" s="302">
        <v>89.05</v>
      </c>
      <c r="H17" s="302">
        <v>98.05</v>
      </c>
      <c r="I17" s="302">
        <v>100.99999999999999</v>
      </c>
      <c r="J17" s="302">
        <v>102.55</v>
      </c>
      <c r="K17" s="301">
        <v>99.45</v>
      </c>
      <c r="L17" s="301">
        <v>94.95</v>
      </c>
      <c r="M17" s="301">
        <v>27.714410000000001</v>
      </c>
      <c r="N17" s="1"/>
      <c r="O17" s="1"/>
    </row>
    <row r="18" spans="1:15" ht="12" customHeight="1">
      <c r="A18" s="30">
        <v>8</v>
      </c>
      <c r="B18" s="311" t="s">
        <v>41</v>
      </c>
      <c r="C18" s="301">
        <v>246.4</v>
      </c>
      <c r="D18" s="302">
        <v>248.61666666666667</v>
      </c>
      <c r="E18" s="302">
        <v>242.53333333333336</v>
      </c>
      <c r="F18" s="302">
        <v>238.66666666666669</v>
      </c>
      <c r="G18" s="302">
        <v>232.58333333333337</v>
      </c>
      <c r="H18" s="302">
        <v>252.48333333333335</v>
      </c>
      <c r="I18" s="302">
        <v>258.56666666666666</v>
      </c>
      <c r="J18" s="302">
        <v>262.43333333333334</v>
      </c>
      <c r="K18" s="301">
        <v>254.7</v>
      </c>
      <c r="L18" s="301">
        <v>244.75</v>
      </c>
      <c r="M18" s="301">
        <v>15.87926</v>
      </c>
      <c r="N18" s="1"/>
      <c r="O18" s="1"/>
    </row>
    <row r="19" spans="1:15" ht="12" customHeight="1">
      <c r="A19" s="30">
        <v>9</v>
      </c>
      <c r="B19" s="311" t="s">
        <v>43</v>
      </c>
      <c r="C19" s="301">
        <v>2121.25</v>
      </c>
      <c r="D19" s="302">
        <v>2116.3166666666666</v>
      </c>
      <c r="E19" s="302">
        <v>2103.6333333333332</v>
      </c>
      <c r="F19" s="302">
        <v>2086.0166666666664</v>
      </c>
      <c r="G19" s="302">
        <v>2073.333333333333</v>
      </c>
      <c r="H19" s="302">
        <v>2133.9333333333334</v>
      </c>
      <c r="I19" s="302">
        <v>2146.6166666666668</v>
      </c>
      <c r="J19" s="302">
        <v>2164.2333333333336</v>
      </c>
      <c r="K19" s="301">
        <v>2129</v>
      </c>
      <c r="L19" s="301">
        <v>2098.6999999999998</v>
      </c>
      <c r="M19" s="301">
        <v>2.31725</v>
      </c>
      <c r="N19" s="1"/>
      <c r="O19" s="1"/>
    </row>
    <row r="20" spans="1:15" ht="12" customHeight="1">
      <c r="A20" s="30">
        <v>10</v>
      </c>
      <c r="B20" s="311" t="s">
        <v>45</v>
      </c>
      <c r="C20" s="301">
        <v>2079.75</v>
      </c>
      <c r="D20" s="302">
        <v>2106.3333333333335</v>
      </c>
      <c r="E20" s="302">
        <v>2040.166666666667</v>
      </c>
      <c r="F20" s="302">
        <v>2000.5833333333335</v>
      </c>
      <c r="G20" s="302">
        <v>1934.416666666667</v>
      </c>
      <c r="H20" s="302">
        <v>2145.916666666667</v>
      </c>
      <c r="I20" s="302">
        <v>2212.0833333333339</v>
      </c>
      <c r="J20" s="302">
        <v>2251.666666666667</v>
      </c>
      <c r="K20" s="301">
        <v>2172.5</v>
      </c>
      <c r="L20" s="301">
        <v>2066.75</v>
      </c>
      <c r="M20" s="301">
        <v>17.641719999999999</v>
      </c>
      <c r="N20" s="1"/>
      <c r="O20" s="1"/>
    </row>
    <row r="21" spans="1:15" ht="12" customHeight="1">
      <c r="A21" s="30">
        <v>11</v>
      </c>
      <c r="B21" s="311" t="s">
        <v>238</v>
      </c>
      <c r="C21" s="301">
        <v>1798.7</v>
      </c>
      <c r="D21" s="302">
        <v>1780.75</v>
      </c>
      <c r="E21" s="302">
        <v>1721.5</v>
      </c>
      <c r="F21" s="302">
        <v>1644.3</v>
      </c>
      <c r="G21" s="302">
        <v>1585.05</v>
      </c>
      <c r="H21" s="302">
        <v>1857.95</v>
      </c>
      <c r="I21" s="302">
        <v>1917.2</v>
      </c>
      <c r="J21" s="302">
        <v>1994.4</v>
      </c>
      <c r="K21" s="301">
        <v>1840</v>
      </c>
      <c r="L21" s="301">
        <v>1703.55</v>
      </c>
      <c r="M21" s="301">
        <v>24.869479999999999</v>
      </c>
      <c r="N21" s="1"/>
      <c r="O21" s="1"/>
    </row>
    <row r="22" spans="1:15" ht="12" customHeight="1">
      <c r="A22" s="30">
        <v>12</v>
      </c>
      <c r="B22" s="311" t="s">
        <v>46</v>
      </c>
      <c r="C22" s="301">
        <v>695.25</v>
      </c>
      <c r="D22" s="302">
        <v>699.58333333333337</v>
      </c>
      <c r="E22" s="302">
        <v>684.4666666666667</v>
      </c>
      <c r="F22" s="302">
        <v>673.68333333333328</v>
      </c>
      <c r="G22" s="302">
        <v>658.56666666666661</v>
      </c>
      <c r="H22" s="302">
        <v>710.36666666666679</v>
      </c>
      <c r="I22" s="302">
        <v>725.48333333333335</v>
      </c>
      <c r="J22" s="302">
        <v>736.26666666666688</v>
      </c>
      <c r="K22" s="301">
        <v>714.7</v>
      </c>
      <c r="L22" s="301">
        <v>688.8</v>
      </c>
      <c r="M22" s="301">
        <v>45.35069</v>
      </c>
      <c r="N22" s="1"/>
      <c r="O22" s="1"/>
    </row>
    <row r="23" spans="1:15" ht="12.75" customHeight="1">
      <c r="A23" s="30">
        <v>13</v>
      </c>
      <c r="B23" s="311" t="s">
        <v>240</v>
      </c>
      <c r="C23" s="301">
        <v>2051.9</v>
      </c>
      <c r="D23" s="302">
        <v>2059.6</v>
      </c>
      <c r="E23" s="302">
        <v>1994.35</v>
      </c>
      <c r="F23" s="302">
        <v>1936.8</v>
      </c>
      <c r="G23" s="302">
        <v>1871.55</v>
      </c>
      <c r="H23" s="302">
        <v>2117.1499999999996</v>
      </c>
      <c r="I23" s="302">
        <v>2182.3999999999996</v>
      </c>
      <c r="J23" s="302">
        <v>2239.9499999999998</v>
      </c>
      <c r="K23" s="301">
        <v>2124.85</v>
      </c>
      <c r="L23" s="301">
        <v>2002.05</v>
      </c>
      <c r="M23" s="301">
        <v>5.9280099999999996</v>
      </c>
      <c r="N23" s="1"/>
      <c r="O23" s="1"/>
    </row>
    <row r="24" spans="1:15" ht="12.75" customHeight="1">
      <c r="A24" s="30">
        <v>14</v>
      </c>
      <c r="B24" s="311" t="s">
        <v>294</v>
      </c>
      <c r="C24" s="301">
        <v>291</v>
      </c>
      <c r="D24" s="302">
        <v>290.71666666666664</v>
      </c>
      <c r="E24" s="302">
        <v>287.5333333333333</v>
      </c>
      <c r="F24" s="302">
        <v>284.06666666666666</v>
      </c>
      <c r="G24" s="302">
        <v>280.88333333333333</v>
      </c>
      <c r="H24" s="302">
        <v>294.18333333333328</v>
      </c>
      <c r="I24" s="302">
        <v>297.36666666666656</v>
      </c>
      <c r="J24" s="302">
        <v>300.83333333333326</v>
      </c>
      <c r="K24" s="301">
        <v>293.89999999999998</v>
      </c>
      <c r="L24" s="301">
        <v>287.25</v>
      </c>
      <c r="M24" s="301">
        <v>0.62124000000000001</v>
      </c>
      <c r="N24" s="1"/>
      <c r="O24" s="1"/>
    </row>
    <row r="25" spans="1:15" ht="12.75" customHeight="1">
      <c r="A25" s="30">
        <v>15</v>
      </c>
      <c r="B25" s="311" t="s">
        <v>295</v>
      </c>
      <c r="C25" s="301">
        <v>221.75</v>
      </c>
      <c r="D25" s="302">
        <v>222.70000000000002</v>
      </c>
      <c r="E25" s="302">
        <v>219.40000000000003</v>
      </c>
      <c r="F25" s="302">
        <v>217.05</v>
      </c>
      <c r="G25" s="302">
        <v>213.75000000000003</v>
      </c>
      <c r="H25" s="302">
        <v>225.05000000000004</v>
      </c>
      <c r="I25" s="302">
        <v>228.35000000000005</v>
      </c>
      <c r="J25" s="302">
        <v>230.70000000000005</v>
      </c>
      <c r="K25" s="301">
        <v>226</v>
      </c>
      <c r="L25" s="301">
        <v>220.35</v>
      </c>
      <c r="M25" s="301">
        <v>5.7969999999999997</v>
      </c>
      <c r="N25" s="1"/>
      <c r="O25" s="1"/>
    </row>
    <row r="26" spans="1:15" ht="12.75" customHeight="1">
      <c r="A26" s="30">
        <v>16</v>
      </c>
      <c r="B26" s="311" t="s">
        <v>296</v>
      </c>
      <c r="C26" s="301">
        <v>981.45</v>
      </c>
      <c r="D26" s="302">
        <v>979.31666666666661</v>
      </c>
      <c r="E26" s="302">
        <v>959.63333333333321</v>
      </c>
      <c r="F26" s="302">
        <v>937.81666666666661</v>
      </c>
      <c r="G26" s="302">
        <v>918.13333333333321</v>
      </c>
      <c r="H26" s="302">
        <v>1001.1333333333332</v>
      </c>
      <c r="I26" s="302">
        <v>1020.8166666666666</v>
      </c>
      <c r="J26" s="302">
        <v>1042.6333333333332</v>
      </c>
      <c r="K26" s="301">
        <v>999</v>
      </c>
      <c r="L26" s="301">
        <v>957.5</v>
      </c>
      <c r="M26" s="301">
        <v>3.2447900000000001</v>
      </c>
      <c r="N26" s="1"/>
      <c r="O26" s="1"/>
    </row>
    <row r="27" spans="1:15" ht="12.75" customHeight="1">
      <c r="A27" s="30">
        <v>17</v>
      </c>
      <c r="B27" s="311" t="s">
        <v>290</v>
      </c>
      <c r="C27" s="301">
        <v>2059.75</v>
      </c>
      <c r="D27" s="302">
        <v>2060.4333333333334</v>
      </c>
      <c r="E27" s="302">
        <v>2031.8666666666668</v>
      </c>
      <c r="F27" s="302">
        <v>2003.9833333333333</v>
      </c>
      <c r="G27" s="302">
        <v>1975.4166666666667</v>
      </c>
      <c r="H27" s="302">
        <v>2088.3166666666666</v>
      </c>
      <c r="I27" s="302">
        <v>2116.8833333333332</v>
      </c>
      <c r="J27" s="302">
        <v>2144.7666666666669</v>
      </c>
      <c r="K27" s="301">
        <v>2089</v>
      </c>
      <c r="L27" s="301">
        <v>2032.55</v>
      </c>
      <c r="M27" s="301">
        <v>0.42820999999999998</v>
      </c>
      <c r="N27" s="1"/>
      <c r="O27" s="1"/>
    </row>
    <row r="28" spans="1:15" ht="12.75" customHeight="1">
      <c r="A28" s="30">
        <v>18</v>
      </c>
      <c r="B28" s="311" t="s">
        <v>242</v>
      </c>
      <c r="C28" s="301">
        <v>1771.5</v>
      </c>
      <c r="D28" s="302">
        <v>1770.95</v>
      </c>
      <c r="E28" s="302">
        <v>1747.2</v>
      </c>
      <c r="F28" s="302">
        <v>1722.9</v>
      </c>
      <c r="G28" s="302">
        <v>1699.15</v>
      </c>
      <c r="H28" s="302">
        <v>1795.25</v>
      </c>
      <c r="I28" s="302">
        <v>1819</v>
      </c>
      <c r="J28" s="302">
        <v>1843.3</v>
      </c>
      <c r="K28" s="301">
        <v>1794.7</v>
      </c>
      <c r="L28" s="301">
        <v>1746.65</v>
      </c>
      <c r="M28" s="301">
        <v>1.2293000000000001</v>
      </c>
      <c r="N28" s="1"/>
      <c r="O28" s="1"/>
    </row>
    <row r="29" spans="1:15" ht="12.75" customHeight="1">
      <c r="A29" s="30">
        <v>19</v>
      </c>
      <c r="B29" s="311" t="s">
        <v>297</v>
      </c>
      <c r="C29" s="301">
        <v>66.2</v>
      </c>
      <c r="D29" s="302">
        <v>66.149999999999991</v>
      </c>
      <c r="E29" s="302">
        <v>65.549999999999983</v>
      </c>
      <c r="F29" s="302">
        <v>64.899999999999991</v>
      </c>
      <c r="G29" s="302">
        <v>64.299999999999983</v>
      </c>
      <c r="H29" s="302">
        <v>66.799999999999983</v>
      </c>
      <c r="I29" s="302">
        <v>67.399999999999977</v>
      </c>
      <c r="J29" s="302">
        <v>68.049999999999983</v>
      </c>
      <c r="K29" s="301">
        <v>66.75</v>
      </c>
      <c r="L29" s="301">
        <v>65.5</v>
      </c>
      <c r="M29" s="301">
        <v>0.73814000000000002</v>
      </c>
      <c r="N29" s="1"/>
      <c r="O29" s="1"/>
    </row>
    <row r="30" spans="1:15" ht="12.75" customHeight="1">
      <c r="A30" s="30">
        <v>20</v>
      </c>
      <c r="B30" s="311" t="s">
        <v>48</v>
      </c>
      <c r="C30" s="301">
        <v>3094.4</v>
      </c>
      <c r="D30" s="302">
        <v>3091.8166666666671</v>
      </c>
      <c r="E30" s="302">
        <v>3043.6833333333343</v>
      </c>
      <c r="F30" s="302">
        <v>2992.9666666666672</v>
      </c>
      <c r="G30" s="302">
        <v>2944.8333333333344</v>
      </c>
      <c r="H30" s="302">
        <v>3142.5333333333342</v>
      </c>
      <c r="I30" s="302">
        <v>3190.6666666666665</v>
      </c>
      <c r="J30" s="302">
        <v>3241.3833333333341</v>
      </c>
      <c r="K30" s="301">
        <v>3139.95</v>
      </c>
      <c r="L30" s="301">
        <v>3041.1</v>
      </c>
      <c r="M30" s="301">
        <v>0.50726000000000004</v>
      </c>
      <c r="N30" s="1"/>
      <c r="O30" s="1"/>
    </row>
    <row r="31" spans="1:15" ht="12.75" customHeight="1">
      <c r="A31" s="30">
        <v>21</v>
      </c>
      <c r="B31" s="311" t="s">
        <v>298</v>
      </c>
      <c r="C31" s="301">
        <v>2578.4499999999998</v>
      </c>
      <c r="D31" s="302">
        <v>2589.0666666666666</v>
      </c>
      <c r="E31" s="302">
        <v>2549.3833333333332</v>
      </c>
      <c r="F31" s="302">
        <v>2520.3166666666666</v>
      </c>
      <c r="G31" s="302">
        <v>2480.6333333333332</v>
      </c>
      <c r="H31" s="302">
        <v>2618.1333333333332</v>
      </c>
      <c r="I31" s="302">
        <v>2657.8166666666666</v>
      </c>
      <c r="J31" s="302">
        <v>2686.8833333333332</v>
      </c>
      <c r="K31" s="301">
        <v>2628.75</v>
      </c>
      <c r="L31" s="301">
        <v>2560</v>
      </c>
      <c r="M31" s="301">
        <v>0.47458</v>
      </c>
      <c r="N31" s="1"/>
      <c r="O31" s="1"/>
    </row>
    <row r="32" spans="1:15" ht="12.75" customHeight="1">
      <c r="A32" s="30">
        <v>22</v>
      </c>
      <c r="B32" s="311" t="s">
        <v>299</v>
      </c>
      <c r="C32" s="301">
        <v>21.35</v>
      </c>
      <c r="D32" s="302">
        <v>21.466666666666669</v>
      </c>
      <c r="E32" s="302">
        <v>21.033333333333339</v>
      </c>
      <c r="F32" s="302">
        <v>20.716666666666669</v>
      </c>
      <c r="G32" s="302">
        <v>20.283333333333339</v>
      </c>
      <c r="H32" s="302">
        <v>21.783333333333339</v>
      </c>
      <c r="I32" s="302">
        <v>22.216666666666669</v>
      </c>
      <c r="J32" s="302">
        <v>22.533333333333339</v>
      </c>
      <c r="K32" s="301">
        <v>21.9</v>
      </c>
      <c r="L32" s="301">
        <v>21.15</v>
      </c>
      <c r="M32" s="301">
        <v>25.222100000000001</v>
      </c>
      <c r="N32" s="1"/>
      <c r="O32" s="1"/>
    </row>
    <row r="33" spans="1:15" ht="12.75" customHeight="1">
      <c r="A33" s="30">
        <v>23</v>
      </c>
      <c r="B33" s="311" t="s">
        <v>50</v>
      </c>
      <c r="C33" s="301">
        <v>481.2</v>
      </c>
      <c r="D33" s="302">
        <v>483.7833333333333</v>
      </c>
      <c r="E33" s="302">
        <v>475.81666666666661</v>
      </c>
      <c r="F33" s="302">
        <v>470.43333333333328</v>
      </c>
      <c r="G33" s="302">
        <v>462.46666666666658</v>
      </c>
      <c r="H33" s="302">
        <v>489.16666666666663</v>
      </c>
      <c r="I33" s="302">
        <v>497.13333333333333</v>
      </c>
      <c r="J33" s="302">
        <v>502.51666666666665</v>
      </c>
      <c r="K33" s="301">
        <v>491.75</v>
      </c>
      <c r="L33" s="301">
        <v>478.4</v>
      </c>
      <c r="M33" s="301">
        <v>3.7174399999999999</v>
      </c>
      <c r="N33" s="1"/>
      <c r="O33" s="1"/>
    </row>
    <row r="34" spans="1:15" ht="12.75" customHeight="1">
      <c r="A34" s="30">
        <v>24</v>
      </c>
      <c r="B34" s="311" t="s">
        <v>300</v>
      </c>
      <c r="C34" s="301">
        <v>2227.25</v>
      </c>
      <c r="D34" s="302">
        <v>2238.0833333333335</v>
      </c>
      <c r="E34" s="302">
        <v>2201.5166666666669</v>
      </c>
      <c r="F34" s="302">
        <v>2175.7833333333333</v>
      </c>
      <c r="G34" s="302">
        <v>2139.2166666666667</v>
      </c>
      <c r="H34" s="302">
        <v>2263.8166666666671</v>
      </c>
      <c r="I34" s="302">
        <v>2300.3833333333337</v>
      </c>
      <c r="J34" s="302">
        <v>2326.1166666666672</v>
      </c>
      <c r="K34" s="301">
        <v>2274.65</v>
      </c>
      <c r="L34" s="301">
        <v>2212.35</v>
      </c>
      <c r="M34" s="301">
        <v>0.68672999999999995</v>
      </c>
      <c r="N34" s="1"/>
      <c r="O34" s="1"/>
    </row>
    <row r="35" spans="1:15" ht="12.75" customHeight="1">
      <c r="A35" s="30">
        <v>25</v>
      </c>
      <c r="B35" s="311" t="s">
        <v>51</v>
      </c>
      <c r="C35" s="301">
        <v>362.7</v>
      </c>
      <c r="D35" s="302">
        <v>363.18333333333334</v>
      </c>
      <c r="E35" s="302">
        <v>361.41666666666669</v>
      </c>
      <c r="F35" s="302">
        <v>360.13333333333333</v>
      </c>
      <c r="G35" s="302">
        <v>358.36666666666667</v>
      </c>
      <c r="H35" s="302">
        <v>364.4666666666667</v>
      </c>
      <c r="I35" s="302">
        <v>366.23333333333335</v>
      </c>
      <c r="J35" s="302">
        <v>367.51666666666671</v>
      </c>
      <c r="K35" s="301">
        <v>364.95</v>
      </c>
      <c r="L35" s="301">
        <v>361.9</v>
      </c>
      <c r="M35" s="301">
        <v>45.091630000000002</v>
      </c>
      <c r="N35" s="1"/>
      <c r="O35" s="1"/>
    </row>
    <row r="36" spans="1:15" ht="12.75" customHeight="1">
      <c r="A36" s="30">
        <v>26</v>
      </c>
      <c r="B36" s="311" t="s">
        <v>847</v>
      </c>
      <c r="C36" s="301">
        <v>1352.2</v>
      </c>
      <c r="D36" s="302">
        <v>1367.3333333333333</v>
      </c>
      <c r="E36" s="302">
        <v>1325.8666666666666</v>
      </c>
      <c r="F36" s="302">
        <v>1299.5333333333333</v>
      </c>
      <c r="G36" s="302">
        <v>1258.0666666666666</v>
      </c>
      <c r="H36" s="302">
        <v>1393.6666666666665</v>
      </c>
      <c r="I36" s="302">
        <v>1435.1333333333332</v>
      </c>
      <c r="J36" s="302">
        <v>1461.4666666666665</v>
      </c>
      <c r="K36" s="301">
        <v>1408.8</v>
      </c>
      <c r="L36" s="301">
        <v>1341</v>
      </c>
      <c r="M36" s="301">
        <v>7.3449799999999996</v>
      </c>
      <c r="N36" s="1"/>
      <c r="O36" s="1"/>
    </row>
    <row r="37" spans="1:15" ht="12.75" customHeight="1">
      <c r="A37" s="30">
        <v>27</v>
      </c>
      <c r="B37" s="311" t="s">
        <v>809</v>
      </c>
      <c r="C37" s="301">
        <v>596.1</v>
      </c>
      <c r="D37" s="302">
        <v>600.01666666666665</v>
      </c>
      <c r="E37" s="302">
        <v>582.13333333333333</v>
      </c>
      <c r="F37" s="302">
        <v>568.16666666666663</v>
      </c>
      <c r="G37" s="302">
        <v>550.2833333333333</v>
      </c>
      <c r="H37" s="302">
        <v>613.98333333333335</v>
      </c>
      <c r="I37" s="302">
        <v>631.86666666666656</v>
      </c>
      <c r="J37" s="302">
        <v>645.83333333333337</v>
      </c>
      <c r="K37" s="301">
        <v>617.9</v>
      </c>
      <c r="L37" s="301">
        <v>586.04999999999995</v>
      </c>
      <c r="M37" s="301">
        <v>1.33883</v>
      </c>
      <c r="N37" s="1"/>
      <c r="O37" s="1"/>
    </row>
    <row r="38" spans="1:15" ht="12.75" customHeight="1">
      <c r="A38" s="30">
        <v>28</v>
      </c>
      <c r="B38" s="311" t="s">
        <v>291</v>
      </c>
      <c r="C38" s="301">
        <v>907.75</v>
      </c>
      <c r="D38" s="302">
        <v>919.58333333333337</v>
      </c>
      <c r="E38" s="302">
        <v>889.16666666666674</v>
      </c>
      <c r="F38" s="302">
        <v>870.58333333333337</v>
      </c>
      <c r="G38" s="302">
        <v>840.16666666666674</v>
      </c>
      <c r="H38" s="302">
        <v>938.16666666666674</v>
      </c>
      <c r="I38" s="302">
        <v>968.58333333333348</v>
      </c>
      <c r="J38" s="302">
        <v>987.16666666666674</v>
      </c>
      <c r="K38" s="301">
        <v>950</v>
      </c>
      <c r="L38" s="301">
        <v>901</v>
      </c>
      <c r="M38" s="301">
        <v>4.2744799999999996</v>
      </c>
      <c r="N38" s="1"/>
      <c r="O38" s="1"/>
    </row>
    <row r="39" spans="1:15" ht="12.75" customHeight="1">
      <c r="A39" s="30">
        <v>29</v>
      </c>
      <c r="B39" s="311" t="s">
        <v>52</v>
      </c>
      <c r="C39" s="301">
        <v>721.3</v>
      </c>
      <c r="D39" s="302">
        <v>724.1</v>
      </c>
      <c r="E39" s="302">
        <v>715.2</v>
      </c>
      <c r="F39" s="302">
        <v>709.1</v>
      </c>
      <c r="G39" s="302">
        <v>700.2</v>
      </c>
      <c r="H39" s="302">
        <v>730.2</v>
      </c>
      <c r="I39" s="302">
        <v>739.09999999999991</v>
      </c>
      <c r="J39" s="302">
        <v>745.2</v>
      </c>
      <c r="K39" s="301">
        <v>733</v>
      </c>
      <c r="L39" s="301">
        <v>718</v>
      </c>
      <c r="M39" s="301">
        <v>1.0696099999999999</v>
      </c>
      <c r="N39" s="1"/>
      <c r="O39" s="1"/>
    </row>
    <row r="40" spans="1:15" ht="12.75" customHeight="1">
      <c r="A40" s="30">
        <v>30</v>
      </c>
      <c r="B40" s="311" t="s">
        <v>53</v>
      </c>
      <c r="C40" s="301">
        <v>3651.9</v>
      </c>
      <c r="D40" s="302">
        <v>3640.65</v>
      </c>
      <c r="E40" s="302">
        <v>3603.25</v>
      </c>
      <c r="F40" s="302">
        <v>3554.6</v>
      </c>
      <c r="G40" s="302">
        <v>3517.2</v>
      </c>
      <c r="H40" s="302">
        <v>3689.3</v>
      </c>
      <c r="I40" s="302">
        <v>3726.7000000000007</v>
      </c>
      <c r="J40" s="302">
        <v>3775.3500000000004</v>
      </c>
      <c r="K40" s="301">
        <v>3678.05</v>
      </c>
      <c r="L40" s="301">
        <v>3592</v>
      </c>
      <c r="M40" s="301">
        <v>5.2334199999999997</v>
      </c>
      <c r="N40" s="1"/>
      <c r="O40" s="1"/>
    </row>
    <row r="41" spans="1:15" ht="12.75" customHeight="1">
      <c r="A41" s="30">
        <v>31</v>
      </c>
      <c r="B41" s="311" t="s">
        <v>54</v>
      </c>
      <c r="C41" s="301">
        <v>189.6</v>
      </c>
      <c r="D41" s="302">
        <v>192.01666666666665</v>
      </c>
      <c r="E41" s="302">
        <v>185.2833333333333</v>
      </c>
      <c r="F41" s="302">
        <v>180.96666666666664</v>
      </c>
      <c r="G41" s="302">
        <v>174.23333333333329</v>
      </c>
      <c r="H41" s="302">
        <v>196.33333333333331</v>
      </c>
      <c r="I41" s="302">
        <v>203.06666666666666</v>
      </c>
      <c r="J41" s="302">
        <v>207.38333333333333</v>
      </c>
      <c r="K41" s="301">
        <v>198.75</v>
      </c>
      <c r="L41" s="301">
        <v>187.7</v>
      </c>
      <c r="M41" s="301">
        <v>31.010899999999999</v>
      </c>
      <c r="N41" s="1"/>
      <c r="O41" s="1"/>
    </row>
    <row r="42" spans="1:15" ht="12.75" customHeight="1">
      <c r="A42" s="30">
        <v>32</v>
      </c>
      <c r="B42" s="311" t="s">
        <v>301</v>
      </c>
      <c r="C42" s="301">
        <v>430.15</v>
      </c>
      <c r="D42" s="302">
        <v>435.2</v>
      </c>
      <c r="E42" s="302">
        <v>422.09999999999997</v>
      </c>
      <c r="F42" s="302">
        <v>414.04999999999995</v>
      </c>
      <c r="G42" s="302">
        <v>400.94999999999993</v>
      </c>
      <c r="H42" s="302">
        <v>443.25</v>
      </c>
      <c r="I42" s="302">
        <v>456.35</v>
      </c>
      <c r="J42" s="302">
        <v>464.40000000000003</v>
      </c>
      <c r="K42" s="301">
        <v>448.3</v>
      </c>
      <c r="L42" s="301">
        <v>427.15</v>
      </c>
      <c r="M42" s="301">
        <v>0.84401999999999999</v>
      </c>
      <c r="N42" s="1"/>
      <c r="O42" s="1"/>
    </row>
    <row r="43" spans="1:15" ht="12.75" customHeight="1">
      <c r="A43" s="30">
        <v>33</v>
      </c>
      <c r="B43" s="311" t="s">
        <v>302</v>
      </c>
      <c r="C43" s="301">
        <v>80</v>
      </c>
      <c r="D43" s="302">
        <v>80.149999999999991</v>
      </c>
      <c r="E43" s="302">
        <v>78.09999999999998</v>
      </c>
      <c r="F43" s="302">
        <v>76.199999999999989</v>
      </c>
      <c r="G43" s="302">
        <v>74.149999999999977</v>
      </c>
      <c r="H43" s="302">
        <v>82.049999999999983</v>
      </c>
      <c r="I43" s="302">
        <v>84.1</v>
      </c>
      <c r="J43" s="302">
        <v>85.999999999999986</v>
      </c>
      <c r="K43" s="301">
        <v>82.2</v>
      </c>
      <c r="L43" s="301">
        <v>78.25</v>
      </c>
      <c r="M43" s="301">
        <v>8.7468599999999999</v>
      </c>
      <c r="N43" s="1"/>
      <c r="O43" s="1"/>
    </row>
    <row r="44" spans="1:15" ht="12.75" customHeight="1">
      <c r="A44" s="30">
        <v>34</v>
      </c>
      <c r="B44" s="311" t="s">
        <v>55</v>
      </c>
      <c r="C44" s="301">
        <v>131.85</v>
      </c>
      <c r="D44" s="302">
        <v>132.51666666666665</v>
      </c>
      <c r="E44" s="302">
        <v>130.18333333333331</v>
      </c>
      <c r="F44" s="302">
        <v>128.51666666666665</v>
      </c>
      <c r="G44" s="302">
        <v>126.18333333333331</v>
      </c>
      <c r="H44" s="302">
        <v>134.18333333333331</v>
      </c>
      <c r="I44" s="302">
        <v>136.51666666666668</v>
      </c>
      <c r="J44" s="302">
        <v>138.18333333333331</v>
      </c>
      <c r="K44" s="301">
        <v>134.85</v>
      </c>
      <c r="L44" s="301">
        <v>130.85</v>
      </c>
      <c r="M44" s="301">
        <v>108.37193000000001</v>
      </c>
      <c r="N44" s="1"/>
      <c r="O44" s="1"/>
    </row>
    <row r="45" spans="1:15" ht="12.75" customHeight="1">
      <c r="A45" s="30">
        <v>35</v>
      </c>
      <c r="B45" s="311" t="s">
        <v>57</v>
      </c>
      <c r="C45" s="301">
        <v>2660.75</v>
      </c>
      <c r="D45" s="302">
        <v>2662.0833333333335</v>
      </c>
      <c r="E45" s="302">
        <v>2641.166666666667</v>
      </c>
      <c r="F45" s="302">
        <v>2621.5833333333335</v>
      </c>
      <c r="G45" s="302">
        <v>2600.666666666667</v>
      </c>
      <c r="H45" s="302">
        <v>2681.666666666667</v>
      </c>
      <c r="I45" s="302">
        <v>2702.5833333333339</v>
      </c>
      <c r="J45" s="302">
        <v>2722.166666666667</v>
      </c>
      <c r="K45" s="301">
        <v>2683</v>
      </c>
      <c r="L45" s="301">
        <v>2642.5</v>
      </c>
      <c r="M45" s="301">
        <v>16.742059999999999</v>
      </c>
      <c r="N45" s="1"/>
      <c r="O45" s="1"/>
    </row>
    <row r="46" spans="1:15" ht="12.75" customHeight="1">
      <c r="A46" s="30">
        <v>36</v>
      </c>
      <c r="B46" s="311" t="s">
        <v>303</v>
      </c>
      <c r="C46" s="301">
        <v>184.1</v>
      </c>
      <c r="D46" s="302">
        <v>187.03333333333333</v>
      </c>
      <c r="E46" s="302">
        <v>179.56666666666666</v>
      </c>
      <c r="F46" s="302">
        <v>175.03333333333333</v>
      </c>
      <c r="G46" s="302">
        <v>167.56666666666666</v>
      </c>
      <c r="H46" s="302">
        <v>191.56666666666666</v>
      </c>
      <c r="I46" s="302">
        <v>199.0333333333333</v>
      </c>
      <c r="J46" s="302">
        <v>203.56666666666666</v>
      </c>
      <c r="K46" s="301">
        <v>194.5</v>
      </c>
      <c r="L46" s="301">
        <v>182.5</v>
      </c>
      <c r="M46" s="301">
        <v>4.0224500000000001</v>
      </c>
      <c r="N46" s="1"/>
      <c r="O46" s="1"/>
    </row>
    <row r="47" spans="1:15" ht="12.75" customHeight="1">
      <c r="A47" s="30">
        <v>37</v>
      </c>
      <c r="B47" s="311" t="s">
        <v>305</v>
      </c>
      <c r="C47" s="301">
        <v>1635.9</v>
      </c>
      <c r="D47" s="302">
        <v>1625.6666666666667</v>
      </c>
      <c r="E47" s="302">
        <v>1611.7833333333335</v>
      </c>
      <c r="F47" s="302">
        <v>1587.6666666666667</v>
      </c>
      <c r="G47" s="302">
        <v>1573.7833333333335</v>
      </c>
      <c r="H47" s="302">
        <v>1649.7833333333335</v>
      </c>
      <c r="I47" s="302">
        <v>1663.6666666666667</v>
      </c>
      <c r="J47" s="302">
        <v>1687.7833333333335</v>
      </c>
      <c r="K47" s="301">
        <v>1639.55</v>
      </c>
      <c r="L47" s="301">
        <v>1601.55</v>
      </c>
      <c r="M47" s="301">
        <v>2.34653</v>
      </c>
      <c r="N47" s="1"/>
      <c r="O47" s="1"/>
    </row>
    <row r="48" spans="1:15" ht="12.75" customHeight="1">
      <c r="A48" s="30">
        <v>38</v>
      </c>
      <c r="B48" s="311" t="s">
        <v>304</v>
      </c>
      <c r="C48" s="301">
        <v>2846.95</v>
      </c>
      <c r="D48" s="302">
        <v>2856.0166666666664</v>
      </c>
      <c r="E48" s="302">
        <v>2782.0333333333328</v>
      </c>
      <c r="F48" s="302">
        <v>2717.1166666666663</v>
      </c>
      <c r="G48" s="302">
        <v>2643.1333333333328</v>
      </c>
      <c r="H48" s="302">
        <v>2920.9333333333329</v>
      </c>
      <c r="I48" s="302">
        <v>2994.9166666666665</v>
      </c>
      <c r="J48" s="302">
        <v>3059.833333333333</v>
      </c>
      <c r="K48" s="301">
        <v>2930</v>
      </c>
      <c r="L48" s="301">
        <v>2791.1</v>
      </c>
      <c r="M48" s="301">
        <v>6.164E-2</v>
      </c>
      <c r="N48" s="1"/>
      <c r="O48" s="1"/>
    </row>
    <row r="49" spans="1:15" ht="12.75" customHeight="1">
      <c r="A49" s="30">
        <v>39</v>
      </c>
      <c r="B49" s="311" t="s">
        <v>239</v>
      </c>
      <c r="C49" s="301">
        <v>2337.5500000000002</v>
      </c>
      <c r="D49" s="302">
        <v>2355.4333333333334</v>
      </c>
      <c r="E49" s="302">
        <v>2303.416666666667</v>
      </c>
      <c r="F49" s="302">
        <v>2269.2833333333338</v>
      </c>
      <c r="G49" s="302">
        <v>2217.2666666666673</v>
      </c>
      <c r="H49" s="302">
        <v>2389.5666666666666</v>
      </c>
      <c r="I49" s="302">
        <v>2441.583333333333</v>
      </c>
      <c r="J49" s="302">
        <v>2475.7166666666662</v>
      </c>
      <c r="K49" s="301">
        <v>2407.4499999999998</v>
      </c>
      <c r="L49" s="301">
        <v>2321.3000000000002</v>
      </c>
      <c r="M49" s="301">
        <v>2.8780100000000002</v>
      </c>
      <c r="N49" s="1"/>
      <c r="O49" s="1"/>
    </row>
    <row r="50" spans="1:15" ht="12.75" customHeight="1">
      <c r="A50" s="30">
        <v>40</v>
      </c>
      <c r="B50" s="311" t="s">
        <v>306</v>
      </c>
      <c r="C50" s="301">
        <v>7994.25</v>
      </c>
      <c r="D50" s="302">
        <v>8019.3833333333341</v>
      </c>
      <c r="E50" s="302">
        <v>7918.7666666666682</v>
      </c>
      <c r="F50" s="302">
        <v>7843.2833333333338</v>
      </c>
      <c r="G50" s="302">
        <v>7742.6666666666679</v>
      </c>
      <c r="H50" s="302">
        <v>8094.8666666666686</v>
      </c>
      <c r="I50" s="302">
        <v>8195.4833333333354</v>
      </c>
      <c r="J50" s="302">
        <v>8270.966666666669</v>
      </c>
      <c r="K50" s="301">
        <v>8120</v>
      </c>
      <c r="L50" s="301">
        <v>7943.9</v>
      </c>
      <c r="M50" s="301">
        <v>0.2351</v>
      </c>
      <c r="N50" s="1"/>
      <c r="O50" s="1"/>
    </row>
    <row r="51" spans="1:15" ht="12.75" customHeight="1">
      <c r="A51" s="30">
        <v>41</v>
      </c>
      <c r="B51" s="311" t="s">
        <v>59</v>
      </c>
      <c r="C51" s="301">
        <v>587.95000000000005</v>
      </c>
      <c r="D51" s="302">
        <v>587.66666666666663</v>
      </c>
      <c r="E51" s="302">
        <v>580.38333333333321</v>
      </c>
      <c r="F51" s="302">
        <v>572.81666666666661</v>
      </c>
      <c r="G51" s="302">
        <v>565.53333333333319</v>
      </c>
      <c r="H51" s="302">
        <v>595.23333333333323</v>
      </c>
      <c r="I51" s="302">
        <v>602.51666666666677</v>
      </c>
      <c r="J51" s="302">
        <v>610.08333333333326</v>
      </c>
      <c r="K51" s="301">
        <v>594.95000000000005</v>
      </c>
      <c r="L51" s="301">
        <v>580.1</v>
      </c>
      <c r="M51" s="301">
        <v>30.290430000000001</v>
      </c>
      <c r="N51" s="1"/>
      <c r="O51" s="1"/>
    </row>
    <row r="52" spans="1:15" ht="12.75" customHeight="1">
      <c r="A52" s="30">
        <v>42</v>
      </c>
      <c r="B52" s="311" t="s">
        <v>60</v>
      </c>
      <c r="C52" s="301">
        <v>516.79999999999995</v>
      </c>
      <c r="D52" s="302">
        <v>520.7833333333333</v>
      </c>
      <c r="E52" s="302">
        <v>510.01666666666665</v>
      </c>
      <c r="F52" s="302">
        <v>503.23333333333335</v>
      </c>
      <c r="G52" s="302">
        <v>492.4666666666667</v>
      </c>
      <c r="H52" s="302">
        <v>527.56666666666661</v>
      </c>
      <c r="I52" s="302">
        <v>538.33333333333326</v>
      </c>
      <c r="J52" s="302">
        <v>545.11666666666656</v>
      </c>
      <c r="K52" s="301">
        <v>531.54999999999995</v>
      </c>
      <c r="L52" s="301">
        <v>514</v>
      </c>
      <c r="M52" s="301">
        <v>15.52773</v>
      </c>
      <c r="N52" s="1"/>
      <c r="O52" s="1"/>
    </row>
    <row r="53" spans="1:15" ht="12.75" customHeight="1">
      <c r="A53" s="30">
        <v>43</v>
      </c>
      <c r="B53" s="311" t="s">
        <v>307</v>
      </c>
      <c r="C53" s="301">
        <v>416.15</v>
      </c>
      <c r="D53" s="302">
        <v>416.08333333333331</v>
      </c>
      <c r="E53" s="302">
        <v>412.96666666666664</v>
      </c>
      <c r="F53" s="302">
        <v>409.7833333333333</v>
      </c>
      <c r="G53" s="302">
        <v>406.66666666666663</v>
      </c>
      <c r="H53" s="302">
        <v>419.26666666666665</v>
      </c>
      <c r="I53" s="302">
        <v>422.38333333333333</v>
      </c>
      <c r="J53" s="302">
        <v>425.56666666666666</v>
      </c>
      <c r="K53" s="301">
        <v>419.2</v>
      </c>
      <c r="L53" s="301">
        <v>412.9</v>
      </c>
      <c r="M53" s="301">
        <v>0.57040999999999997</v>
      </c>
      <c r="N53" s="1"/>
      <c r="O53" s="1"/>
    </row>
    <row r="54" spans="1:15" ht="12.75" customHeight="1">
      <c r="A54" s="30">
        <v>44</v>
      </c>
      <c r="B54" s="311" t="s">
        <v>61</v>
      </c>
      <c r="C54" s="301">
        <v>648.95000000000005</v>
      </c>
      <c r="D54" s="302">
        <v>647.01666666666677</v>
      </c>
      <c r="E54" s="302">
        <v>642.03333333333353</v>
      </c>
      <c r="F54" s="302">
        <v>635.11666666666679</v>
      </c>
      <c r="G54" s="302">
        <v>630.13333333333355</v>
      </c>
      <c r="H54" s="302">
        <v>653.93333333333351</v>
      </c>
      <c r="I54" s="302">
        <v>658.91666666666686</v>
      </c>
      <c r="J54" s="302">
        <v>665.83333333333348</v>
      </c>
      <c r="K54" s="301">
        <v>652</v>
      </c>
      <c r="L54" s="301">
        <v>640.1</v>
      </c>
      <c r="M54" s="301">
        <v>61.354309999999998</v>
      </c>
      <c r="N54" s="1"/>
      <c r="O54" s="1"/>
    </row>
    <row r="55" spans="1:15" ht="12.75" customHeight="1">
      <c r="A55" s="30">
        <v>45</v>
      </c>
      <c r="B55" s="311" t="s">
        <v>62</v>
      </c>
      <c r="C55" s="301">
        <v>3881.25</v>
      </c>
      <c r="D55" s="302">
        <v>3856.9166666666665</v>
      </c>
      <c r="E55" s="302">
        <v>3818.7833333333328</v>
      </c>
      <c r="F55" s="302">
        <v>3756.3166666666662</v>
      </c>
      <c r="G55" s="302">
        <v>3718.1833333333325</v>
      </c>
      <c r="H55" s="302">
        <v>3919.3833333333332</v>
      </c>
      <c r="I55" s="302">
        <v>3957.5166666666673</v>
      </c>
      <c r="J55" s="302">
        <v>4019.9833333333336</v>
      </c>
      <c r="K55" s="301">
        <v>3895.05</v>
      </c>
      <c r="L55" s="301">
        <v>3794.45</v>
      </c>
      <c r="M55" s="301">
        <v>5.1974499999999999</v>
      </c>
      <c r="N55" s="1"/>
      <c r="O55" s="1"/>
    </row>
    <row r="56" spans="1:15" ht="12.75" customHeight="1">
      <c r="A56" s="30">
        <v>46</v>
      </c>
      <c r="B56" s="311" t="s">
        <v>311</v>
      </c>
      <c r="C56" s="301">
        <v>135.15</v>
      </c>
      <c r="D56" s="302">
        <v>136.01666666666668</v>
      </c>
      <c r="E56" s="302">
        <v>134.18333333333337</v>
      </c>
      <c r="F56" s="302">
        <v>133.2166666666667</v>
      </c>
      <c r="G56" s="302">
        <v>131.38333333333338</v>
      </c>
      <c r="H56" s="302">
        <v>136.98333333333335</v>
      </c>
      <c r="I56" s="302">
        <v>138.81666666666666</v>
      </c>
      <c r="J56" s="302">
        <v>139.78333333333333</v>
      </c>
      <c r="K56" s="301">
        <v>137.85</v>
      </c>
      <c r="L56" s="301">
        <v>135.05000000000001</v>
      </c>
      <c r="M56" s="301">
        <v>2.9464600000000001</v>
      </c>
      <c r="N56" s="1"/>
      <c r="O56" s="1"/>
    </row>
    <row r="57" spans="1:15" ht="12.75" customHeight="1">
      <c r="A57" s="30">
        <v>47</v>
      </c>
      <c r="B57" s="311" t="s">
        <v>312</v>
      </c>
      <c r="C57" s="301">
        <v>959.55</v>
      </c>
      <c r="D57" s="302">
        <v>948.48333333333323</v>
      </c>
      <c r="E57" s="302">
        <v>917.06666666666649</v>
      </c>
      <c r="F57" s="302">
        <v>874.58333333333326</v>
      </c>
      <c r="G57" s="302">
        <v>843.16666666666652</v>
      </c>
      <c r="H57" s="302">
        <v>990.96666666666647</v>
      </c>
      <c r="I57" s="302">
        <v>1022.3833333333332</v>
      </c>
      <c r="J57" s="302">
        <v>1064.8666666666663</v>
      </c>
      <c r="K57" s="301">
        <v>979.9</v>
      </c>
      <c r="L57" s="301">
        <v>906</v>
      </c>
      <c r="M57" s="301">
        <v>0.74558000000000002</v>
      </c>
      <c r="N57" s="1"/>
      <c r="O57" s="1"/>
    </row>
    <row r="58" spans="1:15" ht="12.75" customHeight="1">
      <c r="A58" s="30">
        <v>48</v>
      </c>
      <c r="B58" s="311" t="s">
        <v>64</v>
      </c>
      <c r="C58" s="301">
        <v>11386.05</v>
      </c>
      <c r="D58" s="302">
        <v>11578.683333333334</v>
      </c>
      <c r="E58" s="302">
        <v>11157.366666666669</v>
      </c>
      <c r="F58" s="302">
        <v>10928.683333333334</v>
      </c>
      <c r="G58" s="302">
        <v>10507.366666666669</v>
      </c>
      <c r="H58" s="302">
        <v>11807.366666666669</v>
      </c>
      <c r="I58" s="302">
        <v>12228.683333333334</v>
      </c>
      <c r="J58" s="302">
        <v>12457.366666666669</v>
      </c>
      <c r="K58" s="301">
        <v>12000</v>
      </c>
      <c r="L58" s="301">
        <v>11350</v>
      </c>
      <c r="M58" s="301">
        <v>4.8773200000000001</v>
      </c>
      <c r="N58" s="1"/>
      <c r="O58" s="1"/>
    </row>
    <row r="59" spans="1:15" ht="12" customHeight="1">
      <c r="A59" s="30">
        <v>49</v>
      </c>
      <c r="B59" s="311" t="s">
        <v>244</v>
      </c>
      <c r="C59" s="301">
        <v>4927.8999999999996</v>
      </c>
      <c r="D59" s="302">
        <v>4902.2833333333328</v>
      </c>
      <c r="E59" s="302">
        <v>4825.6166666666659</v>
      </c>
      <c r="F59" s="302">
        <v>4723.333333333333</v>
      </c>
      <c r="G59" s="302">
        <v>4646.6666666666661</v>
      </c>
      <c r="H59" s="302">
        <v>5004.5666666666657</v>
      </c>
      <c r="I59" s="302">
        <v>5081.2333333333336</v>
      </c>
      <c r="J59" s="302">
        <v>5183.5166666666655</v>
      </c>
      <c r="K59" s="301">
        <v>4978.95</v>
      </c>
      <c r="L59" s="301">
        <v>4800</v>
      </c>
      <c r="M59" s="301">
        <v>0.13297999999999999</v>
      </c>
      <c r="N59" s="1"/>
      <c r="O59" s="1"/>
    </row>
    <row r="60" spans="1:15" ht="12.75" customHeight="1">
      <c r="A60" s="30">
        <v>50</v>
      </c>
      <c r="B60" s="311" t="s">
        <v>65</v>
      </c>
      <c r="C60" s="301">
        <v>5358.25</v>
      </c>
      <c r="D60" s="302">
        <v>5412.416666666667</v>
      </c>
      <c r="E60" s="302">
        <v>5270.8333333333339</v>
      </c>
      <c r="F60" s="302">
        <v>5183.416666666667</v>
      </c>
      <c r="G60" s="302">
        <v>5041.8333333333339</v>
      </c>
      <c r="H60" s="302">
        <v>5499.8333333333339</v>
      </c>
      <c r="I60" s="302">
        <v>5641.4166666666679</v>
      </c>
      <c r="J60" s="302">
        <v>5728.8333333333339</v>
      </c>
      <c r="K60" s="301">
        <v>5554</v>
      </c>
      <c r="L60" s="301">
        <v>5325</v>
      </c>
      <c r="M60" s="301">
        <v>19.327850000000002</v>
      </c>
      <c r="N60" s="1"/>
      <c r="O60" s="1"/>
    </row>
    <row r="61" spans="1:15" ht="12.75" customHeight="1">
      <c r="A61" s="30">
        <v>51</v>
      </c>
      <c r="B61" s="311" t="s">
        <v>313</v>
      </c>
      <c r="C61" s="301">
        <v>2885.4</v>
      </c>
      <c r="D61" s="302">
        <v>2886.4500000000003</v>
      </c>
      <c r="E61" s="302">
        <v>2848.9500000000007</v>
      </c>
      <c r="F61" s="302">
        <v>2812.5000000000005</v>
      </c>
      <c r="G61" s="302">
        <v>2775.0000000000009</v>
      </c>
      <c r="H61" s="302">
        <v>2922.9000000000005</v>
      </c>
      <c r="I61" s="302">
        <v>2960.3999999999996</v>
      </c>
      <c r="J61" s="302">
        <v>2996.8500000000004</v>
      </c>
      <c r="K61" s="301">
        <v>2923.95</v>
      </c>
      <c r="L61" s="301">
        <v>2850</v>
      </c>
      <c r="M61" s="301">
        <v>0.46371000000000001</v>
      </c>
      <c r="N61" s="1"/>
      <c r="O61" s="1"/>
    </row>
    <row r="62" spans="1:15" ht="12.75" customHeight="1">
      <c r="A62" s="30">
        <v>52</v>
      </c>
      <c r="B62" s="311" t="s">
        <v>66</v>
      </c>
      <c r="C62" s="301">
        <v>2121.9</v>
      </c>
      <c r="D62" s="302">
        <v>2131.0333333333333</v>
      </c>
      <c r="E62" s="302">
        <v>2082.0666666666666</v>
      </c>
      <c r="F62" s="302">
        <v>2042.2333333333331</v>
      </c>
      <c r="G62" s="302">
        <v>1993.2666666666664</v>
      </c>
      <c r="H62" s="302">
        <v>2170.8666666666668</v>
      </c>
      <c r="I62" s="302">
        <v>2219.833333333333</v>
      </c>
      <c r="J62" s="302">
        <v>2259.666666666667</v>
      </c>
      <c r="K62" s="301">
        <v>2180</v>
      </c>
      <c r="L62" s="301">
        <v>2091.1999999999998</v>
      </c>
      <c r="M62" s="301">
        <v>2.3988800000000001</v>
      </c>
      <c r="N62" s="1"/>
      <c r="O62" s="1"/>
    </row>
    <row r="63" spans="1:15" ht="12.75" customHeight="1">
      <c r="A63" s="30">
        <v>53</v>
      </c>
      <c r="B63" s="311" t="s">
        <v>314</v>
      </c>
      <c r="C63" s="301">
        <v>385.45</v>
      </c>
      <c r="D63" s="302">
        <v>389.45</v>
      </c>
      <c r="E63" s="302">
        <v>379.2</v>
      </c>
      <c r="F63" s="302">
        <v>372.95</v>
      </c>
      <c r="G63" s="302">
        <v>362.7</v>
      </c>
      <c r="H63" s="302">
        <v>395.7</v>
      </c>
      <c r="I63" s="302">
        <v>405.95</v>
      </c>
      <c r="J63" s="302">
        <v>412.2</v>
      </c>
      <c r="K63" s="301">
        <v>399.7</v>
      </c>
      <c r="L63" s="301">
        <v>383.2</v>
      </c>
      <c r="M63" s="301">
        <v>22.647449999999999</v>
      </c>
      <c r="N63" s="1"/>
      <c r="O63" s="1"/>
    </row>
    <row r="64" spans="1:15" ht="12.75" customHeight="1">
      <c r="A64" s="30">
        <v>54</v>
      </c>
      <c r="B64" s="311" t="s">
        <v>67</v>
      </c>
      <c r="C64" s="301">
        <v>307.10000000000002</v>
      </c>
      <c r="D64" s="302">
        <v>309.78333333333336</v>
      </c>
      <c r="E64" s="302">
        <v>301.56666666666672</v>
      </c>
      <c r="F64" s="302">
        <v>296.03333333333336</v>
      </c>
      <c r="G64" s="302">
        <v>287.81666666666672</v>
      </c>
      <c r="H64" s="302">
        <v>315.31666666666672</v>
      </c>
      <c r="I64" s="302">
        <v>323.5333333333333</v>
      </c>
      <c r="J64" s="302">
        <v>329.06666666666672</v>
      </c>
      <c r="K64" s="301">
        <v>318</v>
      </c>
      <c r="L64" s="301">
        <v>304.25</v>
      </c>
      <c r="M64" s="301">
        <v>53.356099999999998</v>
      </c>
      <c r="N64" s="1"/>
      <c r="O64" s="1"/>
    </row>
    <row r="65" spans="1:15" ht="12.75" customHeight="1">
      <c r="A65" s="30">
        <v>55</v>
      </c>
      <c r="B65" s="311" t="s">
        <v>68</v>
      </c>
      <c r="C65" s="301">
        <v>99.95</v>
      </c>
      <c r="D65" s="302">
        <v>100.46666666666665</v>
      </c>
      <c r="E65" s="302">
        <v>97.983333333333306</v>
      </c>
      <c r="F65" s="302">
        <v>96.016666666666652</v>
      </c>
      <c r="G65" s="302">
        <v>93.533333333333303</v>
      </c>
      <c r="H65" s="302">
        <v>102.43333333333331</v>
      </c>
      <c r="I65" s="302">
        <v>104.91666666666666</v>
      </c>
      <c r="J65" s="302">
        <v>106.88333333333331</v>
      </c>
      <c r="K65" s="301">
        <v>102.95</v>
      </c>
      <c r="L65" s="301">
        <v>98.5</v>
      </c>
      <c r="M65" s="301">
        <v>221.47284999999999</v>
      </c>
      <c r="N65" s="1"/>
      <c r="O65" s="1"/>
    </row>
    <row r="66" spans="1:15" ht="12.75" customHeight="1">
      <c r="A66" s="30">
        <v>56</v>
      </c>
      <c r="B66" s="311" t="s">
        <v>245</v>
      </c>
      <c r="C66" s="301">
        <v>44.85</v>
      </c>
      <c r="D66" s="302">
        <v>44.866666666666667</v>
      </c>
      <c r="E66" s="302">
        <v>44.483333333333334</v>
      </c>
      <c r="F66" s="302">
        <v>44.116666666666667</v>
      </c>
      <c r="G66" s="302">
        <v>43.733333333333334</v>
      </c>
      <c r="H66" s="302">
        <v>45.233333333333334</v>
      </c>
      <c r="I66" s="302">
        <v>45.616666666666674</v>
      </c>
      <c r="J66" s="302">
        <v>45.983333333333334</v>
      </c>
      <c r="K66" s="301">
        <v>45.25</v>
      </c>
      <c r="L66" s="301">
        <v>44.5</v>
      </c>
      <c r="M66" s="301">
        <v>14.43357</v>
      </c>
      <c r="N66" s="1"/>
      <c r="O66" s="1"/>
    </row>
    <row r="67" spans="1:15" ht="12.75" customHeight="1">
      <c r="A67" s="30">
        <v>57</v>
      </c>
      <c r="B67" s="311" t="s">
        <v>308</v>
      </c>
      <c r="C67" s="301">
        <v>2466.15</v>
      </c>
      <c r="D67" s="302">
        <v>2474.2666666666664</v>
      </c>
      <c r="E67" s="302">
        <v>2428.5333333333328</v>
      </c>
      <c r="F67" s="302">
        <v>2390.9166666666665</v>
      </c>
      <c r="G67" s="302">
        <v>2345.1833333333329</v>
      </c>
      <c r="H67" s="302">
        <v>2511.8833333333328</v>
      </c>
      <c r="I67" s="302">
        <v>2557.6166666666663</v>
      </c>
      <c r="J67" s="302">
        <v>2595.2333333333327</v>
      </c>
      <c r="K67" s="301">
        <v>2520</v>
      </c>
      <c r="L67" s="301">
        <v>2436.65</v>
      </c>
      <c r="M67" s="301">
        <v>0.10125000000000001</v>
      </c>
      <c r="N67" s="1"/>
      <c r="O67" s="1"/>
    </row>
    <row r="68" spans="1:15" ht="12.75" customHeight="1">
      <c r="A68" s="30">
        <v>58</v>
      </c>
      <c r="B68" s="311" t="s">
        <v>69</v>
      </c>
      <c r="C68" s="301">
        <v>1701.95</v>
      </c>
      <c r="D68" s="302">
        <v>1700.8000000000002</v>
      </c>
      <c r="E68" s="302">
        <v>1681.7000000000003</v>
      </c>
      <c r="F68" s="302">
        <v>1661.45</v>
      </c>
      <c r="G68" s="302">
        <v>1642.3500000000001</v>
      </c>
      <c r="H68" s="302">
        <v>1721.0500000000004</v>
      </c>
      <c r="I68" s="302">
        <v>1740.1500000000003</v>
      </c>
      <c r="J68" s="302">
        <v>1760.4000000000005</v>
      </c>
      <c r="K68" s="301">
        <v>1719.9</v>
      </c>
      <c r="L68" s="301">
        <v>1680.55</v>
      </c>
      <c r="M68" s="301">
        <v>2.6952099999999999</v>
      </c>
      <c r="N68" s="1"/>
      <c r="O68" s="1"/>
    </row>
    <row r="69" spans="1:15" ht="12.75" customHeight="1">
      <c r="A69" s="30">
        <v>59</v>
      </c>
      <c r="B69" s="311" t="s">
        <v>316</v>
      </c>
      <c r="C69" s="301">
        <v>5066.2</v>
      </c>
      <c r="D69" s="302">
        <v>5053.166666666667</v>
      </c>
      <c r="E69" s="302">
        <v>4951.3333333333339</v>
      </c>
      <c r="F69" s="302">
        <v>4836.4666666666672</v>
      </c>
      <c r="G69" s="302">
        <v>4734.6333333333341</v>
      </c>
      <c r="H69" s="302">
        <v>5168.0333333333338</v>
      </c>
      <c r="I69" s="302">
        <v>5269.8666666666677</v>
      </c>
      <c r="J69" s="302">
        <v>5384.7333333333336</v>
      </c>
      <c r="K69" s="301">
        <v>5155</v>
      </c>
      <c r="L69" s="301">
        <v>4938.3</v>
      </c>
      <c r="M69" s="301">
        <v>0.20039999999999999</v>
      </c>
      <c r="N69" s="1"/>
      <c r="O69" s="1"/>
    </row>
    <row r="70" spans="1:15" ht="12.75" customHeight="1">
      <c r="A70" s="30">
        <v>60</v>
      </c>
      <c r="B70" s="311" t="s">
        <v>246</v>
      </c>
      <c r="C70" s="301">
        <v>916.15</v>
      </c>
      <c r="D70" s="302">
        <v>914</v>
      </c>
      <c r="E70" s="302">
        <v>903.15</v>
      </c>
      <c r="F70" s="302">
        <v>890.15</v>
      </c>
      <c r="G70" s="302">
        <v>879.3</v>
      </c>
      <c r="H70" s="302">
        <v>927</v>
      </c>
      <c r="I70" s="302">
        <v>937.84999999999991</v>
      </c>
      <c r="J70" s="302">
        <v>950.85</v>
      </c>
      <c r="K70" s="301">
        <v>924.85</v>
      </c>
      <c r="L70" s="301">
        <v>901</v>
      </c>
      <c r="M70" s="301">
        <v>0.16536999999999999</v>
      </c>
      <c r="N70" s="1"/>
      <c r="O70" s="1"/>
    </row>
    <row r="71" spans="1:15" ht="12.75" customHeight="1">
      <c r="A71" s="30">
        <v>61</v>
      </c>
      <c r="B71" s="311" t="s">
        <v>317</v>
      </c>
      <c r="C71" s="301">
        <v>795.9</v>
      </c>
      <c r="D71" s="302">
        <v>796.63333333333333</v>
      </c>
      <c r="E71" s="302">
        <v>779.26666666666665</v>
      </c>
      <c r="F71" s="302">
        <v>762.63333333333333</v>
      </c>
      <c r="G71" s="302">
        <v>745.26666666666665</v>
      </c>
      <c r="H71" s="302">
        <v>813.26666666666665</v>
      </c>
      <c r="I71" s="302">
        <v>830.63333333333321</v>
      </c>
      <c r="J71" s="302">
        <v>847.26666666666665</v>
      </c>
      <c r="K71" s="301">
        <v>814</v>
      </c>
      <c r="L71" s="301">
        <v>780</v>
      </c>
      <c r="M71" s="301">
        <v>10.646879999999999</v>
      </c>
      <c r="N71" s="1"/>
      <c r="O71" s="1"/>
    </row>
    <row r="72" spans="1:15" ht="12.75" customHeight="1">
      <c r="A72" s="30">
        <v>62</v>
      </c>
      <c r="B72" s="311" t="s">
        <v>71</v>
      </c>
      <c r="C72" s="301">
        <v>235.5</v>
      </c>
      <c r="D72" s="302">
        <v>237.78333333333333</v>
      </c>
      <c r="E72" s="302">
        <v>232.56666666666666</v>
      </c>
      <c r="F72" s="302">
        <v>229.63333333333333</v>
      </c>
      <c r="G72" s="302">
        <v>224.41666666666666</v>
      </c>
      <c r="H72" s="302">
        <v>240.71666666666667</v>
      </c>
      <c r="I72" s="302">
        <v>245.93333333333331</v>
      </c>
      <c r="J72" s="302">
        <v>248.86666666666667</v>
      </c>
      <c r="K72" s="301">
        <v>243</v>
      </c>
      <c r="L72" s="301">
        <v>234.85</v>
      </c>
      <c r="M72" s="301">
        <v>43.52176</v>
      </c>
      <c r="N72" s="1"/>
      <c r="O72" s="1"/>
    </row>
    <row r="73" spans="1:15" ht="12.75" customHeight="1">
      <c r="A73" s="30">
        <v>63</v>
      </c>
      <c r="B73" s="311" t="s">
        <v>309</v>
      </c>
      <c r="C73" s="301">
        <v>1212.25</v>
      </c>
      <c r="D73" s="302">
        <v>1225.7333333333333</v>
      </c>
      <c r="E73" s="302">
        <v>1191.5666666666666</v>
      </c>
      <c r="F73" s="302">
        <v>1170.8833333333332</v>
      </c>
      <c r="G73" s="302">
        <v>1136.7166666666665</v>
      </c>
      <c r="H73" s="302">
        <v>1246.4166666666667</v>
      </c>
      <c r="I73" s="302">
        <v>1280.5833333333333</v>
      </c>
      <c r="J73" s="302">
        <v>1301.2666666666669</v>
      </c>
      <c r="K73" s="301">
        <v>1259.9000000000001</v>
      </c>
      <c r="L73" s="301">
        <v>1205.05</v>
      </c>
      <c r="M73" s="301">
        <v>1.2595000000000001</v>
      </c>
      <c r="N73" s="1"/>
      <c r="O73" s="1"/>
    </row>
    <row r="74" spans="1:15" ht="12.75" customHeight="1">
      <c r="A74" s="30">
        <v>64</v>
      </c>
      <c r="B74" s="311" t="s">
        <v>72</v>
      </c>
      <c r="C74" s="301">
        <v>572.1</v>
      </c>
      <c r="D74" s="302">
        <v>575.63333333333333</v>
      </c>
      <c r="E74" s="302">
        <v>564.4666666666667</v>
      </c>
      <c r="F74" s="302">
        <v>556.83333333333337</v>
      </c>
      <c r="G74" s="302">
        <v>545.66666666666674</v>
      </c>
      <c r="H74" s="302">
        <v>583.26666666666665</v>
      </c>
      <c r="I74" s="302">
        <v>594.43333333333339</v>
      </c>
      <c r="J74" s="302">
        <v>602.06666666666661</v>
      </c>
      <c r="K74" s="301">
        <v>586.79999999999995</v>
      </c>
      <c r="L74" s="301">
        <v>568</v>
      </c>
      <c r="M74" s="301">
        <v>11.011979999999999</v>
      </c>
      <c r="N74" s="1"/>
      <c r="O74" s="1"/>
    </row>
    <row r="75" spans="1:15" ht="12.75" customHeight="1">
      <c r="A75" s="30">
        <v>65</v>
      </c>
      <c r="B75" s="311" t="s">
        <v>73</v>
      </c>
      <c r="C75" s="301">
        <v>658.9</v>
      </c>
      <c r="D75" s="302">
        <v>659.41666666666663</v>
      </c>
      <c r="E75" s="302">
        <v>648.98333333333323</v>
      </c>
      <c r="F75" s="302">
        <v>639.06666666666661</v>
      </c>
      <c r="G75" s="302">
        <v>628.63333333333321</v>
      </c>
      <c r="H75" s="302">
        <v>669.33333333333326</v>
      </c>
      <c r="I75" s="302">
        <v>679.76666666666665</v>
      </c>
      <c r="J75" s="302">
        <v>689.68333333333328</v>
      </c>
      <c r="K75" s="301">
        <v>669.85</v>
      </c>
      <c r="L75" s="301">
        <v>649.5</v>
      </c>
      <c r="M75" s="301">
        <v>20.087599999999998</v>
      </c>
      <c r="N75" s="1"/>
      <c r="O75" s="1"/>
    </row>
    <row r="76" spans="1:15" ht="12.75" customHeight="1">
      <c r="A76" s="30">
        <v>66</v>
      </c>
      <c r="B76" s="311" t="s">
        <v>318</v>
      </c>
      <c r="C76" s="301">
        <v>10801.15</v>
      </c>
      <c r="D76" s="302">
        <v>10893.716666666667</v>
      </c>
      <c r="E76" s="302">
        <v>10628.433333333334</v>
      </c>
      <c r="F76" s="302">
        <v>10455.716666666667</v>
      </c>
      <c r="G76" s="302">
        <v>10190.433333333334</v>
      </c>
      <c r="H76" s="302">
        <v>11066.433333333334</v>
      </c>
      <c r="I76" s="302">
        <v>11331.716666666667</v>
      </c>
      <c r="J76" s="302">
        <v>11504.433333333334</v>
      </c>
      <c r="K76" s="301">
        <v>11159</v>
      </c>
      <c r="L76" s="301">
        <v>10721</v>
      </c>
      <c r="M76" s="301">
        <v>1.958E-2</v>
      </c>
      <c r="N76" s="1"/>
      <c r="O76" s="1"/>
    </row>
    <row r="77" spans="1:15" ht="12.75" customHeight="1">
      <c r="A77" s="30">
        <v>67</v>
      </c>
      <c r="B77" s="311" t="s">
        <v>75</v>
      </c>
      <c r="C77" s="301">
        <v>671.3</v>
      </c>
      <c r="D77" s="302">
        <v>667.55000000000007</v>
      </c>
      <c r="E77" s="302">
        <v>661.75000000000011</v>
      </c>
      <c r="F77" s="302">
        <v>652.20000000000005</v>
      </c>
      <c r="G77" s="302">
        <v>646.40000000000009</v>
      </c>
      <c r="H77" s="302">
        <v>677.10000000000014</v>
      </c>
      <c r="I77" s="302">
        <v>682.90000000000009</v>
      </c>
      <c r="J77" s="302">
        <v>692.45000000000016</v>
      </c>
      <c r="K77" s="301">
        <v>673.35</v>
      </c>
      <c r="L77" s="301">
        <v>658</v>
      </c>
      <c r="M77" s="301">
        <v>59.821019999999997</v>
      </c>
      <c r="N77" s="1"/>
      <c r="O77" s="1"/>
    </row>
    <row r="78" spans="1:15" ht="12.75" customHeight="1">
      <c r="A78" s="30">
        <v>68</v>
      </c>
      <c r="B78" s="311" t="s">
        <v>76</v>
      </c>
      <c r="C78" s="301">
        <v>47.45</v>
      </c>
      <c r="D78" s="302">
        <v>47.966666666666669</v>
      </c>
      <c r="E78" s="302">
        <v>46.733333333333334</v>
      </c>
      <c r="F78" s="302">
        <v>46.016666666666666</v>
      </c>
      <c r="G78" s="302">
        <v>44.783333333333331</v>
      </c>
      <c r="H78" s="302">
        <v>48.683333333333337</v>
      </c>
      <c r="I78" s="302">
        <v>49.916666666666671</v>
      </c>
      <c r="J78" s="302">
        <v>50.63333333333334</v>
      </c>
      <c r="K78" s="301">
        <v>49.2</v>
      </c>
      <c r="L78" s="301">
        <v>47.25</v>
      </c>
      <c r="M78" s="301">
        <v>170.92346000000001</v>
      </c>
      <c r="N78" s="1"/>
      <c r="O78" s="1"/>
    </row>
    <row r="79" spans="1:15" ht="12.75" customHeight="1">
      <c r="A79" s="30">
        <v>69</v>
      </c>
      <c r="B79" s="311" t="s">
        <v>77</v>
      </c>
      <c r="C79" s="301">
        <v>331.05</v>
      </c>
      <c r="D79" s="302">
        <v>332.48333333333335</v>
      </c>
      <c r="E79" s="302">
        <v>326.16666666666669</v>
      </c>
      <c r="F79" s="302">
        <v>321.28333333333336</v>
      </c>
      <c r="G79" s="302">
        <v>314.9666666666667</v>
      </c>
      <c r="H79" s="302">
        <v>337.36666666666667</v>
      </c>
      <c r="I79" s="302">
        <v>343.68333333333328</v>
      </c>
      <c r="J79" s="302">
        <v>348.56666666666666</v>
      </c>
      <c r="K79" s="301">
        <v>338.8</v>
      </c>
      <c r="L79" s="301">
        <v>327.60000000000002</v>
      </c>
      <c r="M79" s="301">
        <v>17.83868</v>
      </c>
      <c r="N79" s="1"/>
      <c r="O79" s="1"/>
    </row>
    <row r="80" spans="1:15" ht="12.75" customHeight="1">
      <c r="A80" s="30">
        <v>70</v>
      </c>
      <c r="B80" s="311" t="s">
        <v>319</v>
      </c>
      <c r="C80" s="301">
        <v>847.45</v>
      </c>
      <c r="D80" s="302">
        <v>848.0333333333333</v>
      </c>
      <c r="E80" s="302">
        <v>835.41666666666663</v>
      </c>
      <c r="F80" s="302">
        <v>823.38333333333333</v>
      </c>
      <c r="G80" s="302">
        <v>810.76666666666665</v>
      </c>
      <c r="H80" s="302">
        <v>860.06666666666661</v>
      </c>
      <c r="I80" s="302">
        <v>872.68333333333339</v>
      </c>
      <c r="J80" s="302">
        <v>884.71666666666658</v>
      </c>
      <c r="K80" s="301">
        <v>860.65</v>
      </c>
      <c r="L80" s="301">
        <v>836</v>
      </c>
      <c r="M80" s="301">
        <v>0.82862000000000002</v>
      </c>
      <c r="N80" s="1"/>
      <c r="O80" s="1"/>
    </row>
    <row r="81" spans="1:15" ht="12.75" customHeight="1">
      <c r="A81" s="30">
        <v>71</v>
      </c>
      <c r="B81" s="311" t="s">
        <v>321</v>
      </c>
      <c r="C81" s="301">
        <v>6885.6</v>
      </c>
      <c r="D81" s="302">
        <v>6966.7</v>
      </c>
      <c r="E81" s="302">
        <v>6744.4</v>
      </c>
      <c r="F81" s="302">
        <v>6603.2</v>
      </c>
      <c r="G81" s="302">
        <v>6380.9</v>
      </c>
      <c r="H81" s="302">
        <v>7107.9</v>
      </c>
      <c r="I81" s="302">
        <v>7330.2000000000007</v>
      </c>
      <c r="J81" s="302">
        <v>7471.4</v>
      </c>
      <c r="K81" s="301">
        <v>7189</v>
      </c>
      <c r="L81" s="301">
        <v>6825.5</v>
      </c>
      <c r="M81" s="301">
        <v>0.14308999999999999</v>
      </c>
      <c r="N81" s="1"/>
      <c r="O81" s="1"/>
    </row>
    <row r="82" spans="1:15" ht="12.75" customHeight="1">
      <c r="A82" s="30">
        <v>72</v>
      </c>
      <c r="B82" s="311" t="s">
        <v>322</v>
      </c>
      <c r="C82" s="301">
        <v>947.8</v>
      </c>
      <c r="D82" s="302">
        <v>943.7833333333333</v>
      </c>
      <c r="E82" s="302">
        <v>932.56666666666661</v>
      </c>
      <c r="F82" s="302">
        <v>917.33333333333326</v>
      </c>
      <c r="G82" s="302">
        <v>906.11666666666656</v>
      </c>
      <c r="H82" s="302">
        <v>959.01666666666665</v>
      </c>
      <c r="I82" s="302">
        <v>970.23333333333335</v>
      </c>
      <c r="J82" s="302">
        <v>985.4666666666667</v>
      </c>
      <c r="K82" s="301">
        <v>955</v>
      </c>
      <c r="L82" s="301">
        <v>928.55</v>
      </c>
      <c r="M82" s="301">
        <v>0.43437999999999999</v>
      </c>
      <c r="N82" s="1"/>
      <c r="O82" s="1"/>
    </row>
    <row r="83" spans="1:15" ht="12.75" customHeight="1">
      <c r="A83" s="30">
        <v>73</v>
      </c>
      <c r="B83" s="311" t="s">
        <v>78</v>
      </c>
      <c r="C83" s="301">
        <v>13860.45</v>
      </c>
      <c r="D83" s="302">
        <v>13936.983333333332</v>
      </c>
      <c r="E83" s="302">
        <v>13728.566666666664</v>
      </c>
      <c r="F83" s="302">
        <v>13596.683333333332</v>
      </c>
      <c r="G83" s="302">
        <v>13388.266666666665</v>
      </c>
      <c r="H83" s="302">
        <v>14068.866666666663</v>
      </c>
      <c r="I83" s="302">
        <v>14277.283333333331</v>
      </c>
      <c r="J83" s="302">
        <v>14409.166666666662</v>
      </c>
      <c r="K83" s="301">
        <v>14145.4</v>
      </c>
      <c r="L83" s="301">
        <v>13805.1</v>
      </c>
      <c r="M83" s="301">
        <v>9.1770000000000004E-2</v>
      </c>
      <c r="N83" s="1"/>
      <c r="O83" s="1"/>
    </row>
    <row r="84" spans="1:15" ht="12.75" customHeight="1">
      <c r="A84" s="30">
        <v>74</v>
      </c>
      <c r="B84" s="311" t="s">
        <v>80</v>
      </c>
      <c r="C84" s="301">
        <v>317.95</v>
      </c>
      <c r="D84" s="302">
        <v>321.04999999999995</v>
      </c>
      <c r="E84" s="302">
        <v>314.19999999999993</v>
      </c>
      <c r="F84" s="302">
        <v>310.45</v>
      </c>
      <c r="G84" s="302">
        <v>303.59999999999997</v>
      </c>
      <c r="H84" s="302">
        <v>324.7999999999999</v>
      </c>
      <c r="I84" s="302">
        <v>331.64999999999992</v>
      </c>
      <c r="J84" s="302">
        <v>335.39999999999986</v>
      </c>
      <c r="K84" s="301">
        <v>327.9</v>
      </c>
      <c r="L84" s="301">
        <v>317.3</v>
      </c>
      <c r="M84" s="301">
        <v>37.5184</v>
      </c>
      <c r="N84" s="1"/>
      <c r="O84" s="1"/>
    </row>
    <row r="85" spans="1:15" ht="12.75" customHeight="1">
      <c r="A85" s="30">
        <v>75</v>
      </c>
      <c r="B85" s="311" t="s">
        <v>323</v>
      </c>
      <c r="C85" s="301">
        <v>446.85</v>
      </c>
      <c r="D85" s="302">
        <v>449.25</v>
      </c>
      <c r="E85" s="302">
        <v>442.6</v>
      </c>
      <c r="F85" s="302">
        <v>438.35</v>
      </c>
      <c r="G85" s="302">
        <v>431.70000000000005</v>
      </c>
      <c r="H85" s="302">
        <v>453.5</v>
      </c>
      <c r="I85" s="302">
        <v>460.15</v>
      </c>
      <c r="J85" s="302">
        <v>464.4</v>
      </c>
      <c r="K85" s="301">
        <v>455.9</v>
      </c>
      <c r="L85" s="301">
        <v>445</v>
      </c>
      <c r="M85" s="301">
        <v>0.89756999999999998</v>
      </c>
      <c r="N85" s="1"/>
      <c r="O85" s="1"/>
    </row>
    <row r="86" spans="1:15" ht="12.75" customHeight="1">
      <c r="A86" s="30">
        <v>76</v>
      </c>
      <c r="B86" s="311" t="s">
        <v>81</v>
      </c>
      <c r="C86" s="301">
        <v>3359</v>
      </c>
      <c r="D86" s="302">
        <v>3348.3166666666671</v>
      </c>
      <c r="E86" s="302">
        <v>3321.6333333333341</v>
      </c>
      <c r="F86" s="302">
        <v>3284.2666666666669</v>
      </c>
      <c r="G86" s="302">
        <v>3257.5833333333339</v>
      </c>
      <c r="H86" s="302">
        <v>3385.6833333333343</v>
      </c>
      <c r="I86" s="302">
        <v>3412.3666666666677</v>
      </c>
      <c r="J86" s="302">
        <v>3449.7333333333345</v>
      </c>
      <c r="K86" s="301">
        <v>3375</v>
      </c>
      <c r="L86" s="301">
        <v>3310.95</v>
      </c>
      <c r="M86" s="301">
        <v>4.6389899999999997</v>
      </c>
      <c r="N86" s="1"/>
      <c r="O86" s="1"/>
    </row>
    <row r="87" spans="1:15" ht="12.75" customHeight="1">
      <c r="A87" s="30">
        <v>77</v>
      </c>
      <c r="B87" s="311" t="s">
        <v>310</v>
      </c>
      <c r="C87" s="301">
        <v>682.5</v>
      </c>
      <c r="D87" s="302">
        <v>684.41666666666663</v>
      </c>
      <c r="E87" s="302">
        <v>662.08333333333326</v>
      </c>
      <c r="F87" s="302">
        <v>641.66666666666663</v>
      </c>
      <c r="G87" s="302">
        <v>619.33333333333326</v>
      </c>
      <c r="H87" s="302">
        <v>704.83333333333326</v>
      </c>
      <c r="I87" s="302">
        <v>727.16666666666652</v>
      </c>
      <c r="J87" s="302">
        <v>747.58333333333326</v>
      </c>
      <c r="K87" s="301">
        <v>706.75</v>
      </c>
      <c r="L87" s="301">
        <v>664</v>
      </c>
      <c r="M87" s="301">
        <v>9.2690599999999996</v>
      </c>
      <c r="N87" s="1"/>
      <c r="O87" s="1"/>
    </row>
    <row r="88" spans="1:15" ht="12.75" customHeight="1">
      <c r="A88" s="30">
        <v>78</v>
      </c>
      <c r="B88" s="311" t="s">
        <v>320</v>
      </c>
      <c r="C88" s="301">
        <v>337.95</v>
      </c>
      <c r="D88" s="302">
        <v>340.31666666666666</v>
      </c>
      <c r="E88" s="302">
        <v>331.63333333333333</v>
      </c>
      <c r="F88" s="302">
        <v>325.31666666666666</v>
      </c>
      <c r="G88" s="302">
        <v>316.63333333333333</v>
      </c>
      <c r="H88" s="302">
        <v>346.63333333333333</v>
      </c>
      <c r="I88" s="302">
        <v>355.31666666666661</v>
      </c>
      <c r="J88" s="302">
        <v>361.63333333333333</v>
      </c>
      <c r="K88" s="301">
        <v>349</v>
      </c>
      <c r="L88" s="301">
        <v>334</v>
      </c>
      <c r="M88" s="301">
        <v>16.774159999999998</v>
      </c>
      <c r="N88" s="1"/>
      <c r="O88" s="1"/>
    </row>
    <row r="89" spans="1:15" ht="12.75" customHeight="1">
      <c r="A89" s="30">
        <v>79</v>
      </c>
      <c r="B89" s="311" t="s">
        <v>411</v>
      </c>
      <c r="C89" s="301">
        <v>621.5</v>
      </c>
      <c r="D89" s="302">
        <v>625.58333333333337</v>
      </c>
      <c r="E89" s="302">
        <v>614.81666666666672</v>
      </c>
      <c r="F89" s="302">
        <v>608.13333333333333</v>
      </c>
      <c r="G89" s="302">
        <v>597.36666666666667</v>
      </c>
      <c r="H89" s="302">
        <v>632.26666666666677</v>
      </c>
      <c r="I89" s="302">
        <v>643.03333333333342</v>
      </c>
      <c r="J89" s="302">
        <v>649.71666666666681</v>
      </c>
      <c r="K89" s="301">
        <v>636.35</v>
      </c>
      <c r="L89" s="301">
        <v>618.9</v>
      </c>
      <c r="M89" s="301">
        <v>3.6642199999999998</v>
      </c>
      <c r="N89" s="1"/>
      <c r="O89" s="1"/>
    </row>
    <row r="90" spans="1:15" ht="12.75" customHeight="1">
      <c r="A90" s="30">
        <v>80</v>
      </c>
      <c r="B90" s="311" t="s">
        <v>341</v>
      </c>
      <c r="C90" s="301">
        <v>2470.8000000000002</v>
      </c>
      <c r="D90" s="302">
        <v>2470.4666666666667</v>
      </c>
      <c r="E90" s="302">
        <v>2373.3333333333335</v>
      </c>
      <c r="F90" s="302">
        <v>2275.8666666666668</v>
      </c>
      <c r="G90" s="302">
        <v>2178.7333333333336</v>
      </c>
      <c r="H90" s="302">
        <v>2567.9333333333334</v>
      </c>
      <c r="I90" s="302">
        <v>2665.0666666666666</v>
      </c>
      <c r="J90" s="302">
        <v>2762.5333333333333</v>
      </c>
      <c r="K90" s="301">
        <v>2567.6</v>
      </c>
      <c r="L90" s="301">
        <v>2373</v>
      </c>
      <c r="M90" s="301">
        <v>1.81504</v>
      </c>
      <c r="N90" s="1"/>
      <c r="O90" s="1"/>
    </row>
    <row r="91" spans="1:15" ht="12.75" customHeight="1">
      <c r="A91" s="30">
        <v>81</v>
      </c>
      <c r="B91" s="311" t="s">
        <v>82</v>
      </c>
      <c r="C91" s="301">
        <v>197.3</v>
      </c>
      <c r="D91" s="302">
        <v>198.68333333333331</v>
      </c>
      <c r="E91" s="302">
        <v>193.86666666666662</v>
      </c>
      <c r="F91" s="302">
        <v>190.43333333333331</v>
      </c>
      <c r="G91" s="302">
        <v>185.61666666666662</v>
      </c>
      <c r="H91" s="302">
        <v>202.11666666666662</v>
      </c>
      <c r="I91" s="302">
        <v>206.93333333333328</v>
      </c>
      <c r="J91" s="302">
        <v>210.36666666666662</v>
      </c>
      <c r="K91" s="301">
        <v>203.5</v>
      </c>
      <c r="L91" s="301">
        <v>195.25</v>
      </c>
      <c r="M91" s="301">
        <v>77.451080000000005</v>
      </c>
      <c r="N91" s="1"/>
      <c r="O91" s="1"/>
    </row>
    <row r="92" spans="1:15" ht="12.75" customHeight="1">
      <c r="A92" s="30">
        <v>82</v>
      </c>
      <c r="B92" s="311" t="s">
        <v>327</v>
      </c>
      <c r="C92" s="301">
        <v>439.1</v>
      </c>
      <c r="D92" s="302">
        <v>437.7</v>
      </c>
      <c r="E92" s="302">
        <v>426.45</v>
      </c>
      <c r="F92" s="302">
        <v>413.8</v>
      </c>
      <c r="G92" s="302">
        <v>402.55</v>
      </c>
      <c r="H92" s="302">
        <v>450.34999999999997</v>
      </c>
      <c r="I92" s="302">
        <v>461.59999999999997</v>
      </c>
      <c r="J92" s="302">
        <v>474.24999999999994</v>
      </c>
      <c r="K92" s="301">
        <v>448.95</v>
      </c>
      <c r="L92" s="301">
        <v>425.05</v>
      </c>
      <c r="M92" s="301">
        <v>6.3648999999999996</v>
      </c>
      <c r="N92" s="1"/>
      <c r="O92" s="1"/>
    </row>
    <row r="93" spans="1:15" ht="12.75" customHeight="1">
      <c r="A93" s="30">
        <v>83</v>
      </c>
      <c r="B93" s="311" t="s">
        <v>328</v>
      </c>
      <c r="C93" s="301">
        <v>714.5</v>
      </c>
      <c r="D93" s="302">
        <v>728.66666666666663</v>
      </c>
      <c r="E93" s="302">
        <v>697.33333333333326</v>
      </c>
      <c r="F93" s="302">
        <v>680.16666666666663</v>
      </c>
      <c r="G93" s="302">
        <v>648.83333333333326</v>
      </c>
      <c r="H93" s="302">
        <v>745.83333333333326</v>
      </c>
      <c r="I93" s="302">
        <v>777.16666666666652</v>
      </c>
      <c r="J93" s="302">
        <v>794.33333333333326</v>
      </c>
      <c r="K93" s="301">
        <v>760</v>
      </c>
      <c r="L93" s="301">
        <v>711.5</v>
      </c>
      <c r="M93" s="301">
        <v>0.81254000000000004</v>
      </c>
      <c r="N93" s="1"/>
      <c r="O93" s="1"/>
    </row>
    <row r="94" spans="1:15" ht="12.75" customHeight="1">
      <c r="A94" s="30">
        <v>84</v>
      </c>
      <c r="B94" s="311" t="s">
        <v>330</v>
      </c>
      <c r="C94" s="301">
        <v>690.6</v>
      </c>
      <c r="D94" s="302">
        <v>687.21666666666658</v>
      </c>
      <c r="E94" s="302">
        <v>672.43333333333317</v>
      </c>
      <c r="F94" s="302">
        <v>654.26666666666654</v>
      </c>
      <c r="G94" s="302">
        <v>639.48333333333312</v>
      </c>
      <c r="H94" s="302">
        <v>705.38333333333321</v>
      </c>
      <c r="I94" s="302">
        <v>720.16666666666674</v>
      </c>
      <c r="J94" s="302">
        <v>738.33333333333326</v>
      </c>
      <c r="K94" s="301">
        <v>702</v>
      </c>
      <c r="L94" s="301">
        <v>669.05</v>
      </c>
      <c r="M94" s="301">
        <v>1.8684000000000001</v>
      </c>
      <c r="N94" s="1"/>
      <c r="O94" s="1"/>
    </row>
    <row r="95" spans="1:15" ht="12.75" customHeight="1">
      <c r="A95" s="30">
        <v>85</v>
      </c>
      <c r="B95" s="311" t="s">
        <v>248</v>
      </c>
      <c r="C95" s="301">
        <v>103</v>
      </c>
      <c r="D95" s="302">
        <v>103.5</v>
      </c>
      <c r="E95" s="302">
        <v>102</v>
      </c>
      <c r="F95" s="302">
        <v>101</v>
      </c>
      <c r="G95" s="302">
        <v>99.5</v>
      </c>
      <c r="H95" s="302">
        <v>104.5</v>
      </c>
      <c r="I95" s="302">
        <v>106</v>
      </c>
      <c r="J95" s="302">
        <v>107</v>
      </c>
      <c r="K95" s="301">
        <v>105</v>
      </c>
      <c r="L95" s="301">
        <v>102.5</v>
      </c>
      <c r="M95" s="301">
        <v>5.1504200000000004</v>
      </c>
      <c r="N95" s="1"/>
      <c r="O95" s="1"/>
    </row>
    <row r="96" spans="1:15" ht="12.75" customHeight="1">
      <c r="A96" s="30">
        <v>86</v>
      </c>
      <c r="B96" s="311" t="s">
        <v>324</v>
      </c>
      <c r="C96" s="301">
        <v>349.9</v>
      </c>
      <c r="D96" s="302">
        <v>349.33333333333331</v>
      </c>
      <c r="E96" s="302">
        <v>343.61666666666662</v>
      </c>
      <c r="F96" s="302">
        <v>337.33333333333331</v>
      </c>
      <c r="G96" s="302">
        <v>331.61666666666662</v>
      </c>
      <c r="H96" s="302">
        <v>355.61666666666662</v>
      </c>
      <c r="I96" s="302">
        <v>361.33333333333331</v>
      </c>
      <c r="J96" s="302">
        <v>367.61666666666662</v>
      </c>
      <c r="K96" s="301">
        <v>355.05</v>
      </c>
      <c r="L96" s="301">
        <v>343.05</v>
      </c>
      <c r="M96" s="301">
        <v>1.95065</v>
      </c>
      <c r="N96" s="1"/>
      <c r="O96" s="1"/>
    </row>
    <row r="97" spans="1:15" ht="12.75" customHeight="1">
      <c r="A97" s="30">
        <v>87</v>
      </c>
      <c r="B97" s="311" t="s">
        <v>333</v>
      </c>
      <c r="C97" s="301">
        <v>1090.5</v>
      </c>
      <c r="D97" s="302">
        <v>1092.1666666666667</v>
      </c>
      <c r="E97" s="302">
        <v>1074.3333333333335</v>
      </c>
      <c r="F97" s="302">
        <v>1058.1666666666667</v>
      </c>
      <c r="G97" s="302">
        <v>1040.3333333333335</v>
      </c>
      <c r="H97" s="302">
        <v>1108.3333333333335</v>
      </c>
      <c r="I97" s="302">
        <v>1126.166666666667</v>
      </c>
      <c r="J97" s="302">
        <v>1142.3333333333335</v>
      </c>
      <c r="K97" s="301">
        <v>1110</v>
      </c>
      <c r="L97" s="301">
        <v>1076</v>
      </c>
      <c r="M97" s="301">
        <v>5.2747000000000002</v>
      </c>
      <c r="N97" s="1"/>
      <c r="O97" s="1"/>
    </row>
    <row r="98" spans="1:15" ht="12.75" customHeight="1">
      <c r="A98" s="30">
        <v>88</v>
      </c>
      <c r="B98" s="311" t="s">
        <v>331</v>
      </c>
      <c r="C98" s="301">
        <v>951.7</v>
      </c>
      <c r="D98" s="302">
        <v>955.98333333333346</v>
      </c>
      <c r="E98" s="302">
        <v>944.1166666666669</v>
      </c>
      <c r="F98" s="302">
        <v>936.53333333333342</v>
      </c>
      <c r="G98" s="302">
        <v>924.66666666666686</v>
      </c>
      <c r="H98" s="302">
        <v>963.56666666666695</v>
      </c>
      <c r="I98" s="302">
        <v>975.43333333333351</v>
      </c>
      <c r="J98" s="302">
        <v>983.01666666666699</v>
      </c>
      <c r="K98" s="301">
        <v>967.85</v>
      </c>
      <c r="L98" s="301">
        <v>948.4</v>
      </c>
      <c r="M98" s="301">
        <v>0.31335000000000002</v>
      </c>
      <c r="N98" s="1"/>
      <c r="O98" s="1"/>
    </row>
    <row r="99" spans="1:15" ht="12.75" customHeight="1">
      <c r="A99" s="30">
        <v>89</v>
      </c>
      <c r="B99" s="311" t="s">
        <v>332</v>
      </c>
      <c r="C99" s="301">
        <v>17.5</v>
      </c>
      <c r="D99" s="302">
        <v>17.566666666666666</v>
      </c>
      <c r="E99" s="302">
        <v>17.333333333333332</v>
      </c>
      <c r="F99" s="302">
        <v>17.166666666666664</v>
      </c>
      <c r="G99" s="302">
        <v>16.93333333333333</v>
      </c>
      <c r="H99" s="302">
        <v>17.733333333333334</v>
      </c>
      <c r="I99" s="302">
        <v>17.966666666666669</v>
      </c>
      <c r="J99" s="302">
        <v>18.133333333333336</v>
      </c>
      <c r="K99" s="301">
        <v>17.8</v>
      </c>
      <c r="L99" s="301">
        <v>17.399999999999999</v>
      </c>
      <c r="M99" s="301">
        <v>11.770989999999999</v>
      </c>
      <c r="N99" s="1"/>
      <c r="O99" s="1"/>
    </row>
    <row r="100" spans="1:15" ht="12.75" customHeight="1">
      <c r="A100" s="30">
        <v>90</v>
      </c>
      <c r="B100" s="311" t="s">
        <v>334</v>
      </c>
      <c r="C100" s="301">
        <v>528</v>
      </c>
      <c r="D100" s="302">
        <v>535.5333333333333</v>
      </c>
      <c r="E100" s="302">
        <v>517.51666666666665</v>
      </c>
      <c r="F100" s="302">
        <v>507.0333333333333</v>
      </c>
      <c r="G100" s="302">
        <v>489.01666666666665</v>
      </c>
      <c r="H100" s="302">
        <v>546.01666666666665</v>
      </c>
      <c r="I100" s="302">
        <v>564.0333333333333</v>
      </c>
      <c r="J100" s="302">
        <v>574.51666666666665</v>
      </c>
      <c r="K100" s="301">
        <v>553.54999999999995</v>
      </c>
      <c r="L100" s="301">
        <v>525.04999999999995</v>
      </c>
      <c r="M100" s="301">
        <v>0.72948999999999997</v>
      </c>
      <c r="N100" s="1"/>
      <c r="O100" s="1"/>
    </row>
    <row r="101" spans="1:15" ht="12.75" customHeight="1">
      <c r="A101" s="30">
        <v>91</v>
      </c>
      <c r="B101" s="311" t="s">
        <v>335</v>
      </c>
      <c r="C101" s="301">
        <v>753.9</v>
      </c>
      <c r="D101" s="302">
        <v>761.85</v>
      </c>
      <c r="E101" s="302">
        <v>742.85</v>
      </c>
      <c r="F101" s="302">
        <v>731.8</v>
      </c>
      <c r="G101" s="302">
        <v>712.8</v>
      </c>
      <c r="H101" s="302">
        <v>772.90000000000009</v>
      </c>
      <c r="I101" s="302">
        <v>791.90000000000009</v>
      </c>
      <c r="J101" s="302">
        <v>802.95000000000016</v>
      </c>
      <c r="K101" s="301">
        <v>780.85</v>
      </c>
      <c r="L101" s="301">
        <v>750.8</v>
      </c>
      <c r="M101" s="301">
        <v>1.1471800000000001</v>
      </c>
      <c r="N101" s="1"/>
      <c r="O101" s="1"/>
    </row>
    <row r="102" spans="1:15" ht="12.75" customHeight="1">
      <c r="A102" s="30">
        <v>92</v>
      </c>
      <c r="B102" s="311" t="s">
        <v>336</v>
      </c>
      <c r="C102" s="301">
        <v>4016.9</v>
      </c>
      <c r="D102" s="302">
        <v>4016.2000000000003</v>
      </c>
      <c r="E102" s="302">
        <v>3966.0000000000005</v>
      </c>
      <c r="F102" s="302">
        <v>3915.1000000000004</v>
      </c>
      <c r="G102" s="302">
        <v>3864.9000000000005</v>
      </c>
      <c r="H102" s="302">
        <v>4067.1000000000004</v>
      </c>
      <c r="I102" s="302">
        <v>4117.3</v>
      </c>
      <c r="J102" s="302">
        <v>4168.2000000000007</v>
      </c>
      <c r="K102" s="301">
        <v>4066.4</v>
      </c>
      <c r="L102" s="301">
        <v>3965.3</v>
      </c>
      <c r="M102" s="301">
        <v>0.13142000000000001</v>
      </c>
      <c r="N102" s="1"/>
      <c r="O102" s="1"/>
    </row>
    <row r="103" spans="1:15" ht="12.75" customHeight="1">
      <c r="A103" s="30">
        <v>93</v>
      </c>
      <c r="B103" s="311" t="s">
        <v>247</v>
      </c>
      <c r="C103" s="301">
        <v>75.75</v>
      </c>
      <c r="D103" s="302">
        <v>76.25</v>
      </c>
      <c r="E103" s="302">
        <v>75</v>
      </c>
      <c r="F103" s="302">
        <v>74.25</v>
      </c>
      <c r="G103" s="302">
        <v>73</v>
      </c>
      <c r="H103" s="302">
        <v>77</v>
      </c>
      <c r="I103" s="302">
        <v>78.25</v>
      </c>
      <c r="J103" s="302">
        <v>79</v>
      </c>
      <c r="K103" s="301">
        <v>77.5</v>
      </c>
      <c r="L103" s="301">
        <v>75.5</v>
      </c>
      <c r="M103" s="301">
        <v>7.0759100000000004</v>
      </c>
      <c r="N103" s="1"/>
      <c r="O103" s="1"/>
    </row>
    <row r="104" spans="1:15" ht="12.75" customHeight="1">
      <c r="A104" s="30">
        <v>94</v>
      </c>
      <c r="B104" s="311" t="s">
        <v>329</v>
      </c>
      <c r="C104" s="301">
        <v>694.5</v>
      </c>
      <c r="D104" s="302">
        <v>698.5</v>
      </c>
      <c r="E104" s="302">
        <v>687</v>
      </c>
      <c r="F104" s="302">
        <v>679.5</v>
      </c>
      <c r="G104" s="302">
        <v>668</v>
      </c>
      <c r="H104" s="302">
        <v>706</v>
      </c>
      <c r="I104" s="302">
        <v>717.5</v>
      </c>
      <c r="J104" s="302">
        <v>725</v>
      </c>
      <c r="K104" s="301">
        <v>710</v>
      </c>
      <c r="L104" s="301">
        <v>691</v>
      </c>
      <c r="M104" s="301">
        <v>1.8174600000000001</v>
      </c>
      <c r="N104" s="1"/>
      <c r="O104" s="1"/>
    </row>
    <row r="105" spans="1:15" ht="12.75" customHeight="1">
      <c r="A105" s="30">
        <v>95</v>
      </c>
      <c r="B105" s="311" t="s">
        <v>826</v>
      </c>
      <c r="C105" s="301">
        <v>167.95</v>
      </c>
      <c r="D105" s="302">
        <v>169.11666666666667</v>
      </c>
      <c r="E105" s="302">
        <v>165.93333333333334</v>
      </c>
      <c r="F105" s="302">
        <v>163.91666666666666</v>
      </c>
      <c r="G105" s="302">
        <v>160.73333333333332</v>
      </c>
      <c r="H105" s="302">
        <v>171.13333333333335</v>
      </c>
      <c r="I105" s="302">
        <v>174.31666666666669</v>
      </c>
      <c r="J105" s="302">
        <v>176.33333333333337</v>
      </c>
      <c r="K105" s="301">
        <v>172.3</v>
      </c>
      <c r="L105" s="301">
        <v>167.1</v>
      </c>
      <c r="M105" s="301">
        <v>10.457470000000001</v>
      </c>
      <c r="N105" s="1"/>
      <c r="O105" s="1"/>
    </row>
    <row r="106" spans="1:15" ht="12.75" customHeight="1">
      <c r="A106" s="30">
        <v>96</v>
      </c>
      <c r="B106" s="311" t="s">
        <v>337</v>
      </c>
      <c r="C106" s="301">
        <v>294.10000000000002</v>
      </c>
      <c r="D106" s="302">
        <v>293.86666666666667</v>
      </c>
      <c r="E106" s="302">
        <v>285.23333333333335</v>
      </c>
      <c r="F106" s="302">
        <v>276.36666666666667</v>
      </c>
      <c r="G106" s="302">
        <v>267.73333333333335</v>
      </c>
      <c r="H106" s="302">
        <v>302.73333333333335</v>
      </c>
      <c r="I106" s="302">
        <v>311.36666666666667</v>
      </c>
      <c r="J106" s="302">
        <v>320.23333333333335</v>
      </c>
      <c r="K106" s="301">
        <v>302.5</v>
      </c>
      <c r="L106" s="301">
        <v>285</v>
      </c>
      <c r="M106" s="301">
        <v>1.3031200000000001</v>
      </c>
      <c r="N106" s="1"/>
      <c r="O106" s="1"/>
    </row>
    <row r="107" spans="1:15" ht="12.75" customHeight="1">
      <c r="A107" s="30">
        <v>97</v>
      </c>
      <c r="B107" s="311" t="s">
        <v>338</v>
      </c>
      <c r="C107" s="301">
        <v>320.39999999999998</v>
      </c>
      <c r="D107" s="302">
        <v>321.21666666666664</v>
      </c>
      <c r="E107" s="302">
        <v>316.43333333333328</v>
      </c>
      <c r="F107" s="302">
        <v>312.46666666666664</v>
      </c>
      <c r="G107" s="302">
        <v>307.68333333333328</v>
      </c>
      <c r="H107" s="302">
        <v>325.18333333333328</v>
      </c>
      <c r="I107" s="302">
        <v>329.9666666666667</v>
      </c>
      <c r="J107" s="302">
        <v>333.93333333333328</v>
      </c>
      <c r="K107" s="301">
        <v>326</v>
      </c>
      <c r="L107" s="301">
        <v>317.25</v>
      </c>
      <c r="M107" s="301">
        <v>9.0790100000000002</v>
      </c>
      <c r="N107" s="1"/>
      <c r="O107" s="1"/>
    </row>
    <row r="108" spans="1:15" ht="12.75" customHeight="1">
      <c r="A108" s="30">
        <v>98</v>
      </c>
      <c r="B108" s="311" t="s">
        <v>83</v>
      </c>
      <c r="C108" s="301">
        <v>609</v>
      </c>
      <c r="D108" s="302">
        <v>618.23333333333323</v>
      </c>
      <c r="E108" s="302">
        <v>597.61666666666645</v>
      </c>
      <c r="F108" s="302">
        <v>586.23333333333323</v>
      </c>
      <c r="G108" s="302">
        <v>565.61666666666645</v>
      </c>
      <c r="H108" s="302">
        <v>629.61666666666645</v>
      </c>
      <c r="I108" s="302">
        <v>650.23333333333323</v>
      </c>
      <c r="J108" s="302">
        <v>661.61666666666645</v>
      </c>
      <c r="K108" s="301">
        <v>638.85</v>
      </c>
      <c r="L108" s="301">
        <v>606.85</v>
      </c>
      <c r="M108" s="301">
        <v>16.697590000000002</v>
      </c>
      <c r="N108" s="1"/>
      <c r="O108" s="1"/>
    </row>
    <row r="109" spans="1:15" ht="12.75" customHeight="1">
      <c r="A109" s="30">
        <v>99</v>
      </c>
      <c r="B109" s="311" t="s">
        <v>339</v>
      </c>
      <c r="C109" s="301">
        <v>615.95000000000005</v>
      </c>
      <c r="D109" s="302">
        <v>616.98333333333335</v>
      </c>
      <c r="E109" s="302">
        <v>604.9666666666667</v>
      </c>
      <c r="F109" s="302">
        <v>593.98333333333335</v>
      </c>
      <c r="G109" s="302">
        <v>581.9666666666667</v>
      </c>
      <c r="H109" s="302">
        <v>627.9666666666667</v>
      </c>
      <c r="I109" s="302">
        <v>639.98333333333335</v>
      </c>
      <c r="J109" s="302">
        <v>650.9666666666667</v>
      </c>
      <c r="K109" s="301">
        <v>629</v>
      </c>
      <c r="L109" s="301">
        <v>606</v>
      </c>
      <c r="M109" s="301">
        <v>0.74389000000000005</v>
      </c>
      <c r="N109" s="1"/>
      <c r="O109" s="1"/>
    </row>
    <row r="110" spans="1:15" ht="12.75" customHeight="1">
      <c r="A110" s="30">
        <v>100</v>
      </c>
      <c r="B110" s="311" t="s">
        <v>84</v>
      </c>
      <c r="C110" s="301">
        <v>954.75</v>
      </c>
      <c r="D110" s="302">
        <v>962.43333333333339</v>
      </c>
      <c r="E110" s="302">
        <v>940.11666666666679</v>
      </c>
      <c r="F110" s="302">
        <v>925.48333333333335</v>
      </c>
      <c r="G110" s="302">
        <v>903.16666666666674</v>
      </c>
      <c r="H110" s="302">
        <v>977.06666666666683</v>
      </c>
      <c r="I110" s="302">
        <v>999.38333333333344</v>
      </c>
      <c r="J110" s="302">
        <v>1014.0166666666669</v>
      </c>
      <c r="K110" s="301">
        <v>984.75</v>
      </c>
      <c r="L110" s="301">
        <v>947.8</v>
      </c>
      <c r="M110" s="301">
        <v>30.166119999999999</v>
      </c>
      <c r="N110" s="1"/>
      <c r="O110" s="1"/>
    </row>
    <row r="111" spans="1:15" ht="12.75" customHeight="1">
      <c r="A111" s="30">
        <v>101</v>
      </c>
      <c r="B111" s="311" t="s">
        <v>85</v>
      </c>
      <c r="C111" s="301">
        <v>191.05</v>
      </c>
      <c r="D111" s="302">
        <v>192.66666666666666</v>
      </c>
      <c r="E111" s="302">
        <v>187.93333333333331</v>
      </c>
      <c r="F111" s="302">
        <v>184.81666666666666</v>
      </c>
      <c r="G111" s="302">
        <v>180.08333333333331</v>
      </c>
      <c r="H111" s="302">
        <v>195.7833333333333</v>
      </c>
      <c r="I111" s="302">
        <v>200.51666666666665</v>
      </c>
      <c r="J111" s="302">
        <v>203.6333333333333</v>
      </c>
      <c r="K111" s="301">
        <v>197.4</v>
      </c>
      <c r="L111" s="301">
        <v>189.55</v>
      </c>
      <c r="M111" s="301">
        <v>85.166960000000003</v>
      </c>
      <c r="N111" s="1"/>
      <c r="O111" s="1"/>
    </row>
    <row r="112" spans="1:15" ht="12.75" customHeight="1">
      <c r="A112" s="30">
        <v>102</v>
      </c>
      <c r="B112" s="311" t="s">
        <v>340</v>
      </c>
      <c r="C112" s="301">
        <v>307.35000000000002</v>
      </c>
      <c r="D112" s="302">
        <v>309.63333333333333</v>
      </c>
      <c r="E112" s="302">
        <v>304.31666666666666</v>
      </c>
      <c r="F112" s="302">
        <v>301.28333333333336</v>
      </c>
      <c r="G112" s="302">
        <v>295.9666666666667</v>
      </c>
      <c r="H112" s="302">
        <v>312.66666666666663</v>
      </c>
      <c r="I112" s="302">
        <v>317.98333333333323</v>
      </c>
      <c r="J112" s="302">
        <v>321.01666666666659</v>
      </c>
      <c r="K112" s="301">
        <v>314.95</v>
      </c>
      <c r="L112" s="301">
        <v>306.60000000000002</v>
      </c>
      <c r="M112" s="301">
        <v>2.1135899999999999</v>
      </c>
      <c r="N112" s="1"/>
      <c r="O112" s="1"/>
    </row>
    <row r="113" spans="1:15" ht="12.75" customHeight="1">
      <c r="A113" s="30">
        <v>103</v>
      </c>
      <c r="B113" s="311" t="s">
        <v>87</v>
      </c>
      <c r="C113" s="301">
        <v>3311.5</v>
      </c>
      <c r="D113" s="302">
        <v>3340.85</v>
      </c>
      <c r="E113" s="302">
        <v>3271.7</v>
      </c>
      <c r="F113" s="302">
        <v>3231.9</v>
      </c>
      <c r="G113" s="302">
        <v>3162.75</v>
      </c>
      <c r="H113" s="302">
        <v>3380.6499999999996</v>
      </c>
      <c r="I113" s="302">
        <v>3449.8</v>
      </c>
      <c r="J113" s="302">
        <v>3489.5999999999995</v>
      </c>
      <c r="K113" s="301">
        <v>3410</v>
      </c>
      <c r="L113" s="301">
        <v>3301.05</v>
      </c>
      <c r="M113" s="301">
        <v>3.6440600000000001</v>
      </c>
      <c r="N113" s="1"/>
      <c r="O113" s="1"/>
    </row>
    <row r="114" spans="1:15" ht="12.75" customHeight="1">
      <c r="A114" s="30">
        <v>104</v>
      </c>
      <c r="B114" s="311" t="s">
        <v>88</v>
      </c>
      <c r="C114" s="301">
        <v>1517.1</v>
      </c>
      <c r="D114" s="302">
        <v>1515.7</v>
      </c>
      <c r="E114" s="302">
        <v>1502.4</v>
      </c>
      <c r="F114" s="302">
        <v>1487.7</v>
      </c>
      <c r="G114" s="302">
        <v>1474.4</v>
      </c>
      <c r="H114" s="302">
        <v>1530.4</v>
      </c>
      <c r="I114" s="302">
        <v>1543.6999999999998</v>
      </c>
      <c r="J114" s="302">
        <v>1558.4</v>
      </c>
      <c r="K114" s="301">
        <v>1529</v>
      </c>
      <c r="L114" s="301">
        <v>1501</v>
      </c>
      <c r="M114" s="301">
        <v>3.0283600000000002</v>
      </c>
      <c r="N114" s="1"/>
      <c r="O114" s="1"/>
    </row>
    <row r="115" spans="1:15" ht="12.75" customHeight="1">
      <c r="A115" s="30">
        <v>105</v>
      </c>
      <c r="B115" s="311" t="s">
        <v>89</v>
      </c>
      <c r="C115" s="301">
        <v>640.45000000000005</v>
      </c>
      <c r="D115" s="302">
        <v>640.48333333333335</v>
      </c>
      <c r="E115" s="302">
        <v>634.01666666666665</v>
      </c>
      <c r="F115" s="302">
        <v>627.58333333333326</v>
      </c>
      <c r="G115" s="302">
        <v>621.11666666666656</v>
      </c>
      <c r="H115" s="302">
        <v>646.91666666666674</v>
      </c>
      <c r="I115" s="302">
        <v>653.38333333333344</v>
      </c>
      <c r="J115" s="302">
        <v>659.81666666666683</v>
      </c>
      <c r="K115" s="301">
        <v>646.95000000000005</v>
      </c>
      <c r="L115" s="301">
        <v>634.04999999999995</v>
      </c>
      <c r="M115" s="301">
        <v>7.90402</v>
      </c>
      <c r="N115" s="1"/>
      <c r="O115" s="1"/>
    </row>
    <row r="116" spans="1:15" ht="12.75" customHeight="1">
      <c r="A116" s="30">
        <v>106</v>
      </c>
      <c r="B116" s="311" t="s">
        <v>90</v>
      </c>
      <c r="C116" s="301">
        <v>919</v>
      </c>
      <c r="D116" s="302">
        <v>912.06666666666661</v>
      </c>
      <c r="E116" s="302">
        <v>899.13333333333321</v>
      </c>
      <c r="F116" s="302">
        <v>879.26666666666665</v>
      </c>
      <c r="G116" s="302">
        <v>866.33333333333326</v>
      </c>
      <c r="H116" s="302">
        <v>931.93333333333317</v>
      </c>
      <c r="I116" s="302">
        <v>944.86666666666656</v>
      </c>
      <c r="J116" s="302">
        <v>964.73333333333312</v>
      </c>
      <c r="K116" s="301">
        <v>925</v>
      </c>
      <c r="L116" s="301">
        <v>892.2</v>
      </c>
      <c r="M116" s="301">
        <v>2.6226799999999999</v>
      </c>
      <c r="N116" s="1"/>
      <c r="O116" s="1"/>
    </row>
    <row r="117" spans="1:15" ht="12.75" customHeight="1">
      <c r="A117" s="30">
        <v>107</v>
      </c>
      <c r="B117" s="311" t="s">
        <v>342</v>
      </c>
      <c r="C117" s="301">
        <v>1026.4000000000001</v>
      </c>
      <c r="D117" s="302">
        <v>1032.3333333333333</v>
      </c>
      <c r="E117" s="302">
        <v>1003.1166666666666</v>
      </c>
      <c r="F117" s="302">
        <v>979.83333333333326</v>
      </c>
      <c r="G117" s="302">
        <v>950.61666666666656</v>
      </c>
      <c r="H117" s="302">
        <v>1055.6166666666666</v>
      </c>
      <c r="I117" s="302">
        <v>1084.8333333333333</v>
      </c>
      <c r="J117" s="302">
        <v>1108.1166666666666</v>
      </c>
      <c r="K117" s="301">
        <v>1061.55</v>
      </c>
      <c r="L117" s="301">
        <v>1009.05</v>
      </c>
      <c r="M117" s="301">
        <v>1.1794500000000001</v>
      </c>
      <c r="N117" s="1"/>
      <c r="O117" s="1"/>
    </row>
    <row r="118" spans="1:15" ht="12.75" customHeight="1">
      <c r="A118" s="30">
        <v>108</v>
      </c>
      <c r="B118" s="311" t="s">
        <v>325</v>
      </c>
      <c r="C118" s="301">
        <v>3458.8</v>
      </c>
      <c r="D118" s="302">
        <v>3454.2666666666664</v>
      </c>
      <c r="E118" s="302">
        <v>3386.1833333333329</v>
      </c>
      <c r="F118" s="302">
        <v>3313.5666666666666</v>
      </c>
      <c r="G118" s="302">
        <v>3245.4833333333331</v>
      </c>
      <c r="H118" s="302">
        <v>3526.8833333333328</v>
      </c>
      <c r="I118" s="302">
        <v>3594.9666666666667</v>
      </c>
      <c r="J118" s="302">
        <v>3667.5833333333326</v>
      </c>
      <c r="K118" s="301">
        <v>3522.35</v>
      </c>
      <c r="L118" s="301">
        <v>3381.65</v>
      </c>
      <c r="M118" s="301">
        <v>0.31455</v>
      </c>
      <c r="N118" s="1"/>
      <c r="O118" s="1"/>
    </row>
    <row r="119" spans="1:15" ht="12.75" customHeight="1">
      <c r="A119" s="30">
        <v>109</v>
      </c>
      <c r="B119" s="311" t="s">
        <v>249</v>
      </c>
      <c r="C119" s="301">
        <v>327.5</v>
      </c>
      <c r="D119" s="302">
        <v>329.63333333333333</v>
      </c>
      <c r="E119" s="302">
        <v>322.26666666666665</v>
      </c>
      <c r="F119" s="302">
        <v>317.0333333333333</v>
      </c>
      <c r="G119" s="302">
        <v>309.66666666666663</v>
      </c>
      <c r="H119" s="302">
        <v>334.86666666666667</v>
      </c>
      <c r="I119" s="302">
        <v>342.23333333333335</v>
      </c>
      <c r="J119" s="302">
        <v>347.4666666666667</v>
      </c>
      <c r="K119" s="301">
        <v>337</v>
      </c>
      <c r="L119" s="301">
        <v>324.39999999999998</v>
      </c>
      <c r="M119" s="301">
        <v>12.519769999999999</v>
      </c>
      <c r="N119" s="1"/>
      <c r="O119" s="1"/>
    </row>
    <row r="120" spans="1:15" ht="12.75" customHeight="1">
      <c r="A120" s="30">
        <v>110</v>
      </c>
      <c r="B120" s="311" t="s">
        <v>326</v>
      </c>
      <c r="C120" s="301">
        <v>184.1</v>
      </c>
      <c r="D120" s="302">
        <v>183.70000000000002</v>
      </c>
      <c r="E120" s="302">
        <v>181.40000000000003</v>
      </c>
      <c r="F120" s="302">
        <v>178.70000000000002</v>
      </c>
      <c r="G120" s="302">
        <v>176.40000000000003</v>
      </c>
      <c r="H120" s="302">
        <v>186.40000000000003</v>
      </c>
      <c r="I120" s="302">
        <v>188.70000000000005</v>
      </c>
      <c r="J120" s="302">
        <v>191.40000000000003</v>
      </c>
      <c r="K120" s="301">
        <v>186</v>
      </c>
      <c r="L120" s="301">
        <v>181</v>
      </c>
      <c r="M120" s="301">
        <v>1.67021</v>
      </c>
      <c r="N120" s="1"/>
      <c r="O120" s="1"/>
    </row>
    <row r="121" spans="1:15" ht="12.75" customHeight="1">
      <c r="A121" s="30">
        <v>111</v>
      </c>
      <c r="B121" s="311" t="s">
        <v>91</v>
      </c>
      <c r="C121" s="301">
        <v>133.6</v>
      </c>
      <c r="D121" s="302">
        <v>133.63333333333333</v>
      </c>
      <c r="E121" s="302">
        <v>131.96666666666664</v>
      </c>
      <c r="F121" s="302">
        <v>130.33333333333331</v>
      </c>
      <c r="G121" s="302">
        <v>128.66666666666663</v>
      </c>
      <c r="H121" s="302">
        <v>135.26666666666665</v>
      </c>
      <c r="I121" s="302">
        <v>136.93333333333334</v>
      </c>
      <c r="J121" s="302">
        <v>138.56666666666666</v>
      </c>
      <c r="K121" s="301">
        <v>135.30000000000001</v>
      </c>
      <c r="L121" s="301">
        <v>132</v>
      </c>
      <c r="M121" s="301">
        <v>12.369199999999999</v>
      </c>
      <c r="N121" s="1"/>
      <c r="O121" s="1"/>
    </row>
    <row r="122" spans="1:15" ht="12.75" customHeight="1">
      <c r="A122" s="30">
        <v>112</v>
      </c>
      <c r="B122" s="311" t="s">
        <v>92</v>
      </c>
      <c r="C122" s="301">
        <v>1003.3</v>
      </c>
      <c r="D122" s="302">
        <v>1003.0166666666668</v>
      </c>
      <c r="E122" s="302">
        <v>992.48333333333358</v>
      </c>
      <c r="F122" s="302">
        <v>981.66666666666686</v>
      </c>
      <c r="G122" s="302">
        <v>971.13333333333367</v>
      </c>
      <c r="H122" s="302">
        <v>1013.8333333333335</v>
      </c>
      <c r="I122" s="302">
        <v>1024.3666666666666</v>
      </c>
      <c r="J122" s="302">
        <v>1035.1833333333334</v>
      </c>
      <c r="K122" s="301">
        <v>1013.55</v>
      </c>
      <c r="L122" s="301">
        <v>992.2</v>
      </c>
      <c r="M122" s="301">
        <v>3.3537300000000001</v>
      </c>
      <c r="N122" s="1"/>
      <c r="O122" s="1"/>
    </row>
    <row r="123" spans="1:15" ht="12.75" customHeight="1">
      <c r="A123" s="30">
        <v>113</v>
      </c>
      <c r="B123" s="311" t="s">
        <v>343</v>
      </c>
      <c r="C123" s="301">
        <v>786.95</v>
      </c>
      <c r="D123" s="302">
        <v>792.51666666666677</v>
      </c>
      <c r="E123" s="302">
        <v>778.53333333333353</v>
      </c>
      <c r="F123" s="302">
        <v>770.11666666666679</v>
      </c>
      <c r="G123" s="302">
        <v>756.13333333333355</v>
      </c>
      <c r="H123" s="302">
        <v>800.93333333333351</v>
      </c>
      <c r="I123" s="302">
        <v>814.91666666666686</v>
      </c>
      <c r="J123" s="302">
        <v>823.33333333333348</v>
      </c>
      <c r="K123" s="301">
        <v>806.5</v>
      </c>
      <c r="L123" s="301">
        <v>784.1</v>
      </c>
      <c r="M123" s="301">
        <v>0.96196000000000004</v>
      </c>
      <c r="N123" s="1"/>
      <c r="O123" s="1"/>
    </row>
    <row r="124" spans="1:15" ht="12.75" customHeight="1">
      <c r="A124" s="30">
        <v>114</v>
      </c>
      <c r="B124" s="311" t="s">
        <v>93</v>
      </c>
      <c r="C124" s="301">
        <v>497.8</v>
      </c>
      <c r="D124" s="302">
        <v>499.66666666666669</v>
      </c>
      <c r="E124" s="302">
        <v>492.53333333333336</v>
      </c>
      <c r="F124" s="302">
        <v>487.26666666666665</v>
      </c>
      <c r="G124" s="302">
        <v>480.13333333333333</v>
      </c>
      <c r="H124" s="302">
        <v>504.93333333333339</v>
      </c>
      <c r="I124" s="302">
        <v>512.06666666666672</v>
      </c>
      <c r="J124" s="302">
        <v>517.33333333333348</v>
      </c>
      <c r="K124" s="301">
        <v>506.8</v>
      </c>
      <c r="L124" s="301">
        <v>494.4</v>
      </c>
      <c r="M124" s="301">
        <v>26.58015</v>
      </c>
      <c r="N124" s="1"/>
      <c r="O124" s="1"/>
    </row>
    <row r="125" spans="1:15" ht="12.75" customHeight="1">
      <c r="A125" s="30">
        <v>115</v>
      </c>
      <c r="B125" s="311" t="s">
        <v>250</v>
      </c>
      <c r="C125" s="301">
        <v>1261</v>
      </c>
      <c r="D125" s="302">
        <v>1258.3333333333333</v>
      </c>
      <c r="E125" s="302">
        <v>1240.6666666666665</v>
      </c>
      <c r="F125" s="302">
        <v>1220.3333333333333</v>
      </c>
      <c r="G125" s="302">
        <v>1202.6666666666665</v>
      </c>
      <c r="H125" s="302">
        <v>1278.6666666666665</v>
      </c>
      <c r="I125" s="302">
        <v>1296.333333333333</v>
      </c>
      <c r="J125" s="302">
        <v>1316.6666666666665</v>
      </c>
      <c r="K125" s="301">
        <v>1276</v>
      </c>
      <c r="L125" s="301">
        <v>1238</v>
      </c>
      <c r="M125" s="301">
        <v>1.75241</v>
      </c>
      <c r="N125" s="1"/>
      <c r="O125" s="1"/>
    </row>
    <row r="126" spans="1:15" ht="12.75" customHeight="1">
      <c r="A126" s="30">
        <v>116</v>
      </c>
      <c r="B126" s="311" t="s">
        <v>348</v>
      </c>
      <c r="C126" s="301">
        <v>215.1</v>
      </c>
      <c r="D126" s="302">
        <v>217.9</v>
      </c>
      <c r="E126" s="302">
        <v>211.20000000000002</v>
      </c>
      <c r="F126" s="302">
        <v>207.3</v>
      </c>
      <c r="G126" s="302">
        <v>200.60000000000002</v>
      </c>
      <c r="H126" s="302">
        <v>221.8</v>
      </c>
      <c r="I126" s="302">
        <v>228.5</v>
      </c>
      <c r="J126" s="302">
        <v>232.4</v>
      </c>
      <c r="K126" s="301">
        <v>224.6</v>
      </c>
      <c r="L126" s="301">
        <v>214</v>
      </c>
      <c r="M126" s="301">
        <v>3.3034300000000001</v>
      </c>
      <c r="N126" s="1"/>
      <c r="O126" s="1"/>
    </row>
    <row r="127" spans="1:15" ht="12.75" customHeight="1">
      <c r="A127" s="30">
        <v>117</v>
      </c>
      <c r="B127" s="311" t="s">
        <v>344</v>
      </c>
      <c r="C127" s="301">
        <v>79.599999999999994</v>
      </c>
      <c r="D127" s="302">
        <v>79.816666666666663</v>
      </c>
      <c r="E127" s="302">
        <v>78.633333333333326</v>
      </c>
      <c r="F127" s="302">
        <v>77.666666666666657</v>
      </c>
      <c r="G127" s="302">
        <v>76.48333333333332</v>
      </c>
      <c r="H127" s="302">
        <v>80.783333333333331</v>
      </c>
      <c r="I127" s="302">
        <v>81.966666666666669</v>
      </c>
      <c r="J127" s="302">
        <v>82.933333333333337</v>
      </c>
      <c r="K127" s="301">
        <v>81</v>
      </c>
      <c r="L127" s="301">
        <v>78.849999999999994</v>
      </c>
      <c r="M127" s="301">
        <v>9.5578500000000002</v>
      </c>
      <c r="N127" s="1"/>
      <c r="O127" s="1"/>
    </row>
    <row r="128" spans="1:15" ht="12.75" customHeight="1">
      <c r="A128" s="30">
        <v>118</v>
      </c>
      <c r="B128" s="311" t="s">
        <v>345</v>
      </c>
      <c r="C128" s="301">
        <v>940.3</v>
      </c>
      <c r="D128" s="302">
        <v>941.88333333333333</v>
      </c>
      <c r="E128" s="302">
        <v>924.26666666666665</v>
      </c>
      <c r="F128" s="302">
        <v>908.23333333333335</v>
      </c>
      <c r="G128" s="302">
        <v>890.61666666666667</v>
      </c>
      <c r="H128" s="302">
        <v>957.91666666666663</v>
      </c>
      <c r="I128" s="302">
        <v>975.53333333333319</v>
      </c>
      <c r="J128" s="302">
        <v>991.56666666666661</v>
      </c>
      <c r="K128" s="301">
        <v>959.5</v>
      </c>
      <c r="L128" s="301">
        <v>925.85</v>
      </c>
      <c r="M128" s="301">
        <v>0.85024999999999995</v>
      </c>
      <c r="N128" s="1"/>
      <c r="O128" s="1"/>
    </row>
    <row r="129" spans="1:15" ht="12.75" customHeight="1">
      <c r="A129" s="30">
        <v>119</v>
      </c>
      <c r="B129" s="311" t="s">
        <v>94</v>
      </c>
      <c r="C129" s="301">
        <v>1827.95</v>
      </c>
      <c r="D129" s="302">
        <v>1809.9833333333333</v>
      </c>
      <c r="E129" s="302">
        <v>1769.9666666666667</v>
      </c>
      <c r="F129" s="302">
        <v>1711.9833333333333</v>
      </c>
      <c r="G129" s="302">
        <v>1671.9666666666667</v>
      </c>
      <c r="H129" s="302">
        <v>1867.9666666666667</v>
      </c>
      <c r="I129" s="302">
        <v>1907.9833333333336</v>
      </c>
      <c r="J129" s="302">
        <v>1965.9666666666667</v>
      </c>
      <c r="K129" s="301">
        <v>1850</v>
      </c>
      <c r="L129" s="301">
        <v>1752</v>
      </c>
      <c r="M129" s="301">
        <v>14.460089999999999</v>
      </c>
      <c r="N129" s="1"/>
      <c r="O129" s="1"/>
    </row>
    <row r="130" spans="1:15" ht="12.75" customHeight="1">
      <c r="A130" s="30">
        <v>120</v>
      </c>
      <c r="B130" s="311" t="s">
        <v>346</v>
      </c>
      <c r="C130" s="301">
        <v>179.9</v>
      </c>
      <c r="D130" s="302">
        <v>182.7166666666667</v>
      </c>
      <c r="E130" s="302">
        <v>175.98333333333341</v>
      </c>
      <c r="F130" s="302">
        <v>172.06666666666672</v>
      </c>
      <c r="G130" s="302">
        <v>165.33333333333343</v>
      </c>
      <c r="H130" s="302">
        <v>186.63333333333338</v>
      </c>
      <c r="I130" s="302">
        <v>193.36666666666667</v>
      </c>
      <c r="J130" s="302">
        <v>197.28333333333336</v>
      </c>
      <c r="K130" s="301">
        <v>189.45</v>
      </c>
      <c r="L130" s="301">
        <v>178.8</v>
      </c>
      <c r="M130" s="301">
        <v>46.487650000000002</v>
      </c>
      <c r="N130" s="1"/>
      <c r="O130" s="1"/>
    </row>
    <row r="131" spans="1:15" ht="12.75" customHeight="1">
      <c r="A131" s="30">
        <v>121</v>
      </c>
      <c r="B131" s="311" t="s">
        <v>251</v>
      </c>
      <c r="C131" s="301">
        <v>41.85</v>
      </c>
      <c r="D131" s="302">
        <v>42.050000000000004</v>
      </c>
      <c r="E131" s="302">
        <v>41.20000000000001</v>
      </c>
      <c r="F131" s="302">
        <v>40.550000000000004</v>
      </c>
      <c r="G131" s="302">
        <v>39.70000000000001</v>
      </c>
      <c r="H131" s="302">
        <v>42.70000000000001</v>
      </c>
      <c r="I131" s="302">
        <v>43.550000000000004</v>
      </c>
      <c r="J131" s="302">
        <v>44.20000000000001</v>
      </c>
      <c r="K131" s="301">
        <v>42.9</v>
      </c>
      <c r="L131" s="301">
        <v>41.4</v>
      </c>
      <c r="M131" s="301">
        <v>10.548640000000001</v>
      </c>
      <c r="N131" s="1"/>
      <c r="O131" s="1"/>
    </row>
    <row r="132" spans="1:15" ht="12.75" customHeight="1">
      <c r="A132" s="30">
        <v>122</v>
      </c>
      <c r="B132" s="311" t="s">
        <v>347</v>
      </c>
      <c r="C132" s="301">
        <v>698.1</v>
      </c>
      <c r="D132" s="302">
        <v>698.54999999999984</v>
      </c>
      <c r="E132" s="302">
        <v>691.09999999999968</v>
      </c>
      <c r="F132" s="302">
        <v>684.0999999999998</v>
      </c>
      <c r="G132" s="302">
        <v>676.64999999999964</v>
      </c>
      <c r="H132" s="302">
        <v>705.54999999999973</v>
      </c>
      <c r="I132" s="302">
        <v>712.99999999999977</v>
      </c>
      <c r="J132" s="302">
        <v>719.99999999999977</v>
      </c>
      <c r="K132" s="301">
        <v>706</v>
      </c>
      <c r="L132" s="301">
        <v>691.55</v>
      </c>
      <c r="M132" s="301">
        <v>0.12288</v>
      </c>
      <c r="N132" s="1"/>
      <c r="O132" s="1"/>
    </row>
    <row r="133" spans="1:15" ht="12.75" customHeight="1">
      <c r="A133" s="30">
        <v>123</v>
      </c>
      <c r="B133" s="311" t="s">
        <v>95</v>
      </c>
      <c r="C133" s="301">
        <v>3474.15</v>
      </c>
      <c r="D133" s="302">
        <v>3484.0499999999997</v>
      </c>
      <c r="E133" s="302">
        <v>3446.0999999999995</v>
      </c>
      <c r="F133" s="302">
        <v>3418.0499999999997</v>
      </c>
      <c r="G133" s="302">
        <v>3380.0999999999995</v>
      </c>
      <c r="H133" s="302">
        <v>3512.0999999999995</v>
      </c>
      <c r="I133" s="302">
        <v>3550.0499999999993</v>
      </c>
      <c r="J133" s="302">
        <v>3578.0999999999995</v>
      </c>
      <c r="K133" s="301">
        <v>3522</v>
      </c>
      <c r="L133" s="301">
        <v>3456</v>
      </c>
      <c r="M133" s="301">
        <v>6.05558</v>
      </c>
      <c r="N133" s="1"/>
      <c r="O133" s="1"/>
    </row>
    <row r="134" spans="1:15" ht="12.75" customHeight="1">
      <c r="A134" s="30">
        <v>124</v>
      </c>
      <c r="B134" s="311" t="s">
        <v>252</v>
      </c>
      <c r="C134" s="301">
        <v>3489.8</v>
      </c>
      <c r="D134" s="302">
        <v>3494.7000000000003</v>
      </c>
      <c r="E134" s="302">
        <v>3449.4000000000005</v>
      </c>
      <c r="F134" s="302">
        <v>3409.0000000000005</v>
      </c>
      <c r="G134" s="302">
        <v>3363.7000000000007</v>
      </c>
      <c r="H134" s="302">
        <v>3535.1000000000004</v>
      </c>
      <c r="I134" s="302">
        <v>3580.4000000000005</v>
      </c>
      <c r="J134" s="302">
        <v>3620.8</v>
      </c>
      <c r="K134" s="301">
        <v>3540</v>
      </c>
      <c r="L134" s="301">
        <v>3454.3</v>
      </c>
      <c r="M134" s="301">
        <v>1.97329</v>
      </c>
      <c r="N134" s="1"/>
      <c r="O134" s="1"/>
    </row>
    <row r="135" spans="1:15" ht="12.75" customHeight="1">
      <c r="A135" s="30">
        <v>125</v>
      </c>
      <c r="B135" s="311" t="s">
        <v>97</v>
      </c>
      <c r="C135" s="301">
        <v>307.7</v>
      </c>
      <c r="D135" s="302">
        <v>309.46666666666664</v>
      </c>
      <c r="E135" s="302">
        <v>303.23333333333329</v>
      </c>
      <c r="F135" s="302">
        <v>298.76666666666665</v>
      </c>
      <c r="G135" s="302">
        <v>292.5333333333333</v>
      </c>
      <c r="H135" s="302">
        <v>313.93333333333328</v>
      </c>
      <c r="I135" s="302">
        <v>320.16666666666663</v>
      </c>
      <c r="J135" s="302">
        <v>324.63333333333327</v>
      </c>
      <c r="K135" s="301">
        <v>315.7</v>
      </c>
      <c r="L135" s="301">
        <v>305</v>
      </c>
      <c r="M135" s="301">
        <v>73.617490000000004</v>
      </c>
      <c r="N135" s="1"/>
      <c r="O135" s="1"/>
    </row>
    <row r="136" spans="1:15" ht="12.75" customHeight="1">
      <c r="A136" s="30">
        <v>126</v>
      </c>
      <c r="B136" s="311" t="s">
        <v>243</v>
      </c>
      <c r="C136" s="301">
        <v>3661.6</v>
      </c>
      <c r="D136" s="302">
        <v>3683.2000000000003</v>
      </c>
      <c r="E136" s="302">
        <v>3622.8000000000006</v>
      </c>
      <c r="F136" s="302">
        <v>3584.0000000000005</v>
      </c>
      <c r="G136" s="302">
        <v>3523.6000000000008</v>
      </c>
      <c r="H136" s="302">
        <v>3722.0000000000005</v>
      </c>
      <c r="I136" s="302">
        <v>3782.4</v>
      </c>
      <c r="J136" s="302">
        <v>3821.2000000000003</v>
      </c>
      <c r="K136" s="301">
        <v>3743.6</v>
      </c>
      <c r="L136" s="301">
        <v>3644.4</v>
      </c>
      <c r="M136" s="301">
        <v>2.5291199999999998</v>
      </c>
      <c r="N136" s="1"/>
      <c r="O136" s="1"/>
    </row>
    <row r="137" spans="1:15" ht="12.75" customHeight="1">
      <c r="A137" s="30">
        <v>127</v>
      </c>
      <c r="B137" s="311" t="s">
        <v>98</v>
      </c>
      <c r="C137" s="301">
        <v>4267.2</v>
      </c>
      <c r="D137" s="302">
        <v>4292.9000000000005</v>
      </c>
      <c r="E137" s="302">
        <v>4230.8000000000011</v>
      </c>
      <c r="F137" s="302">
        <v>4194.4000000000005</v>
      </c>
      <c r="G137" s="302">
        <v>4132.3000000000011</v>
      </c>
      <c r="H137" s="302">
        <v>4329.3000000000011</v>
      </c>
      <c r="I137" s="302">
        <v>4391.4000000000015</v>
      </c>
      <c r="J137" s="302">
        <v>4427.8000000000011</v>
      </c>
      <c r="K137" s="301">
        <v>4355</v>
      </c>
      <c r="L137" s="301">
        <v>4256.5</v>
      </c>
      <c r="M137" s="301">
        <v>3.67963</v>
      </c>
      <c r="N137" s="1"/>
      <c r="O137" s="1"/>
    </row>
    <row r="138" spans="1:15" ht="12.75" customHeight="1">
      <c r="A138" s="30">
        <v>128</v>
      </c>
      <c r="B138" s="311" t="s">
        <v>560</v>
      </c>
      <c r="C138" s="301">
        <v>2055.75</v>
      </c>
      <c r="D138" s="302">
        <v>2073.4833333333331</v>
      </c>
      <c r="E138" s="302">
        <v>2028.0666666666662</v>
      </c>
      <c r="F138" s="302">
        <v>2000.383333333333</v>
      </c>
      <c r="G138" s="302">
        <v>1954.966666666666</v>
      </c>
      <c r="H138" s="302">
        <v>2101.1666666666661</v>
      </c>
      <c r="I138" s="302">
        <v>2146.583333333333</v>
      </c>
      <c r="J138" s="302">
        <v>2174.2666666666664</v>
      </c>
      <c r="K138" s="301">
        <v>2118.9</v>
      </c>
      <c r="L138" s="301">
        <v>2045.8</v>
      </c>
      <c r="M138" s="301">
        <v>0.29088999999999998</v>
      </c>
      <c r="N138" s="1"/>
      <c r="O138" s="1"/>
    </row>
    <row r="139" spans="1:15" ht="12.75" customHeight="1">
      <c r="A139" s="30">
        <v>129</v>
      </c>
      <c r="B139" s="311" t="s">
        <v>352</v>
      </c>
      <c r="C139" s="301">
        <v>53.05</v>
      </c>
      <c r="D139" s="302">
        <v>53.666666666666664</v>
      </c>
      <c r="E139" s="302">
        <v>51.93333333333333</v>
      </c>
      <c r="F139" s="302">
        <v>50.816666666666663</v>
      </c>
      <c r="G139" s="302">
        <v>49.083333333333329</v>
      </c>
      <c r="H139" s="302">
        <v>54.783333333333331</v>
      </c>
      <c r="I139" s="302">
        <v>56.516666666666666</v>
      </c>
      <c r="J139" s="302">
        <v>57.633333333333333</v>
      </c>
      <c r="K139" s="301">
        <v>55.4</v>
      </c>
      <c r="L139" s="301">
        <v>52.55</v>
      </c>
      <c r="M139" s="301">
        <v>6.6845400000000001</v>
      </c>
      <c r="N139" s="1"/>
      <c r="O139" s="1"/>
    </row>
    <row r="140" spans="1:15" ht="12.75" customHeight="1">
      <c r="A140" s="30">
        <v>130</v>
      </c>
      <c r="B140" s="311" t="s">
        <v>99</v>
      </c>
      <c r="C140" s="301">
        <v>2700.8</v>
      </c>
      <c r="D140" s="302">
        <v>2697.1833333333334</v>
      </c>
      <c r="E140" s="302">
        <v>2669.8166666666666</v>
      </c>
      <c r="F140" s="302">
        <v>2638.833333333333</v>
      </c>
      <c r="G140" s="302">
        <v>2611.4666666666662</v>
      </c>
      <c r="H140" s="302">
        <v>2728.166666666667</v>
      </c>
      <c r="I140" s="302">
        <v>2755.5333333333338</v>
      </c>
      <c r="J140" s="302">
        <v>2786.5166666666673</v>
      </c>
      <c r="K140" s="301">
        <v>2724.55</v>
      </c>
      <c r="L140" s="301">
        <v>2666.2</v>
      </c>
      <c r="M140" s="301">
        <v>5.5691199999999998</v>
      </c>
      <c r="N140" s="1"/>
      <c r="O140" s="1"/>
    </row>
    <row r="141" spans="1:15" ht="12.75" customHeight="1">
      <c r="A141" s="30">
        <v>131</v>
      </c>
      <c r="B141" s="311" t="s">
        <v>349</v>
      </c>
      <c r="C141" s="301">
        <v>525.20000000000005</v>
      </c>
      <c r="D141" s="302">
        <v>530.43333333333339</v>
      </c>
      <c r="E141" s="302">
        <v>516.36666666666679</v>
      </c>
      <c r="F141" s="302">
        <v>507.53333333333342</v>
      </c>
      <c r="G141" s="302">
        <v>493.46666666666681</v>
      </c>
      <c r="H141" s="302">
        <v>539.26666666666677</v>
      </c>
      <c r="I141" s="302">
        <v>553.33333333333337</v>
      </c>
      <c r="J141" s="302">
        <v>562.16666666666674</v>
      </c>
      <c r="K141" s="301">
        <v>544.5</v>
      </c>
      <c r="L141" s="301">
        <v>521.6</v>
      </c>
      <c r="M141" s="301">
        <v>2.7535699999999999</v>
      </c>
      <c r="N141" s="1"/>
      <c r="O141" s="1"/>
    </row>
    <row r="142" spans="1:15" ht="12.75" customHeight="1">
      <c r="A142" s="30">
        <v>132</v>
      </c>
      <c r="B142" s="311" t="s">
        <v>350</v>
      </c>
      <c r="C142" s="301">
        <v>132.05000000000001</v>
      </c>
      <c r="D142" s="302">
        <v>131.03333333333333</v>
      </c>
      <c r="E142" s="302">
        <v>129.01666666666665</v>
      </c>
      <c r="F142" s="302">
        <v>125.98333333333332</v>
      </c>
      <c r="G142" s="302">
        <v>123.96666666666664</v>
      </c>
      <c r="H142" s="302">
        <v>134.06666666666666</v>
      </c>
      <c r="I142" s="302">
        <v>136.08333333333337</v>
      </c>
      <c r="J142" s="302">
        <v>139.11666666666667</v>
      </c>
      <c r="K142" s="301">
        <v>133.05000000000001</v>
      </c>
      <c r="L142" s="301">
        <v>128</v>
      </c>
      <c r="M142" s="301">
        <v>1.93723</v>
      </c>
      <c r="N142" s="1"/>
      <c r="O142" s="1"/>
    </row>
    <row r="143" spans="1:15" ht="12.75" customHeight="1">
      <c r="A143" s="30">
        <v>133</v>
      </c>
      <c r="B143" s="311" t="s">
        <v>353</v>
      </c>
      <c r="C143" s="301">
        <v>402.4</v>
      </c>
      <c r="D143" s="302">
        <v>397.8</v>
      </c>
      <c r="E143" s="302">
        <v>390.6</v>
      </c>
      <c r="F143" s="302">
        <v>378.8</v>
      </c>
      <c r="G143" s="302">
        <v>371.6</v>
      </c>
      <c r="H143" s="302">
        <v>409.6</v>
      </c>
      <c r="I143" s="302">
        <v>416.79999999999995</v>
      </c>
      <c r="J143" s="302">
        <v>428.6</v>
      </c>
      <c r="K143" s="301">
        <v>405</v>
      </c>
      <c r="L143" s="301">
        <v>386</v>
      </c>
      <c r="M143" s="301">
        <v>2.74492</v>
      </c>
      <c r="N143" s="1"/>
      <c r="O143" s="1"/>
    </row>
    <row r="144" spans="1:15" ht="12.75" customHeight="1">
      <c r="A144" s="30">
        <v>134</v>
      </c>
      <c r="B144" s="311" t="s">
        <v>253</v>
      </c>
      <c r="C144" s="301">
        <v>419.3</v>
      </c>
      <c r="D144" s="302">
        <v>420.4666666666667</v>
      </c>
      <c r="E144" s="302">
        <v>414.43333333333339</v>
      </c>
      <c r="F144" s="302">
        <v>409.56666666666672</v>
      </c>
      <c r="G144" s="302">
        <v>403.53333333333342</v>
      </c>
      <c r="H144" s="302">
        <v>425.33333333333337</v>
      </c>
      <c r="I144" s="302">
        <v>431.36666666666667</v>
      </c>
      <c r="J144" s="302">
        <v>436.23333333333335</v>
      </c>
      <c r="K144" s="301">
        <v>426.5</v>
      </c>
      <c r="L144" s="301">
        <v>415.6</v>
      </c>
      <c r="M144" s="301">
        <v>2.0831400000000002</v>
      </c>
      <c r="N144" s="1"/>
      <c r="O144" s="1"/>
    </row>
    <row r="145" spans="1:15" ht="12.75" customHeight="1">
      <c r="A145" s="30">
        <v>135</v>
      </c>
      <c r="B145" s="311" t="s">
        <v>254</v>
      </c>
      <c r="C145" s="301">
        <v>1240.05</v>
      </c>
      <c r="D145" s="302">
        <v>1250.6833333333334</v>
      </c>
      <c r="E145" s="302">
        <v>1211.3666666666668</v>
      </c>
      <c r="F145" s="302">
        <v>1182.6833333333334</v>
      </c>
      <c r="G145" s="302">
        <v>1143.3666666666668</v>
      </c>
      <c r="H145" s="302">
        <v>1279.3666666666668</v>
      </c>
      <c r="I145" s="302">
        <v>1318.6833333333334</v>
      </c>
      <c r="J145" s="302">
        <v>1347.3666666666668</v>
      </c>
      <c r="K145" s="301">
        <v>1290</v>
      </c>
      <c r="L145" s="301">
        <v>1222</v>
      </c>
      <c r="M145" s="301">
        <v>0.69274999999999998</v>
      </c>
      <c r="N145" s="1"/>
      <c r="O145" s="1"/>
    </row>
    <row r="146" spans="1:15" ht="12.75" customHeight="1">
      <c r="A146" s="30">
        <v>136</v>
      </c>
      <c r="B146" s="311" t="s">
        <v>354</v>
      </c>
      <c r="C146" s="301">
        <v>58.75</v>
      </c>
      <c r="D146" s="302">
        <v>59.166666666666664</v>
      </c>
      <c r="E146" s="302">
        <v>57.483333333333327</v>
      </c>
      <c r="F146" s="302">
        <v>56.216666666666661</v>
      </c>
      <c r="G146" s="302">
        <v>54.533333333333324</v>
      </c>
      <c r="H146" s="302">
        <v>60.43333333333333</v>
      </c>
      <c r="I146" s="302">
        <v>62.116666666666667</v>
      </c>
      <c r="J146" s="302">
        <v>63.383333333333333</v>
      </c>
      <c r="K146" s="301">
        <v>60.85</v>
      </c>
      <c r="L146" s="301">
        <v>57.9</v>
      </c>
      <c r="M146" s="301">
        <v>9.7123200000000001</v>
      </c>
      <c r="N146" s="1"/>
      <c r="O146" s="1"/>
    </row>
    <row r="147" spans="1:15" ht="12.75" customHeight="1">
      <c r="A147" s="30">
        <v>137</v>
      </c>
      <c r="B147" s="311" t="s">
        <v>351</v>
      </c>
      <c r="C147" s="301">
        <v>156.85</v>
      </c>
      <c r="D147" s="302">
        <v>158.25</v>
      </c>
      <c r="E147" s="302">
        <v>153.6</v>
      </c>
      <c r="F147" s="302">
        <v>150.35</v>
      </c>
      <c r="G147" s="302">
        <v>145.69999999999999</v>
      </c>
      <c r="H147" s="302">
        <v>161.5</v>
      </c>
      <c r="I147" s="302">
        <v>166.14999999999998</v>
      </c>
      <c r="J147" s="302">
        <v>169.4</v>
      </c>
      <c r="K147" s="301">
        <v>162.9</v>
      </c>
      <c r="L147" s="301">
        <v>155</v>
      </c>
      <c r="M147" s="301">
        <v>2.5703900000000002</v>
      </c>
      <c r="N147" s="1"/>
      <c r="O147" s="1"/>
    </row>
    <row r="148" spans="1:15" ht="12.75" customHeight="1">
      <c r="A148" s="30">
        <v>138</v>
      </c>
      <c r="B148" s="311" t="s">
        <v>355</v>
      </c>
      <c r="C148" s="301">
        <v>82.35</v>
      </c>
      <c r="D148" s="302">
        <v>83.066666666666663</v>
      </c>
      <c r="E148" s="302">
        <v>80.48333333333332</v>
      </c>
      <c r="F148" s="302">
        <v>78.61666666666666</v>
      </c>
      <c r="G148" s="302">
        <v>76.033333333333317</v>
      </c>
      <c r="H148" s="302">
        <v>84.933333333333323</v>
      </c>
      <c r="I148" s="302">
        <v>87.516666666666666</v>
      </c>
      <c r="J148" s="302">
        <v>89.383333333333326</v>
      </c>
      <c r="K148" s="301">
        <v>85.65</v>
      </c>
      <c r="L148" s="301">
        <v>81.2</v>
      </c>
      <c r="M148" s="301">
        <v>7.1318200000000003</v>
      </c>
      <c r="N148" s="1"/>
      <c r="O148" s="1"/>
    </row>
    <row r="149" spans="1:15" ht="12.75" customHeight="1">
      <c r="A149" s="30">
        <v>139</v>
      </c>
      <c r="B149" s="311" t="s">
        <v>827</v>
      </c>
      <c r="C149" s="301">
        <v>39.1</v>
      </c>
      <c r="D149" s="302">
        <v>39.016666666666673</v>
      </c>
      <c r="E149" s="302">
        <v>38.583333333333343</v>
      </c>
      <c r="F149" s="302">
        <v>38.06666666666667</v>
      </c>
      <c r="G149" s="302">
        <v>37.63333333333334</v>
      </c>
      <c r="H149" s="302">
        <v>39.533333333333346</v>
      </c>
      <c r="I149" s="302">
        <v>39.966666666666669</v>
      </c>
      <c r="J149" s="302">
        <v>40.483333333333348</v>
      </c>
      <c r="K149" s="301">
        <v>39.450000000000003</v>
      </c>
      <c r="L149" s="301">
        <v>38.5</v>
      </c>
      <c r="M149" s="301">
        <v>7.7520699999999998</v>
      </c>
      <c r="N149" s="1"/>
      <c r="O149" s="1"/>
    </row>
    <row r="150" spans="1:15" ht="12.75" customHeight="1">
      <c r="A150" s="30">
        <v>140</v>
      </c>
      <c r="B150" s="311" t="s">
        <v>356</v>
      </c>
      <c r="C150" s="301">
        <v>650.70000000000005</v>
      </c>
      <c r="D150" s="302">
        <v>643.85</v>
      </c>
      <c r="E150" s="302">
        <v>632.35</v>
      </c>
      <c r="F150" s="302">
        <v>614</v>
      </c>
      <c r="G150" s="302">
        <v>602.5</v>
      </c>
      <c r="H150" s="302">
        <v>662.2</v>
      </c>
      <c r="I150" s="302">
        <v>673.7</v>
      </c>
      <c r="J150" s="302">
        <v>692.05000000000007</v>
      </c>
      <c r="K150" s="301">
        <v>655.35</v>
      </c>
      <c r="L150" s="301">
        <v>625.5</v>
      </c>
      <c r="M150" s="301">
        <v>0.22499</v>
      </c>
      <c r="N150" s="1"/>
      <c r="O150" s="1"/>
    </row>
    <row r="151" spans="1:15" ht="12.75" customHeight="1">
      <c r="A151" s="30">
        <v>141</v>
      </c>
      <c r="B151" s="311" t="s">
        <v>100</v>
      </c>
      <c r="C151" s="301">
        <v>1546.55</v>
      </c>
      <c r="D151" s="302">
        <v>1548.5833333333333</v>
      </c>
      <c r="E151" s="302">
        <v>1532.5666666666666</v>
      </c>
      <c r="F151" s="302">
        <v>1518.5833333333333</v>
      </c>
      <c r="G151" s="302">
        <v>1502.5666666666666</v>
      </c>
      <c r="H151" s="302">
        <v>1562.5666666666666</v>
      </c>
      <c r="I151" s="302">
        <v>1578.5833333333335</v>
      </c>
      <c r="J151" s="302">
        <v>1592.5666666666666</v>
      </c>
      <c r="K151" s="301">
        <v>1564.6</v>
      </c>
      <c r="L151" s="301">
        <v>1534.6</v>
      </c>
      <c r="M151" s="301">
        <v>1.82111</v>
      </c>
      <c r="N151" s="1"/>
      <c r="O151" s="1"/>
    </row>
    <row r="152" spans="1:15" ht="12.75" customHeight="1">
      <c r="A152" s="30">
        <v>142</v>
      </c>
      <c r="B152" s="311" t="s">
        <v>101</v>
      </c>
      <c r="C152" s="301">
        <v>141.05000000000001</v>
      </c>
      <c r="D152" s="302">
        <v>142.31666666666666</v>
      </c>
      <c r="E152" s="302">
        <v>139.53333333333333</v>
      </c>
      <c r="F152" s="302">
        <v>138.01666666666668</v>
      </c>
      <c r="G152" s="302">
        <v>135.23333333333335</v>
      </c>
      <c r="H152" s="302">
        <v>143.83333333333331</v>
      </c>
      <c r="I152" s="302">
        <v>146.61666666666662</v>
      </c>
      <c r="J152" s="302">
        <v>148.1333333333333</v>
      </c>
      <c r="K152" s="301">
        <v>145.1</v>
      </c>
      <c r="L152" s="301">
        <v>140.80000000000001</v>
      </c>
      <c r="M152" s="301">
        <v>15.171559999999999</v>
      </c>
      <c r="N152" s="1"/>
      <c r="O152" s="1"/>
    </row>
    <row r="153" spans="1:15" ht="12.75" customHeight="1">
      <c r="A153" s="30">
        <v>143</v>
      </c>
      <c r="B153" s="311" t="s">
        <v>828</v>
      </c>
      <c r="C153" s="301">
        <v>113.85</v>
      </c>
      <c r="D153" s="302">
        <v>115.31666666666666</v>
      </c>
      <c r="E153" s="302">
        <v>112.03333333333333</v>
      </c>
      <c r="F153" s="302">
        <v>110.21666666666667</v>
      </c>
      <c r="G153" s="302">
        <v>106.93333333333334</v>
      </c>
      <c r="H153" s="302">
        <v>117.13333333333333</v>
      </c>
      <c r="I153" s="302">
        <v>120.41666666666666</v>
      </c>
      <c r="J153" s="302">
        <v>122.23333333333332</v>
      </c>
      <c r="K153" s="301">
        <v>118.6</v>
      </c>
      <c r="L153" s="301">
        <v>113.5</v>
      </c>
      <c r="M153" s="301">
        <v>1.02257</v>
      </c>
      <c r="N153" s="1"/>
      <c r="O153" s="1"/>
    </row>
    <row r="154" spans="1:15" ht="12.75" customHeight="1">
      <c r="A154" s="30">
        <v>144</v>
      </c>
      <c r="B154" s="311" t="s">
        <v>357</v>
      </c>
      <c r="C154" s="301">
        <v>235.15</v>
      </c>
      <c r="D154" s="302">
        <v>236.48333333333335</v>
      </c>
      <c r="E154" s="302">
        <v>231.51666666666671</v>
      </c>
      <c r="F154" s="302">
        <v>227.88333333333335</v>
      </c>
      <c r="G154" s="302">
        <v>222.91666666666671</v>
      </c>
      <c r="H154" s="302">
        <v>240.1166666666667</v>
      </c>
      <c r="I154" s="302">
        <v>245.08333333333334</v>
      </c>
      <c r="J154" s="302">
        <v>248.7166666666667</v>
      </c>
      <c r="K154" s="301">
        <v>241.45</v>
      </c>
      <c r="L154" s="301">
        <v>232.85</v>
      </c>
      <c r="M154" s="301">
        <v>1.6204700000000001</v>
      </c>
      <c r="N154" s="1"/>
      <c r="O154" s="1"/>
    </row>
    <row r="155" spans="1:15" ht="12.75" customHeight="1">
      <c r="A155" s="30">
        <v>145</v>
      </c>
      <c r="B155" s="311" t="s">
        <v>102</v>
      </c>
      <c r="C155" s="301">
        <v>88.7</v>
      </c>
      <c r="D155" s="302">
        <v>89.3</v>
      </c>
      <c r="E155" s="302">
        <v>87.25</v>
      </c>
      <c r="F155" s="302">
        <v>85.8</v>
      </c>
      <c r="G155" s="302">
        <v>83.75</v>
      </c>
      <c r="H155" s="302">
        <v>90.75</v>
      </c>
      <c r="I155" s="302">
        <v>92.799999999999983</v>
      </c>
      <c r="J155" s="302">
        <v>94.25</v>
      </c>
      <c r="K155" s="301">
        <v>91.35</v>
      </c>
      <c r="L155" s="301">
        <v>87.85</v>
      </c>
      <c r="M155" s="301">
        <v>107.12518</v>
      </c>
      <c r="N155" s="1"/>
      <c r="O155" s="1"/>
    </row>
    <row r="156" spans="1:15" ht="12.75" customHeight="1">
      <c r="A156" s="30">
        <v>146</v>
      </c>
      <c r="B156" s="311" t="s">
        <v>359</v>
      </c>
      <c r="C156" s="301">
        <v>368.05</v>
      </c>
      <c r="D156" s="302">
        <v>371.86666666666662</v>
      </c>
      <c r="E156" s="302">
        <v>362.28333333333325</v>
      </c>
      <c r="F156" s="302">
        <v>356.51666666666665</v>
      </c>
      <c r="G156" s="302">
        <v>346.93333333333328</v>
      </c>
      <c r="H156" s="302">
        <v>377.63333333333321</v>
      </c>
      <c r="I156" s="302">
        <v>387.21666666666658</v>
      </c>
      <c r="J156" s="302">
        <v>392.98333333333318</v>
      </c>
      <c r="K156" s="301">
        <v>381.45</v>
      </c>
      <c r="L156" s="301">
        <v>366.1</v>
      </c>
      <c r="M156" s="301">
        <v>0.92442999999999997</v>
      </c>
      <c r="N156" s="1"/>
      <c r="O156" s="1"/>
    </row>
    <row r="157" spans="1:15" ht="12.75" customHeight="1">
      <c r="A157" s="30">
        <v>147</v>
      </c>
      <c r="B157" s="311" t="s">
        <v>358</v>
      </c>
      <c r="C157" s="301">
        <v>4772.25</v>
      </c>
      <c r="D157" s="302">
        <v>4734.083333333333</v>
      </c>
      <c r="E157" s="302">
        <v>4647.1666666666661</v>
      </c>
      <c r="F157" s="302">
        <v>4522.083333333333</v>
      </c>
      <c r="G157" s="302">
        <v>4435.1666666666661</v>
      </c>
      <c r="H157" s="302">
        <v>4859.1666666666661</v>
      </c>
      <c r="I157" s="302">
        <v>4946.0833333333321</v>
      </c>
      <c r="J157" s="302">
        <v>5071.1666666666661</v>
      </c>
      <c r="K157" s="301">
        <v>4821</v>
      </c>
      <c r="L157" s="301">
        <v>4609</v>
      </c>
      <c r="M157" s="301">
        <v>0.77963000000000005</v>
      </c>
      <c r="N157" s="1"/>
      <c r="O157" s="1"/>
    </row>
    <row r="158" spans="1:15" ht="12.75" customHeight="1">
      <c r="A158" s="30">
        <v>148</v>
      </c>
      <c r="B158" s="311" t="s">
        <v>360</v>
      </c>
      <c r="C158" s="301">
        <v>147.85</v>
      </c>
      <c r="D158" s="302">
        <v>149.35</v>
      </c>
      <c r="E158" s="302">
        <v>145.69999999999999</v>
      </c>
      <c r="F158" s="302">
        <v>143.54999999999998</v>
      </c>
      <c r="G158" s="302">
        <v>139.89999999999998</v>
      </c>
      <c r="H158" s="302">
        <v>151.5</v>
      </c>
      <c r="I158" s="302">
        <v>155.15000000000003</v>
      </c>
      <c r="J158" s="302">
        <v>157.30000000000001</v>
      </c>
      <c r="K158" s="301">
        <v>153</v>
      </c>
      <c r="L158" s="301">
        <v>147.19999999999999</v>
      </c>
      <c r="M158" s="301">
        <v>3.3711899999999999</v>
      </c>
      <c r="N158" s="1"/>
      <c r="O158" s="1"/>
    </row>
    <row r="159" spans="1:15" ht="12.75" customHeight="1">
      <c r="A159" s="30">
        <v>149</v>
      </c>
      <c r="B159" s="311" t="s">
        <v>377</v>
      </c>
      <c r="C159" s="301">
        <v>2715.1</v>
      </c>
      <c r="D159" s="302">
        <v>2749.3666666666668</v>
      </c>
      <c r="E159" s="302">
        <v>2649.7333333333336</v>
      </c>
      <c r="F159" s="302">
        <v>2584.3666666666668</v>
      </c>
      <c r="G159" s="302">
        <v>2484.7333333333336</v>
      </c>
      <c r="H159" s="302">
        <v>2814.7333333333336</v>
      </c>
      <c r="I159" s="302">
        <v>2914.3666666666668</v>
      </c>
      <c r="J159" s="302">
        <v>2979.7333333333336</v>
      </c>
      <c r="K159" s="301">
        <v>2849</v>
      </c>
      <c r="L159" s="301">
        <v>2684</v>
      </c>
      <c r="M159" s="301">
        <v>0.49156</v>
      </c>
      <c r="N159" s="1"/>
      <c r="O159" s="1"/>
    </row>
    <row r="160" spans="1:15" ht="12.75" customHeight="1">
      <c r="A160" s="30">
        <v>150</v>
      </c>
      <c r="B160" s="311" t="s">
        <v>255</v>
      </c>
      <c r="C160" s="301">
        <v>236</v>
      </c>
      <c r="D160" s="302">
        <v>237.6</v>
      </c>
      <c r="E160" s="302">
        <v>233.6</v>
      </c>
      <c r="F160" s="302">
        <v>231.2</v>
      </c>
      <c r="G160" s="302">
        <v>227.2</v>
      </c>
      <c r="H160" s="302">
        <v>240</v>
      </c>
      <c r="I160" s="302">
        <v>244</v>
      </c>
      <c r="J160" s="302">
        <v>246.4</v>
      </c>
      <c r="K160" s="301">
        <v>241.6</v>
      </c>
      <c r="L160" s="301">
        <v>235.2</v>
      </c>
      <c r="M160" s="301">
        <v>7.6093200000000003</v>
      </c>
      <c r="N160" s="1"/>
      <c r="O160" s="1"/>
    </row>
    <row r="161" spans="1:15" ht="12.75" customHeight="1">
      <c r="A161" s="30">
        <v>151</v>
      </c>
      <c r="B161" s="311" t="s">
        <v>363</v>
      </c>
      <c r="C161" s="301">
        <v>8.4499999999999993</v>
      </c>
      <c r="D161" s="302">
        <v>8.3166666666666664</v>
      </c>
      <c r="E161" s="302">
        <v>8.1833333333333336</v>
      </c>
      <c r="F161" s="302">
        <v>7.9166666666666679</v>
      </c>
      <c r="G161" s="302">
        <v>7.783333333333335</v>
      </c>
      <c r="H161" s="302">
        <v>8.5833333333333321</v>
      </c>
      <c r="I161" s="302">
        <v>8.716666666666665</v>
      </c>
      <c r="J161" s="302">
        <v>8.9833333333333307</v>
      </c>
      <c r="K161" s="301">
        <v>8.4499999999999993</v>
      </c>
      <c r="L161" s="301">
        <v>8.0500000000000007</v>
      </c>
      <c r="M161" s="301">
        <v>359.53255000000001</v>
      </c>
      <c r="N161" s="1"/>
      <c r="O161" s="1"/>
    </row>
    <row r="162" spans="1:15" ht="12.75" customHeight="1">
      <c r="A162" s="30">
        <v>152</v>
      </c>
      <c r="B162" s="311" t="s">
        <v>361</v>
      </c>
      <c r="C162" s="301">
        <v>102.45</v>
      </c>
      <c r="D162" s="302">
        <v>102.68333333333332</v>
      </c>
      <c r="E162" s="302">
        <v>100.36666666666665</v>
      </c>
      <c r="F162" s="302">
        <v>98.283333333333317</v>
      </c>
      <c r="G162" s="302">
        <v>95.96666666666664</v>
      </c>
      <c r="H162" s="302">
        <v>104.76666666666665</v>
      </c>
      <c r="I162" s="302">
        <v>107.08333333333334</v>
      </c>
      <c r="J162" s="302">
        <v>109.16666666666666</v>
      </c>
      <c r="K162" s="301">
        <v>105</v>
      </c>
      <c r="L162" s="301">
        <v>100.6</v>
      </c>
      <c r="M162" s="301">
        <v>37.865310000000001</v>
      </c>
      <c r="N162" s="1"/>
      <c r="O162" s="1"/>
    </row>
    <row r="163" spans="1:15" ht="12.75" customHeight="1">
      <c r="A163" s="30">
        <v>153</v>
      </c>
      <c r="B163" s="311" t="s">
        <v>376</v>
      </c>
      <c r="C163" s="301">
        <v>289.85000000000002</v>
      </c>
      <c r="D163" s="302">
        <v>291.90000000000003</v>
      </c>
      <c r="E163" s="302">
        <v>283.95000000000005</v>
      </c>
      <c r="F163" s="302">
        <v>278.05</v>
      </c>
      <c r="G163" s="302">
        <v>270.10000000000002</v>
      </c>
      <c r="H163" s="302">
        <v>297.80000000000007</v>
      </c>
      <c r="I163" s="302">
        <v>305.75</v>
      </c>
      <c r="J163" s="302">
        <v>311.65000000000009</v>
      </c>
      <c r="K163" s="301">
        <v>299.85000000000002</v>
      </c>
      <c r="L163" s="301">
        <v>286</v>
      </c>
      <c r="M163" s="301">
        <v>2.6780599999999999</v>
      </c>
      <c r="N163" s="1"/>
      <c r="O163" s="1"/>
    </row>
    <row r="164" spans="1:15" ht="12.75" customHeight="1">
      <c r="A164" s="30">
        <v>154</v>
      </c>
      <c r="B164" s="311" t="s">
        <v>103</v>
      </c>
      <c r="C164" s="301">
        <v>146.30000000000001</v>
      </c>
      <c r="D164" s="302">
        <v>145.96666666666667</v>
      </c>
      <c r="E164" s="302">
        <v>143.93333333333334</v>
      </c>
      <c r="F164" s="302">
        <v>141.56666666666666</v>
      </c>
      <c r="G164" s="302">
        <v>139.53333333333333</v>
      </c>
      <c r="H164" s="302">
        <v>148.33333333333334</v>
      </c>
      <c r="I164" s="302">
        <v>150.3666666666667</v>
      </c>
      <c r="J164" s="302">
        <v>152.73333333333335</v>
      </c>
      <c r="K164" s="301">
        <v>148</v>
      </c>
      <c r="L164" s="301">
        <v>143.6</v>
      </c>
      <c r="M164" s="301">
        <v>80.880560000000003</v>
      </c>
      <c r="N164" s="1"/>
      <c r="O164" s="1"/>
    </row>
    <row r="165" spans="1:15" ht="12.75" customHeight="1">
      <c r="A165" s="30">
        <v>155</v>
      </c>
      <c r="B165" s="311" t="s">
        <v>365</v>
      </c>
      <c r="C165" s="301">
        <v>2872.15</v>
      </c>
      <c r="D165" s="302">
        <v>2865.6</v>
      </c>
      <c r="E165" s="302">
        <v>2808.75</v>
      </c>
      <c r="F165" s="302">
        <v>2745.35</v>
      </c>
      <c r="G165" s="302">
        <v>2688.5</v>
      </c>
      <c r="H165" s="302">
        <v>2929</v>
      </c>
      <c r="I165" s="302">
        <v>2985.8499999999995</v>
      </c>
      <c r="J165" s="302">
        <v>3049.25</v>
      </c>
      <c r="K165" s="301">
        <v>2922.45</v>
      </c>
      <c r="L165" s="301">
        <v>2802.2</v>
      </c>
      <c r="M165" s="301">
        <v>0.21223</v>
      </c>
      <c r="N165" s="1"/>
      <c r="O165" s="1"/>
    </row>
    <row r="166" spans="1:15" ht="12.75" customHeight="1">
      <c r="A166" s="30">
        <v>156</v>
      </c>
      <c r="B166" s="311" t="s">
        <v>366</v>
      </c>
      <c r="C166" s="301">
        <v>2888.15</v>
      </c>
      <c r="D166" s="302">
        <v>2901.0499999999997</v>
      </c>
      <c r="E166" s="302">
        <v>2862.0999999999995</v>
      </c>
      <c r="F166" s="302">
        <v>2836.0499999999997</v>
      </c>
      <c r="G166" s="302">
        <v>2797.0999999999995</v>
      </c>
      <c r="H166" s="302">
        <v>2927.0999999999995</v>
      </c>
      <c r="I166" s="302">
        <v>2966.0499999999993</v>
      </c>
      <c r="J166" s="302">
        <v>2992.0999999999995</v>
      </c>
      <c r="K166" s="301">
        <v>2940</v>
      </c>
      <c r="L166" s="301">
        <v>2875</v>
      </c>
      <c r="M166" s="301">
        <v>0.10816000000000001</v>
      </c>
      <c r="N166" s="1"/>
      <c r="O166" s="1"/>
    </row>
    <row r="167" spans="1:15" ht="12.75" customHeight="1">
      <c r="A167" s="30">
        <v>157</v>
      </c>
      <c r="B167" s="311" t="s">
        <v>372</v>
      </c>
      <c r="C167" s="301">
        <v>379.45</v>
      </c>
      <c r="D167" s="302">
        <v>381.08333333333331</v>
      </c>
      <c r="E167" s="302">
        <v>373.66666666666663</v>
      </c>
      <c r="F167" s="302">
        <v>367.88333333333333</v>
      </c>
      <c r="G167" s="302">
        <v>360.46666666666664</v>
      </c>
      <c r="H167" s="302">
        <v>386.86666666666662</v>
      </c>
      <c r="I167" s="302">
        <v>394.28333333333325</v>
      </c>
      <c r="J167" s="302">
        <v>400.06666666666661</v>
      </c>
      <c r="K167" s="301">
        <v>388.5</v>
      </c>
      <c r="L167" s="301">
        <v>375.3</v>
      </c>
      <c r="M167" s="301">
        <v>1.92011</v>
      </c>
      <c r="N167" s="1"/>
      <c r="O167" s="1"/>
    </row>
    <row r="168" spans="1:15" ht="12.75" customHeight="1">
      <c r="A168" s="30">
        <v>158</v>
      </c>
      <c r="B168" s="311" t="s">
        <v>367</v>
      </c>
      <c r="C168" s="301">
        <v>111.95</v>
      </c>
      <c r="D168" s="302">
        <v>113.2</v>
      </c>
      <c r="E168" s="302">
        <v>109.85000000000001</v>
      </c>
      <c r="F168" s="302">
        <v>107.75</v>
      </c>
      <c r="G168" s="302">
        <v>104.4</v>
      </c>
      <c r="H168" s="302">
        <v>115.30000000000001</v>
      </c>
      <c r="I168" s="302">
        <v>118.65</v>
      </c>
      <c r="J168" s="302">
        <v>120.75000000000001</v>
      </c>
      <c r="K168" s="301">
        <v>116.55</v>
      </c>
      <c r="L168" s="301">
        <v>111.1</v>
      </c>
      <c r="M168" s="301">
        <v>3.9391600000000002</v>
      </c>
      <c r="N168" s="1"/>
      <c r="O168" s="1"/>
    </row>
    <row r="169" spans="1:15" ht="12.75" customHeight="1">
      <c r="A169" s="30">
        <v>159</v>
      </c>
      <c r="B169" s="311" t="s">
        <v>368</v>
      </c>
      <c r="C169" s="301">
        <v>4948.25</v>
      </c>
      <c r="D169" s="302">
        <v>4890.5666666666666</v>
      </c>
      <c r="E169" s="302">
        <v>4816.333333333333</v>
      </c>
      <c r="F169" s="302">
        <v>4684.4166666666661</v>
      </c>
      <c r="G169" s="302">
        <v>4610.1833333333325</v>
      </c>
      <c r="H169" s="302">
        <v>5022.4833333333336</v>
      </c>
      <c r="I169" s="302">
        <v>5096.7166666666672</v>
      </c>
      <c r="J169" s="302">
        <v>5228.6333333333341</v>
      </c>
      <c r="K169" s="301">
        <v>4964.8</v>
      </c>
      <c r="L169" s="301">
        <v>4758.6499999999996</v>
      </c>
      <c r="M169" s="301">
        <v>0.27256999999999998</v>
      </c>
      <c r="N169" s="1"/>
      <c r="O169" s="1"/>
    </row>
    <row r="170" spans="1:15" ht="12.75" customHeight="1">
      <c r="A170" s="30">
        <v>160</v>
      </c>
      <c r="B170" s="311" t="s">
        <v>256</v>
      </c>
      <c r="C170" s="301">
        <v>2726.5</v>
      </c>
      <c r="D170" s="302">
        <v>2724.7999999999997</v>
      </c>
      <c r="E170" s="302">
        <v>2695.5999999999995</v>
      </c>
      <c r="F170" s="302">
        <v>2664.7</v>
      </c>
      <c r="G170" s="302">
        <v>2635.4999999999995</v>
      </c>
      <c r="H170" s="302">
        <v>2755.6999999999994</v>
      </c>
      <c r="I170" s="302">
        <v>2784.8999999999992</v>
      </c>
      <c r="J170" s="302">
        <v>2815.7999999999993</v>
      </c>
      <c r="K170" s="301">
        <v>2754</v>
      </c>
      <c r="L170" s="301">
        <v>2693.9</v>
      </c>
      <c r="M170" s="301">
        <v>1.36887</v>
      </c>
      <c r="N170" s="1"/>
      <c r="O170" s="1"/>
    </row>
    <row r="171" spans="1:15" ht="12.75" customHeight="1">
      <c r="A171" s="30">
        <v>161</v>
      </c>
      <c r="B171" s="311" t="s">
        <v>369</v>
      </c>
      <c r="C171" s="301">
        <v>1532.55</v>
      </c>
      <c r="D171" s="302">
        <v>1539.8166666666666</v>
      </c>
      <c r="E171" s="302">
        <v>1520.0833333333333</v>
      </c>
      <c r="F171" s="302">
        <v>1507.6166666666666</v>
      </c>
      <c r="G171" s="302">
        <v>1487.8833333333332</v>
      </c>
      <c r="H171" s="302">
        <v>1552.2833333333333</v>
      </c>
      <c r="I171" s="302">
        <v>1572.0166666666669</v>
      </c>
      <c r="J171" s="302">
        <v>1584.4833333333333</v>
      </c>
      <c r="K171" s="301">
        <v>1559.55</v>
      </c>
      <c r="L171" s="301">
        <v>1527.35</v>
      </c>
      <c r="M171" s="301">
        <v>0.28047</v>
      </c>
      <c r="N171" s="1"/>
      <c r="O171" s="1"/>
    </row>
    <row r="172" spans="1:15" ht="12.75" customHeight="1">
      <c r="A172" s="30">
        <v>162</v>
      </c>
      <c r="B172" s="311" t="s">
        <v>104</v>
      </c>
      <c r="C172" s="301">
        <v>375.4</v>
      </c>
      <c r="D172" s="302">
        <v>378.14999999999992</v>
      </c>
      <c r="E172" s="302">
        <v>371.09999999999985</v>
      </c>
      <c r="F172" s="302">
        <v>366.79999999999995</v>
      </c>
      <c r="G172" s="302">
        <v>359.74999999999989</v>
      </c>
      <c r="H172" s="302">
        <v>382.44999999999982</v>
      </c>
      <c r="I172" s="302">
        <v>389.49999999999989</v>
      </c>
      <c r="J172" s="302">
        <v>393.79999999999978</v>
      </c>
      <c r="K172" s="301">
        <v>385.2</v>
      </c>
      <c r="L172" s="301">
        <v>373.85</v>
      </c>
      <c r="M172" s="301">
        <v>6.47919</v>
      </c>
      <c r="N172" s="1"/>
      <c r="O172" s="1"/>
    </row>
    <row r="173" spans="1:15" ht="12.75" customHeight="1">
      <c r="A173" s="30">
        <v>163</v>
      </c>
      <c r="B173" s="311" t="s">
        <v>364</v>
      </c>
      <c r="C173" s="301">
        <v>3781.4</v>
      </c>
      <c r="D173" s="302">
        <v>3800.4666666666667</v>
      </c>
      <c r="E173" s="302">
        <v>3750.9333333333334</v>
      </c>
      <c r="F173" s="302">
        <v>3720.4666666666667</v>
      </c>
      <c r="G173" s="302">
        <v>3670.9333333333334</v>
      </c>
      <c r="H173" s="302">
        <v>3830.9333333333334</v>
      </c>
      <c r="I173" s="302">
        <v>3880.4666666666672</v>
      </c>
      <c r="J173" s="302">
        <v>3910.9333333333334</v>
      </c>
      <c r="K173" s="301">
        <v>3850</v>
      </c>
      <c r="L173" s="301">
        <v>3770</v>
      </c>
      <c r="M173" s="301">
        <v>0.42392999999999997</v>
      </c>
      <c r="N173" s="1"/>
      <c r="O173" s="1"/>
    </row>
    <row r="174" spans="1:15" ht="12.75" customHeight="1">
      <c r="A174" s="30">
        <v>164</v>
      </c>
      <c r="B174" s="311" t="s">
        <v>378</v>
      </c>
      <c r="C174" s="301">
        <v>598.45000000000005</v>
      </c>
      <c r="D174" s="302">
        <v>601.68333333333339</v>
      </c>
      <c r="E174" s="302">
        <v>585.36666666666679</v>
      </c>
      <c r="F174" s="302">
        <v>572.28333333333342</v>
      </c>
      <c r="G174" s="302">
        <v>555.96666666666681</v>
      </c>
      <c r="H174" s="302">
        <v>614.76666666666677</v>
      </c>
      <c r="I174" s="302">
        <v>631.08333333333337</v>
      </c>
      <c r="J174" s="302">
        <v>644.16666666666674</v>
      </c>
      <c r="K174" s="301">
        <v>618</v>
      </c>
      <c r="L174" s="301">
        <v>588.6</v>
      </c>
      <c r="M174" s="301">
        <v>13.894019999999999</v>
      </c>
      <c r="N174" s="1"/>
      <c r="O174" s="1"/>
    </row>
    <row r="175" spans="1:15" ht="12.75" customHeight="1">
      <c r="A175" s="30">
        <v>165</v>
      </c>
      <c r="B175" s="311" t="s">
        <v>370</v>
      </c>
      <c r="C175" s="301">
        <v>1156.3</v>
      </c>
      <c r="D175" s="302">
        <v>1160.5</v>
      </c>
      <c r="E175" s="302">
        <v>1147.5</v>
      </c>
      <c r="F175" s="302">
        <v>1138.7</v>
      </c>
      <c r="G175" s="302">
        <v>1125.7</v>
      </c>
      <c r="H175" s="302">
        <v>1169.3</v>
      </c>
      <c r="I175" s="302">
        <v>1182.3</v>
      </c>
      <c r="J175" s="302">
        <v>1191.0999999999999</v>
      </c>
      <c r="K175" s="301">
        <v>1173.5</v>
      </c>
      <c r="L175" s="301">
        <v>1151.7</v>
      </c>
      <c r="M175" s="301">
        <v>0.14124</v>
      </c>
      <c r="N175" s="1"/>
      <c r="O175" s="1"/>
    </row>
    <row r="176" spans="1:15" ht="12.75" customHeight="1">
      <c r="A176" s="30">
        <v>166</v>
      </c>
      <c r="B176" s="311" t="s">
        <v>257</v>
      </c>
      <c r="C176" s="301">
        <v>522.95000000000005</v>
      </c>
      <c r="D176" s="302">
        <v>517.98333333333323</v>
      </c>
      <c r="E176" s="302">
        <v>511.06666666666649</v>
      </c>
      <c r="F176" s="302">
        <v>499.18333333333328</v>
      </c>
      <c r="G176" s="302">
        <v>492.26666666666654</v>
      </c>
      <c r="H176" s="302">
        <v>529.86666666666645</v>
      </c>
      <c r="I176" s="302">
        <v>536.78333333333319</v>
      </c>
      <c r="J176" s="302">
        <v>548.6666666666664</v>
      </c>
      <c r="K176" s="301">
        <v>524.9</v>
      </c>
      <c r="L176" s="301">
        <v>506.1</v>
      </c>
      <c r="M176" s="301">
        <v>1.22905</v>
      </c>
      <c r="N176" s="1"/>
      <c r="O176" s="1"/>
    </row>
    <row r="177" spans="1:15" ht="12.75" customHeight="1">
      <c r="A177" s="30">
        <v>167</v>
      </c>
      <c r="B177" s="311" t="s">
        <v>107</v>
      </c>
      <c r="C177" s="301">
        <v>738.3</v>
      </c>
      <c r="D177" s="302">
        <v>740.41666666666663</v>
      </c>
      <c r="E177" s="302">
        <v>732.38333333333321</v>
      </c>
      <c r="F177" s="302">
        <v>726.46666666666658</v>
      </c>
      <c r="G177" s="302">
        <v>718.43333333333317</v>
      </c>
      <c r="H177" s="302">
        <v>746.33333333333326</v>
      </c>
      <c r="I177" s="302">
        <v>754.36666666666679</v>
      </c>
      <c r="J177" s="302">
        <v>760.2833333333333</v>
      </c>
      <c r="K177" s="301">
        <v>748.45</v>
      </c>
      <c r="L177" s="301">
        <v>734.5</v>
      </c>
      <c r="M177" s="301">
        <v>8.2536299999999994</v>
      </c>
      <c r="N177" s="1"/>
      <c r="O177" s="1"/>
    </row>
    <row r="178" spans="1:15" ht="12.75" customHeight="1">
      <c r="A178" s="30">
        <v>168</v>
      </c>
      <c r="B178" s="311" t="s">
        <v>258</v>
      </c>
      <c r="C178" s="301">
        <v>451.65</v>
      </c>
      <c r="D178" s="302">
        <v>454.88333333333338</v>
      </c>
      <c r="E178" s="302">
        <v>446.96666666666675</v>
      </c>
      <c r="F178" s="302">
        <v>442.28333333333336</v>
      </c>
      <c r="G178" s="302">
        <v>434.36666666666673</v>
      </c>
      <c r="H178" s="302">
        <v>459.56666666666678</v>
      </c>
      <c r="I178" s="302">
        <v>467.48333333333341</v>
      </c>
      <c r="J178" s="302">
        <v>472.1666666666668</v>
      </c>
      <c r="K178" s="301">
        <v>462.8</v>
      </c>
      <c r="L178" s="301">
        <v>450.2</v>
      </c>
      <c r="M178" s="301">
        <v>0.59531999999999996</v>
      </c>
      <c r="N178" s="1"/>
      <c r="O178" s="1"/>
    </row>
    <row r="179" spans="1:15" ht="12.75" customHeight="1">
      <c r="A179" s="30">
        <v>169</v>
      </c>
      <c r="B179" s="311" t="s">
        <v>108</v>
      </c>
      <c r="C179" s="301">
        <v>1243.05</v>
      </c>
      <c r="D179" s="302">
        <v>1250.6833333333332</v>
      </c>
      <c r="E179" s="302">
        <v>1223.7666666666664</v>
      </c>
      <c r="F179" s="302">
        <v>1204.4833333333333</v>
      </c>
      <c r="G179" s="302">
        <v>1177.5666666666666</v>
      </c>
      <c r="H179" s="302">
        <v>1269.9666666666662</v>
      </c>
      <c r="I179" s="302">
        <v>1296.8833333333328</v>
      </c>
      <c r="J179" s="302">
        <v>1316.1666666666661</v>
      </c>
      <c r="K179" s="301">
        <v>1277.5999999999999</v>
      </c>
      <c r="L179" s="301">
        <v>1231.4000000000001</v>
      </c>
      <c r="M179" s="301">
        <v>11.425219999999999</v>
      </c>
      <c r="N179" s="1"/>
      <c r="O179" s="1"/>
    </row>
    <row r="180" spans="1:15" ht="12.75" customHeight="1">
      <c r="A180" s="30">
        <v>170</v>
      </c>
      <c r="B180" s="311" t="s">
        <v>379</v>
      </c>
      <c r="C180" s="301">
        <v>76.400000000000006</v>
      </c>
      <c r="D180" s="302">
        <v>76.583333333333329</v>
      </c>
      <c r="E180" s="302">
        <v>75.86666666666666</v>
      </c>
      <c r="F180" s="302">
        <v>75.333333333333329</v>
      </c>
      <c r="G180" s="302">
        <v>74.61666666666666</v>
      </c>
      <c r="H180" s="302">
        <v>77.11666666666666</v>
      </c>
      <c r="I180" s="302">
        <v>77.833333333333329</v>
      </c>
      <c r="J180" s="302">
        <v>78.36666666666666</v>
      </c>
      <c r="K180" s="301">
        <v>77.3</v>
      </c>
      <c r="L180" s="301">
        <v>76.05</v>
      </c>
      <c r="M180" s="301">
        <v>2.6788699999999999</v>
      </c>
      <c r="N180" s="1"/>
      <c r="O180" s="1"/>
    </row>
    <row r="181" spans="1:15" ht="12.75" customHeight="1">
      <c r="A181" s="30">
        <v>171</v>
      </c>
      <c r="B181" s="311" t="s">
        <v>109</v>
      </c>
      <c r="C181" s="301">
        <v>258.7</v>
      </c>
      <c r="D181" s="302">
        <v>262.45</v>
      </c>
      <c r="E181" s="302">
        <v>253.25</v>
      </c>
      <c r="F181" s="302">
        <v>247.8</v>
      </c>
      <c r="G181" s="302">
        <v>238.60000000000002</v>
      </c>
      <c r="H181" s="302">
        <v>267.89999999999998</v>
      </c>
      <c r="I181" s="302">
        <v>277.09999999999991</v>
      </c>
      <c r="J181" s="302">
        <v>282.54999999999995</v>
      </c>
      <c r="K181" s="301">
        <v>271.64999999999998</v>
      </c>
      <c r="L181" s="301">
        <v>257</v>
      </c>
      <c r="M181" s="301">
        <v>5.9017200000000001</v>
      </c>
      <c r="N181" s="1"/>
      <c r="O181" s="1"/>
    </row>
    <row r="182" spans="1:15" ht="12.75" customHeight="1">
      <c r="A182" s="30">
        <v>172</v>
      </c>
      <c r="B182" s="311" t="s">
        <v>371</v>
      </c>
      <c r="C182" s="301">
        <v>409.85</v>
      </c>
      <c r="D182" s="302">
        <v>413.31666666666666</v>
      </c>
      <c r="E182" s="302">
        <v>404.58333333333331</v>
      </c>
      <c r="F182" s="302">
        <v>399.31666666666666</v>
      </c>
      <c r="G182" s="302">
        <v>390.58333333333331</v>
      </c>
      <c r="H182" s="302">
        <v>418.58333333333331</v>
      </c>
      <c r="I182" s="302">
        <v>427.31666666666666</v>
      </c>
      <c r="J182" s="302">
        <v>432.58333333333331</v>
      </c>
      <c r="K182" s="301">
        <v>422.05</v>
      </c>
      <c r="L182" s="301">
        <v>408.05</v>
      </c>
      <c r="M182" s="301">
        <v>2.2839100000000001</v>
      </c>
      <c r="N182" s="1"/>
      <c r="O182" s="1"/>
    </row>
    <row r="183" spans="1:15" ht="12.75" customHeight="1">
      <c r="A183" s="30">
        <v>173</v>
      </c>
      <c r="B183" s="311" t="s">
        <v>110</v>
      </c>
      <c r="C183" s="301">
        <v>1292.55</v>
      </c>
      <c r="D183" s="302">
        <v>1297.8833333333334</v>
      </c>
      <c r="E183" s="302">
        <v>1280.3166666666668</v>
      </c>
      <c r="F183" s="302">
        <v>1268.0833333333335</v>
      </c>
      <c r="G183" s="302">
        <v>1250.5166666666669</v>
      </c>
      <c r="H183" s="302">
        <v>1310.1166666666668</v>
      </c>
      <c r="I183" s="302">
        <v>1327.6833333333334</v>
      </c>
      <c r="J183" s="302">
        <v>1339.9166666666667</v>
      </c>
      <c r="K183" s="301">
        <v>1315.45</v>
      </c>
      <c r="L183" s="301">
        <v>1285.6500000000001</v>
      </c>
      <c r="M183" s="301">
        <v>11.99249</v>
      </c>
      <c r="N183" s="1"/>
      <c r="O183" s="1"/>
    </row>
    <row r="184" spans="1:15" ht="12.75" customHeight="1">
      <c r="A184" s="30">
        <v>174</v>
      </c>
      <c r="B184" s="311" t="s">
        <v>373</v>
      </c>
      <c r="C184" s="301">
        <v>141.25</v>
      </c>
      <c r="D184" s="302">
        <v>143.21666666666667</v>
      </c>
      <c r="E184" s="302">
        <v>138.73333333333335</v>
      </c>
      <c r="F184" s="302">
        <v>136.21666666666667</v>
      </c>
      <c r="G184" s="302">
        <v>131.73333333333335</v>
      </c>
      <c r="H184" s="302">
        <v>145.73333333333335</v>
      </c>
      <c r="I184" s="302">
        <v>150.21666666666664</v>
      </c>
      <c r="J184" s="302">
        <v>152.73333333333335</v>
      </c>
      <c r="K184" s="301">
        <v>147.69999999999999</v>
      </c>
      <c r="L184" s="301">
        <v>140.69999999999999</v>
      </c>
      <c r="M184" s="301">
        <v>15.34371</v>
      </c>
      <c r="N184" s="1"/>
      <c r="O184" s="1"/>
    </row>
    <row r="185" spans="1:15" ht="12.75" customHeight="1">
      <c r="A185" s="30">
        <v>175</v>
      </c>
      <c r="B185" s="311" t="s">
        <v>374</v>
      </c>
      <c r="C185" s="301">
        <v>1673.8</v>
      </c>
      <c r="D185" s="302">
        <v>1684.9000000000003</v>
      </c>
      <c r="E185" s="302">
        <v>1644.8000000000006</v>
      </c>
      <c r="F185" s="302">
        <v>1615.8000000000004</v>
      </c>
      <c r="G185" s="302">
        <v>1575.7000000000007</v>
      </c>
      <c r="H185" s="302">
        <v>1713.9000000000005</v>
      </c>
      <c r="I185" s="302">
        <v>1754.0000000000005</v>
      </c>
      <c r="J185" s="302">
        <v>1783.0000000000005</v>
      </c>
      <c r="K185" s="301">
        <v>1725</v>
      </c>
      <c r="L185" s="301">
        <v>1655.9</v>
      </c>
      <c r="M185" s="301">
        <v>0.17201</v>
      </c>
      <c r="N185" s="1"/>
      <c r="O185" s="1"/>
    </row>
    <row r="186" spans="1:15" ht="12.75" customHeight="1">
      <c r="A186" s="30">
        <v>176</v>
      </c>
      <c r="B186" s="311" t="s">
        <v>380</v>
      </c>
      <c r="C186" s="301">
        <v>141.69999999999999</v>
      </c>
      <c r="D186" s="302">
        <v>142.61666666666667</v>
      </c>
      <c r="E186" s="302">
        <v>138.33333333333334</v>
      </c>
      <c r="F186" s="302">
        <v>134.96666666666667</v>
      </c>
      <c r="G186" s="302">
        <v>130.68333333333334</v>
      </c>
      <c r="H186" s="302">
        <v>145.98333333333335</v>
      </c>
      <c r="I186" s="302">
        <v>150.26666666666665</v>
      </c>
      <c r="J186" s="302">
        <v>153.63333333333335</v>
      </c>
      <c r="K186" s="301">
        <v>146.9</v>
      </c>
      <c r="L186" s="301">
        <v>139.25</v>
      </c>
      <c r="M186" s="301">
        <v>9.6907599999999992</v>
      </c>
      <c r="N186" s="1"/>
      <c r="O186" s="1"/>
    </row>
    <row r="187" spans="1:15" ht="12.75" customHeight="1">
      <c r="A187" s="30">
        <v>177</v>
      </c>
      <c r="B187" s="311" t="s">
        <v>259</v>
      </c>
      <c r="C187" s="301">
        <v>230.95</v>
      </c>
      <c r="D187" s="302">
        <v>232.96666666666667</v>
      </c>
      <c r="E187" s="302">
        <v>227.98333333333335</v>
      </c>
      <c r="F187" s="302">
        <v>225.01666666666668</v>
      </c>
      <c r="G187" s="302">
        <v>220.03333333333336</v>
      </c>
      <c r="H187" s="302">
        <v>235.93333333333334</v>
      </c>
      <c r="I187" s="302">
        <v>240.91666666666663</v>
      </c>
      <c r="J187" s="302">
        <v>243.88333333333333</v>
      </c>
      <c r="K187" s="301">
        <v>237.95</v>
      </c>
      <c r="L187" s="301">
        <v>230</v>
      </c>
      <c r="M187" s="301">
        <v>5.0435299999999996</v>
      </c>
      <c r="N187" s="1"/>
      <c r="O187" s="1"/>
    </row>
    <row r="188" spans="1:15" ht="12.75" customHeight="1">
      <c r="A188" s="30">
        <v>178</v>
      </c>
      <c r="B188" s="311" t="s">
        <v>375</v>
      </c>
      <c r="C188" s="301">
        <v>723.55</v>
      </c>
      <c r="D188" s="302">
        <v>729.5333333333333</v>
      </c>
      <c r="E188" s="302">
        <v>709.01666666666665</v>
      </c>
      <c r="F188" s="302">
        <v>694.48333333333335</v>
      </c>
      <c r="G188" s="302">
        <v>673.9666666666667</v>
      </c>
      <c r="H188" s="302">
        <v>744.06666666666661</v>
      </c>
      <c r="I188" s="302">
        <v>764.58333333333326</v>
      </c>
      <c r="J188" s="302">
        <v>779.11666666666656</v>
      </c>
      <c r="K188" s="301">
        <v>750.05</v>
      </c>
      <c r="L188" s="301">
        <v>715</v>
      </c>
      <c r="M188" s="301">
        <v>2.3054600000000001</v>
      </c>
      <c r="N188" s="1"/>
      <c r="O188" s="1"/>
    </row>
    <row r="189" spans="1:15" ht="12.75" customHeight="1">
      <c r="A189" s="30">
        <v>179</v>
      </c>
      <c r="B189" s="311" t="s">
        <v>111</v>
      </c>
      <c r="C189" s="301">
        <v>447.65</v>
      </c>
      <c r="D189" s="302">
        <v>455.7166666666667</v>
      </c>
      <c r="E189" s="302">
        <v>436.83333333333337</v>
      </c>
      <c r="F189" s="302">
        <v>426.01666666666665</v>
      </c>
      <c r="G189" s="302">
        <v>407.13333333333333</v>
      </c>
      <c r="H189" s="302">
        <v>466.53333333333342</v>
      </c>
      <c r="I189" s="302">
        <v>485.41666666666674</v>
      </c>
      <c r="J189" s="302">
        <v>496.23333333333346</v>
      </c>
      <c r="K189" s="301">
        <v>474.6</v>
      </c>
      <c r="L189" s="301">
        <v>444.9</v>
      </c>
      <c r="M189" s="301">
        <v>27.055789999999998</v>
      </c>
      <c r="N189" s="1"/>
      <c r="O189" s="1"/>
    </row>
    <row r="190" spans="1:15" ht="12.75" customHeight="1">
      <c r="A190" s="30">
        <v>180</v>
      </c>
      <c r="B190" s="311" t="s">
        <v>260</v>
      </c>
      <c r="C190" s="301">
        <v>1854.9</v>
      </c>
      <c r="D190" s="302">
        <v>1857.45</v>
      </c>
      <c r="E190" s="302">
        <v>1837.65</v>
      </c>
      <c r="F190" s="302">
        <v>1820.4</v>
      </c>
      <c r="G190" s="302">
        <v>1800.6000000000001</v>
      </c>
      <c r="H190" s="302">
        <v>1874.7</v>
      </c>
      <c r="I190" s="302">
        <v>1894.4999999999998</v>
      </c>
      <c r="J190" s="302">
        <v>1911.75</v>
      </c>
      <c r="K190" s="301">
        <v>1877.25</v>
      </c>
      <c r="L190" s="301">
        <v>1840.2</v>
      </c>
      <c r="M190" s="301">
        <v>7.2487500000000002</v>
      </c>
      <c r="N190" s="1"/>
      <c r="O190" s="1"/>
    </row>
    <row r="191" spans="1:15" ht="12.75" customHeight="1">
      <c r="A191" s="30">
        <v>181</v>
      </c>
      <c r="B191" s="311" t="s">
        <v>384</v>
      </c>
      <c r="C191" s="301">
        <v>867.95</v>
      </c>
      <c r="D191" s="302">
        <v>867.69999999999993</v>
      </c>
      <c r="E191" s="302">
        <v>856.24999999999989</v>
      </c>
      <c r="F191" s="302">
        <v>844.55</v>
      </c>
      <c r="G191" s="302">
        <v>833.09999999999991</v>
      </c>
      <c r="H191" s="302">
        <v>879.39999999999986</v>
      </c>
      <c r="I191" s="302">
        <v>890.84999999999991</v>
      </c>
      <c r="J191" s="302">
        <v>902.54999999999984</v>
      </c>
      <c r="K191" s="301">
        <v>879.15</v>
      </c>
      <c r="L191" s="301">
        <v>856</v>
      </c>
      <c r="M191" s="301">
        <v>3.30782</v>
      </c>
      <c r="N191" s="1"/>
      <c r="O191" s="1"/>
    </row>
    <row r="192" spans="1:15" ht="12.75" customHeight="1">
      <c r="A192" s="30">
        <v>182</v>
      </c>
      <c r="B192" s="311" t="s">
        <v>829</v>
      </c>
      <c r="C192" s="301">
        <v>17</v>
      </c>
      <c r="D192" s="302">
        <v>17.183333333333334</v>
      </c>
      <c r="E192" s="302">
        <v>16.766666666666666</v>
      </c>
      <c r="F192" s="302">
        <v>16.533333333333331</v>
      </c>
      <c r="G192" s="302">
        <v>16.116666666666664</v>
      </c>
      <c r="H192" s="302">
        <v>17.416666666666668</v>
      </c>
      <c r="I192" s="302">
        <v>17.833333333333332</v>
      </c>
      <c r="J192" s="302">
        <v>18.06666666666667</v>
      </c>
      <c r="K192" s="301">
        <v>17.600000000000001</v>
      </c>
      <c r="L192" s="301">
        <v>16.95</v>
      </c>
      <c r="M192" s="301">
        <v>14.973369999999999</v>
      </c>
      <c r="N192" s="1"/>
      <c r="O192" s="1"/>
    </row>
    <row r="193" spans="1:15" ht="12.75" customHeight="1">
      <c r="A193" s="30">
        <v>183</v>
      </c>
      <c r="B193" s="311" t="s">
        <v>385</v>
      </c>
      <c r="C193" s="301">
        <v>868.15</v>
      </c>
      <c r="D193" s="302">
        <v>875.69999999999993</v>
      </c>
      <c r="E193" s="302">
        <v>857.44999999999982</v>
      </c>
      <c r="F193" s="302">
        <v>846.74999999999989</v>
      </c>
      <c r="G193" s="302">
        <v>828.49999999999977</v>
      </c>
      <c r="H193" s="302">
        <v>886.39999999999986</v>
      </c>
      <c r="I193" s="302">
        <v>904.65000000000009</v>
      </c>
      <c r="J193" s="302">
        <v>915.34999999999991</v>
      </c>
      <c r="K193" s="301">
        <v>893.95</v>
      </c>
      <c r="L193" s="301">
        <v>865</v>
      </c>
      <c r="M193" s="301">
        <v>0.12085</v>
      </c>
      <c r="N193" s="1"/>
      <c r="O193" s="1"/>
    </row>
    <row r="194" spans="1:15" ht="12.75" customHeight="1">
      <c r="A194" s="30">
        <v>184</v>
      </c>
      <c r="B194" s="311" t="s">
        <v>112</v>
      </c>
      <c r="C194" s="301">
        <v>1092.55</v>
      </c>
      <c r="D194" s="302">
        <v>1093.6499999999999</v>
      </c>
      <c r="E194" s="302">
        <v>1077.5999999999997</v>
      </c>
      <c r="F194" s="302">
        <v>1062.6499999999999</v>
      </c>
      <c r="G194" s="302">
        <v>1046.5999999999997</v>
      </c>
      <c r="H194" s="302">
        <v>1108.5999999999997</v>
      </c>
      <c r="I194" s="302">
        <v>1124.6499999999999</v>
      </c>
      <c r="J194" s="302">
        <v>1139.5999999999997</v>
      </c>
      <c r="K194" s="301">
        <v>1109.7</v>
      </c>
      <c r="L194" s="301">
        <v>1078.7</v>
      </c>
      <c r="M194" s="301">
        <v>5.0030299999999999</v>
      </c>
      <c r="N194" s="1"/>
      <c r="O194" s="1"/>
    </row>
    <row r="195" spans="1:15" ht="12.75" customHeight="1">
      <c r="A195" s="30">
        <v>185</v>
      </c>
      <c r="B195" s="311" t="s">
        <v>113</v>
      </c>
      <c r="C195" s="301">
        <v>991.8</v>
      </c>
      <c r="D195" s="302">
        <v>992.1</v>
      </c>
      <c r="E195" s="302">
        <v>982.2</v>
      </c>
      <c r="F195" s="302">
        <v>972.6</v>
      </c>
      <c r="G195" s="302">
        <v>962.7</v>
      </c>
      <c r="H195" s="302">
        <v>1001.7</v>
      </c>
      <c r="I195" s="302">
        <v>1011.5999999999999</v>
      </c>
      <c r="J195" s="302">
        <v>1021.2</v>
      </c>
      <c r="K195" s="301">
        <v>1002</v>
      </c>
      <c r="L195" s="301">
        <v>982.5</v>
      </c>
      <c r="M195" s="301">
        <v>17.38804</v>
      </c>
      <c r="N195" s="1"/>
      <c r="O195" s="1"/>
    </row>
    <row r="196" spans="1:15" ht="12.75" customHeight="1">
      <c r="A196" s="30">
        <v>186</v>
      </c>
      <c r="B196" s="311" t="s">
        <v>114</v>
      </c>
      <c r="C196" s="301">
        <v>2128.4499999999998</v>
      </c>
      <c r="D196" s="302">
        <v>2118.4833333333336</v>
      </c>
      <c r="E196" s="302">
        <v>2099.3166666666671</v>
      </c>
      <c r="F196" s="302">
        <v>2070.1833333333334</v>
      </c>
      <c r="G196" s="302">
        <v>2051.0166666666669</v>
      </c>
      <c r="H196" s="302">
        <v>2147.6166666666672</v>
      </c>
      <c r="I196" s="302">
        <v>2166.7833333333333</v>
      </c>
      <c r="J196" s="302">
        <v>2195.9166666666674</v>
      </c>
      <c r="K196" s="301">
        <v>2137.65</v>
      </c>
      <c r="L196" s="301">
        <v>2089.35</v>
      </c>
      <c r="M196" s="301">
        <v>37.007860000000001</v>
      </c>
      <c r="N196" s="1"/>
      <c r="O196" s="1"/>
    </row>
    <row r="197" spans="1:15" ht="12.75" customHeight="1">
      <c r="A197" s="30">
        <v>187</v>
      </c>
      <c r="B197" s="311" t="s">
        <v>115</v>
      </c>
      <c r="C197" s="301">
        <v>1813.8</v>
      </c>
      <c r="D197" s="302">
        <v>1820.1833333333334</v>
      </c>
      <c r="E197" s="302">
        <v>1793.6166666666668</v>
      </c>
      <c r="F197" s="302">
        <v>1773.4333333333334</v>
      </c>
      <c r="G197" s="302">
        <v>1746.8666666666668</v>
      </c>
      <c r="H197" s="302">
        <v>1840.3666666666668</v>
      </c>
      <c r="I197" s="302">
        <v>1866.9333333333334</v>
      </c>
      <c r="J197" s="302">
        <v>1887.1166666666668</v>
      </c>
      <c r="K197" s="301">
        <v>1846.75</v>
      </c>
      <c r="L197" s="301">
        <v>1800</v>
      </c>
      <c r="M197" s="301">
        <v>6.0117599999999998</v>
      </c>
      <c r="N197" s="1"/>
      <c r="O197" s="1"/>
    </row>
    <row r="198" spans="1:15" ht="12.75" customHeight="1">
      <c r="A198" s="30">
        <v>188</v>
      </c>
      <c r="B198" s="311" t="s">
        <v>116</v>
      </c>
      <c r="C198" s="301">
        <v>1326.6</v>
      </c>
      <c r="D198" s="302">
        <v>1321.6333333333332</v>
      </c>
      <c r="E198" s="302">
        <v>1313.2666666666664</v>
      </c>
      <c r="F198" s="302">
        <v>1299.9333333333332</v>
      </c>
      <c r="G198" s="302">
        <v>1291.5666666666664</v>
      </c>
      <c r="H198" s="302">
        <v>1334.9666666666665</v>
      </c>
      <c r="I198" s="302">
        <v>1343.3333333333333</v>
      </c>
      <c r="J198" s="302">
        <v>1356.6666666666665</v>
      </c>
      <c r="K198" s="301">
        <v>1330</v>
      </c>
      <c r="L198" s="301">
        <v>1308.3</v>
      </c>
      <c r="M198" s="301">
        <v>54.462859999999999</v>
      </c>
      <c r="N198" s="1"/>
      <c r="O198" s="1"/>
    </row>
    <row r="199" spans="1:15" ht="12.75" customHeight="1">
      <c r="A199" s="30">
        <v>189</v>
      </c>
      <c r="B199" s="311" t="s">
        <v>117</v>
      </c>
      <c r="C199" s="301">
        <v>582</v>
      </c>
      <c r="D199" s="302">
        <v>583.85</v>
      </c>
      <c r="E199" s="302">
        <v>577.70000000000005</v>
      </c>
      <c r="F199" s="302">
        <v>573.4</v>
      </c>
      <c r="G199" s="302">
        <v>567.25</v>
      </c>
      <c r="H199" s="302">
        <v>588.15000000000009</v>
      </c>
      <c r="I199" s="302">
        <v>594.29999999999995</v>
      </c>
      <c r="J199" s="302">
        <v>598.60000000000014</v>
      </c>
      <c r="K199" s="301">
        <v>590</v>
      </c>
      <c r="L199" s="301">
        <v>579.54999999999995</v>
      </c>
      <c r="M199" s="301">
        <v>22.809370000000001</v>
      </c>
      <c r="N199" s="1"/>
      <c r="O199" s="1"/>
    </row>
    <row r="200" spans="1:15" ht="12.75" customHeight="1">
      <c r="A200" s="30">
        <v>190</v>
      </c>
      <c r="B200" s="311" t="s">
        <v>382</v>
      </c>
      <c r="C200" s="301">
        <v>1020.1</v>
      </c>
      <c r="D200" s="302">
        <v>1025.7833333333333</v>
      </c>
      <c r="E200" s="302">
        <v>1005.5666666666666</v>
      </c>
      <c r="F200" s="302">
        <v>991.0333333333333</v>
      </c>
      <c r="G200" s="302">
        <v>970.81666666666661</v>
      </c>
      <c r="H200" s="302">
        <v>1040.3166666666666</v>
      </c>
      <c r="I200" s="302">
        <v>1060.5333333333333</v>
      </c>
      <c r="J200" s="302">
        <v>1075.0666666666666</v>
      </c>
      <c r="K200" s="301">
        <v>1046</v>
      </c>
      <c r="L200" s="301">
        <v>1011.25</v>
      </c>
      <c r="M200" s="301">
        <v>0.79644999999999999</v>
      </c>
      <c r="N200" s="1"/>
      <c r="O200" s="1"/>
    </row>
    <row r="201" spans="1:15" ht="12.75" customHeight="1">
      <c r="A201" s="30">
        <v>191</v>
      </c>
      <c r="B201" s="311" t="s">
        <v>386</v>
      </c>
      <c r="C201" s="301">
        <v>178.25</v>
      </c>
      <c r="D201" s="302">
        <v>179.11666666666665</v>
      </c>
      <c r="E201" s="302">
        <v>176.33333333333329</v>
      </c>
      <c r="F201" s="302">
        <v>174.41666666666663</v>
      </c>
      <c r="G201" s="302">
        <v>171.63333333333327</v>
      </c>
      <c r="H201" s="302">
        <v>181.0333333333333</v>
      </c>
      <c r="I201" s="302">
        <v>183.81666666666666</v>
      </c>
      <c r="J201" s="302">
        <v>185.73333333333332</v>
      </c>
      <c r="K201" s="301">
        <v>181.9</v>
      </c>
      <c r="L201" s="301">
        <v>177.2</v>
      </c>
      <c r="M201" s="301">
        <v>0.48225000000000001</v>
      </c>
      <c r="N201" s="1"/>
      <c r="O201" s="1"/>
    </row>
    <row r="202" spans="1:15" ht="12.75" customHeight="1">
      <c r="A202" s="30">
        <v>192</v>
      </c>
      <c r="B202" s="311" t="s">
        <v>387</v>
      </c>
      <c r="C202" s="301">
        <v>109.35</v>
      </c>
      <c r="D202" s="302">
        <v>110.68333333333334</v>
      </c>
      <c r="E202" s="302">
        <v>107.16666666666667</v>
      </c>
      <c r="F202" s="302">
        <v>104.98333333333333</v>
      </c>
      <c r="G202" s="302">
        <v>101.46666666666667</v>
      </c>
      <c r="H202" s="302">
        <v>112.86666666666667</v>
      </c>
      <c r="I202" s="302">
        <v>116.38333333333333</v>
      </c>
      <c r="J202" s="302">
        <v>118.56666666666668</v>
      </c>
      <c r="K202" s="301">
        <v>114.2</v>
      </c>
      <c r="L202" s="301">
        <v>108.5</v>
      </c>
      <c r="M202" s="301">
        <v>7.3010700000000002</v>
      </c>
      <c r="N202" s="1"/>
      <c r="O202" s="1"/>
    </row>
    <row r="203" spans="1:15" ht="12.75" customHeight="1">
      <c r="A203" s="30">
        <v>193</v>
      </c>
      <c r="B203" s="311" t="s">
        <v>118</v>
      </c>
      <c r="C203" s="301">
        <v>2598.8000000000002</v>
      </c>
      <c r="D203" s="302">
        <v>2582.5500000000002</v>
      </c>
      <c r="E203" s="302">
        <v>2552.8000000000002</v>
      </c>
      <c r="F203" s="302">
        <v>2506.8000000000002</v>
      </c>
      <c r="G203" s="302">
        <v>2477.0500000000002</v>
      </c>
      <c r="H203" s="302">
        <v>2628.55</v>
      </c>
      <c r="I203" s="302">
        <v>2658.3</v>
      </c>
      <c r="J203" s="302">
        <v>2704.3</v>
      </c>
      <c r="K203" s="301">
        <v>2612.3000000000002</v>
      </c>
      <c r="L203" s="301">
        <v>2536.5500000000002</v>
      </c>
      <c r="M203" s="301">
        <v>6.2596699999999998</v>
      </c>
      <c r="N203" s="1"/>
      <c r="O203" s="1"/>
    </row>
    <row r="204" spans="1:15" ht="12.75" customHeight="1">
      <c r="A204" s="30">
        <v>194</v>
      </c>
      <c r="B204" s="311" t="s">
        <v>383</v>
      </c>
      <c r="C204" s="301">
        <v>59.95</v>
      </c>
      <c r="D204" s="302">
        <v>60.783333333333331</v>
      </c>
      <c r="E204" s="302">
        <v>58.766666666666666</v>
      </c>
      <c r="F204" s="302">
        <v>57.583333333333336</v>
      </c>
      <c r="G204" s="302">
        <v>55.56666666666667</v>
      </c>
      <c r="H204" s="302">
        <v>61.966666666666661</v>
      </c>
      <c r="I204" s="302">
        <v>63.983333333333327</v>
      </c>
      <c r="J204" s="302">
        <v>65.166666666666657</v>
      </c>
      <c r="K204" s="301">
        <v>62.8</v>
      </c>
      <c r="L204" s="301">
        <v>59.6</v>
      </c>
      <c r="M204" s="301">
        <v>58.299990000000001</v>
      </c>
      <c r="N204" s="1"/>
      <c r="O204" s="1"/>
    </row>
    <row r="205" spans="1:15" ht="12.75" customHeight="1">
      <c r="A205" s="30">
        <v>195</v>
      </c>
      <c r="B205" s="311" t="s">
        <v>830</v>
      </c>
      <c r="C205" s="301">
        <v>977.95</v>
      </c>
      <c r="D205" s="302">
        <v>976.38333333333333</v>
      </c>
      <c r="E205" s="302">
        <v>964.06666666666661</v>
      </c>
      <c r="F205" s="302">
        <v>950.18333333333328</v>
      </c>
      <c r="G205" s="302">
        <v>937.86666666666656</v>
      </c>
      <c r="H205" s="302">
        <v>990.26666666666665</v>
      </c>
      <c r="I205" s="302">
        <v>1002.5833333333335</v>
      </c>
      <c r="J205" s="302">
        <v>1016.4666666666667</v>
      </c>
      <c r="K205" s="301">
        <v>988.7</v>
      </c>
      <c r="L205" s="301">
        <v>962.5</v>
      </c>
      <c r="M205" s="301">
        <v>0.96174000000000004</v>
      </c>
      <c r="N205" s="1"/>
      <c r="O205" s="1"/>
    </row>
    <row r="206" spans="1:15" ht="12.75" customHeight="1">
      <c r="A206" s="30">
        <v>196</v>
      </c>
      <c r="B206" s="311" t="s">
        <v>819</v>
      </c>
      <c r="C206" s="301">
        <v>253.7</v>
      </c>
      <c r="D206" s="302">
        <v>256.33333333333331</v>
      </c>
      <c r="E206" s="302">
        <v>249.21666666666664</v>
      </c>
      <c r="F206" s="302">
        <v>244.73333333333332</v>
      </c>
      <c r="G206" s="302">
        <v>237.61666666666665</v>
      </c>
      <c r="H206" s="302">
        <v>260.81666666666661</v>
      </c>
      <c r="I206" s="302">
        <v>267.93333333333328</v>
      </c>
      <c r="J206" s="302">
        <v>272.41666666666663</v>
      </c>
      <c r="K206" s="301">
        <v>263.45</v>
      </c>
      <c r="L206" s="301">
        <v>251.85</v>
      </c>
      <c r="M206" s="301">
        <v>4.3901000000000003</v>
      </c>
      <c r="N206" s="1"/>
      <c r="O206" s="1"/>
    </row>
    <row r="207" spans="1:15" ht="12.75" customHeight="1">
      <c r="A207" s="30">
        <v>197</v>
      </c>
      <c r="B207" s="311" t="s">
        <v>120</v>
      </c>
      <c r="C207" s="301">
        <v>366.45</v>
      </c>
      <c r="D207" s="302">
        <v>368.25</v>
      </c>
      <c r="E207" s="302">
        <v>358.7</v>
      </c>
      <c r="F207" s="302">
        <v>350.95</v>
      </c>
      <c r="G207" s="302">
        <v>341.4</v>
      </c>
      <c r="H207" s="302">
        <v>376</v>
      </c>
      <c r="I207" s="302">
        <v>385.54999999999995</v>
      </c>
      <c r="J207" s="302">
        <v>393.3</v>
      </c>
      <c r="K207" s="301">
        <v>377.8</v>
      </c>
      <c r="L207" s="301">
        <v>360.5</v>
      </c>
      <c r="M207" s="301">
        <v>122.69607999999999</v>
      </c>
      <c r="N207" s="1"/>
      <c r="O207" s="1"/>
    </row>
    <row r="208" spans="1:15" ht="12.75" customHeight="1">
      <c r="A208" s="30">
        <v>198</v>
      </c>
      <c r="B208" s="311" t="s">
        <v>388</v>
      </c>
      <c r="C208" s="301">
        <v>96.9</v>
      </c>
      <c r="D208" s="302">
        <v>97.7</v>
      </c>
      <c r="E208" s="302">
        <v>95.4</v>
      </c>
      <c r="F208" s="302">
        <v>93.9</v>
      </c>
      <c r="G208" s="302">
        <v>91.600000000000009</v>
      </c>
      <c r="H208" s="302">
        <v>99.2</v>
      </c>
      <c r="I208" s="302">
        <v>101.49999999999999</v>
      </c>
      <c r="J208" s="302">
        <v>103</v>
      </c>
      <c r="K208" s="301">
        <v>100</v>
      </c>
      <c r="L208" s="301">
        <v>96.2</v>
      </c>
      <c r="M208" s="301">
        <v>26.53772</v>
      </c>
      <c r="N208" s="1"/>
      <c r="O208" s="1"/>
    </row>
    <row r="209" spans="1:15" ht="12.75" customHeight="1">
      <c r="A209" s="30">
        <v>199</v>
      </c>
      <c r="B209" s="311" t="s">
        <v>121</v>
      </c>
      <c r="C209" s="301">
        <v>226.85</v>
      </c>
      <c r="D209" s="302">
        <v>229.11666666666667</v>
      </c>
      <c r="E209" s="302">
        <v>223.73333333333335</v>
      </c>
      <c r="F209" s="302">
        <v>220.61666666666667</v>
      </c>
      <c r="G209" s="302">
        <v>215.23333333333335</v>
      </c>
      <c r="H209" s="302">
        <v>232.23333333333335</v>
      </c>
      <c r="I209" s="302">
        <v>237.61666666666667</v>
      </c>
      <c r="J209" s="302">
        <v>240.73333333333335</v>
      </c>
      <c r="K209" s="301">
        <v>234.5</v>
      </c>
      <c r="L209" s="301">
        <v>226</v>
      </c>
      <c r="M209" s="301">
        <v>28.51811</v>
      </c>
      <c r="N209" s="1"/>
      <c r="O209" s="1"/>
    </row>
    <row r="210" spans="1:15" ht="12.75" customHeight="1">
      <c r="A210" s="30">
        <v>200</v>
      </c>
      <c r="B210" s="311" t="s">
        <v>122</v>
      </c>
      <c r="C210" s="301">
        <v>2196.9</v>
      </c>
      <c r="D210" s="302">
        <v>2189.9666666666667</v>
      </c>
      <c r="E210" s="302">
        <v>2162.9333333333334</v>
      </c>
      <c r="F210" s="302">
        <v>2128.9666666666667</v>
      </c>
      <c r="G210" s="302">
        <v>2101.9333333333334</v>
      </c>
      <c r="H210" s="302">
        <v>2223.9333333333334</v>
      </c>
      <c r="I210" s="302">
        <v>2250.9666666666672</v>
      </c>
      <c r="J210" s="302">
        <v>2284.9333333333334</v>
      </c>
      <c r="K210" s="301">
        <v>2217</v>
      </c>
      <c r="L210" s="301">
        <v>2156</v>
      </c>
      <c r="M210" s="301">
        <v>15.19441</v>
      </c>
      <c r="N210" s="1"/>
      <c r="O210" s="1"/>
    </row>
    <row r="211" spans="1:15" ht="12.75" customHeight="1">
      <c r="A211" s="30">
        <v>201</v>
      </c>
      <c r="B211" s="311" t="s">
        <v>261</v>
      </c>
      <c r="C211" s="301">
        <v>280.55</v>
      </c>
      <c r="D211" s="302">
        <v>281.59999999999997</v>
      </c>
      <c r="E211" s="302">
        <v>275.19999999999993</v>
      </c>
      <c r="F211" s="302">
        <v>269.84999999999997</v>
      </c>
      <c r="G211" s="302">
        <v>263.44999999999993</v>
      </c>
      <c r="H211" s="302">
        <v>286.94999999999993</v>
      </c>
      <c r="I211" s="302">
        <v>293.34999999999991</v>
      </c>
      <c r="J211" s="302">
        <v>298.69999999999993</v>
      </c>
      <c r="K211" s="301">
        <v>288</v>
      </c>
      <c r="L211" s="301">
        <v>276.25</v>
      </c>
      <c r="M211" s="301">
        <v>5.8601400000000003</v>
      </c>
      <c r="N211" s="1"/>
      <c r="O211" s="1"/>
    </row>
    <row r="212" spans="1:15" ht="12.75" customHeight="1">
      <c r="A212" s="30">
        <v>202</v>
      </c>
      <c r="B212" s="311" t="s">
        <v>831</v>
      </c>
      <c r="C212" s="301">
        <v>749.7</v>
      </c>
      <c r="D212" s="302">
        <v>754.23333333333323</v>
      </c>
      <c r="E212" s="302">
        <v>733.46666666666647</v>
      </c>
      <c r="F212" s="302">
        <v>717.23333333333323</v>
      </c>
      <c r="G212" s="302">
        <v>696.46666666666647</v>
      </c>
      <c r="H212" s="302">
        <v>770.46666666666647</v>
      </c>
      <c r="I212" s="302">
        <v>791.23333333333312</v>
      </c>
      <c r="J212" s="302">
        <v>807.46666666666647</v>
      </c>
      <c r="K212" s="301">
        <v>775</v>
      </c>
      <c r="L212" s="301">
        <v>738</v>
      </c>
      <c r="M212" s="301">
        <v>0.55828999999999995</v>
      </c>
      <c r="N212" s="1"/>
      <c r="O212" s="1"/>
    </row>
    <row r="213" spans="1:15" ht="12.75" customHeight="1">
      <c r="A213" s="30">
        <v>203</v>
      </c>
      <c r="B213" s="311" t="s">
        <v>389</v>
      </c>
      <c r="C213" s="301">
        <v>33450.050000000003</v>
      </c>
      <c r="D213" s="302">
        <v>32981.35</v>
      </c>
      <c r="E213" s="302">
        <v>32262.699999999997</v>
      </c>
      <c r="F213" s="302">
        <v>31075.35</v>
      </c>
      <c r="G213" s="302">
        <v>30356.699999999997</v>
      </c>
      <c r="H213" s="302">
        <v>34168.699999999997</v>
      </c>
      <c r="I213" s="302">
        <v>34887.350000000006</v>
      </c>
      <c r="J213" s="302">
        <v>36074.699999999997</v>
      </c>
      <c r="K213" s="301">
        <v>33700</v>
      </c>
      <c r="L213" s="301">
        <v>31794</v>
      </c>
      <c r="M213" s="301">
        <v>5.7959999999999998E-2</v>
      </c>
      <c r="N213" s="1"/>
      <c r="O213" s="1"/>
    </row>
    <row r="214" spans="1:15" ht="12.75" customHeight="1">
      <c r="A214" s="30">
        <v>204</v>
      </c>
      <c r="B214" s="311" t="s">
        <v>390</v>
      </c>
      <c r="C214" s="301">
        <v>34.6</v>
      </c>
      <c r="D214" s="302">
        <v>34.949999999999996</v>
      </c>
      <c r="E214" s="302">
        <v>33.999999999999993</v>
      </c>
      <c r="F214" s="302">
        <v>33.4</v>
      </c>
      <c r="G214" s="302">
        <v>32.449999999999996</v>
      </c>
      <c r="H214" s="302">
        <v>35.54999999999999</v>
      </c>
      <c r="I214" s="302">
        <v>36.499999999999993</v>
      </c>
      <c r="J214" s="302">
        <v>37.099999999999987</v>
      </c>
      <c r="K214" s="301">
        <v>35.9</v>
      </c>
      <c r="L214" s="301">
        <v>34.35</v>
      </c>
      <c r="M214" s="301">
        <v>12.732229999999999</v>
      </c>
      <c r="N214" s="1"/>
      <c r="O214" s="1"/>
    </row>
    <row r="215" spans="1:15" ht="12.75" customHeight="1">
      <c r="A215" s="30">
        <v>205</v>
      </c>
      <c r="B215" s="311" t="s">
        <v>402</v>
      </c>
      <c r="C215" s="301">
        <v>66.25</v>
      </c>
      <c r="D215" s="302">
        <v>67.05</v>
      </c>
      <c r="E215" s="302">
        <v>64.699999999999989</v>
      </c>
      <c r="F215" s="302">
        <v>63.149999999999991</v>
      </c>
      <c r="G215" s="302">
        <v>60.799999999999983</v>
      </c>
      <c r="H215" s="302">
        <v>68.599999999999994</v>
      </c>
      <c r="I215" s="302">
        <v>70.949999999999989</v>
      </c>
      <c r="J215" s="302">
        <v>72.5</v>
      </c>
      <c r="K215" s="301">
        <v>69.400000000000006</v>
      </c>
      <c r="L215" s="301">
        <v>65.5</v>
      </c>
      <c r="M215" s="301">
        <v>69.719250000000002</v>
      </c>
      <c r="N215" s="1"/>
      <c r="O215" s="1"/>
    </row>
    <row r="216" spans="1:15" ht="12.75" customHeight="1">
      <c r="A216" s="30">
        <v>206</v>
      </c>
      <c r="B216" s="311" t="s">
        <v>123</v>
      </c>
      <c r="C216" s="301">
        <v>105.15</v>
      </c>
      <c r="D216" s="302">
        <v>105.71666666666668</v>
      </c>
      <c r="E216" s="302">
        <v>102.23333333333336</v>
      </c>
      <c r="F216" s="302">
        <v>99.316666666666677</v>
      </c>
      <c r="G216" s="302">
        <v>95.833333333333357</v>
      </c>
      <c r="H216" s="302">
        <v>108.63333333333337</v>
      </c>
      <c r="I216" s="302">
        <v>112.11666666666669</v>
      </c>
      <c r="J216" s="302">
        <v>115.03333333333337</v>
      </c>
      <c r="K216" s="301">
        <v>109.2</v>
      </c>
      <c r="L216" s="301">
        <v>102.8</v>
      </c>
      <c r="M216" s="301">
        <v>185.96029999999999</v>
      </c>
      <c r="N216" s="1"/>
      <c r="O216" s="1"/>
    </row>
    <row r="217" spans="1:15" ht="12.75" customHeight="1">
      <c r="A217" s="30">
        <v>207</v>
      </c>
      <c r="B217" s="311" t="s">
        <v>124</v>
      </c>
      <c r="C217" s="301">
        <v>688</v>
      </c>
      <c r="D217" s="302">
        <v>690.80000000000007</v>
      </c>
      <c r="E217" s="302">
        <v>679.30000000000018</v>
      </c>
      <c r="F217" s="302">
        <v>670.60000000000014</v>
      </c>
      <c r="G217" s="302">
        <v>659.10000000000025</v>
      </c>
      <c r="H217" s="302">
        <v>699.50000000000011</v>
      </c>
      <c r="I217" s="302">
        <v>710.99999999999989</v>
      </c>
      <c r="J217" s="302">
        <v>719.7</v>
      </c>
      <c r="K217" s="301">
        <v>702.3</v>
      </c>
      <c r="L217" s="301">
        <v>682.1</v>
      </c>
      <c r="M217" s="301">
        <v>166.22521</v>
      </c>
      <c r="N217" s="1"/>
      <c r="O217" s="1"/>
    </row>
    <row r="218" spans="1:15" ht="12.75" customHeight="1">
      <c r="A218" s="30">
        <v>208</v>
      </c>
      <c r="B218" s="311" t="s">
        <v>125</v>
      </c>
      <c r="C218" s="301">
        <v>1113.95</v>
      </c>
      <c r="D218" s="302">
        <v>1104.4833333333333</v>
      </c>
      <c r="E218" s="302">
        <v>1080.4666666666667</v>
      </c>
      <c r="F218" s="302">
        <v>1046.9833333333333</v>
      </c>
      <c r="G218" s="302">
        <v>1022.9666666666667</v>
      </c>
      <c r="H218" s="302">
        <v>1137.9666666666667</v>
      </c>
      <c r="I218" s="302">
        <v>1161.9833333333336</v>
      </c>
      <c r="J218" s="302">
        <v>1195.4666666666667</v>
      </c>
      <c r="K218" s="301">
        <v>1128.5</v>
      </c>
      <c r="L218" s="301">
        <v>1071</v>
      </c>
      <c r="M218" s="301">
        <v>15.24945</v>
      </c>
      <c r="N218" s="1"/>
      <c r="O218" s="1"/>
    </row>
    <row r="219" spans="1:15" ht="12.75" customHeight="1">
      <c r="A219" s="30">
        <v>209</v>
      </c>
      <c r="B219" s="311" t="s">
        <v>126</v>
      </c>
      <c r="C219" s="301">
        <v>542.25</v>
      </c>
      <c r="D219" s="302">
        <v>547.19999999999993</v>
      </c>
      <c r="E219" s="302">
        <v>535.04999999999984</v>
      </c>
      <c r="F219" s="302">
        <v>527.84999999999991</v>
      </c>
      <c r="G219" s="302">
        <v>515.69999999999982</v>
      </c>
      <c r="H219" s="302">
        <v>554.39999999999986</v>
      </c>
      <c r="I219" s="302">
        <v>566.54999999999995</v>
      </c>
      <c r="J219" s="302">
        <v>573.74999999999989</v>
      </c>
      <c r="K219" s="301">
        <v>559.35</v>
      </c>
      <c r="L219" s="301">
        <v>540</v>
      </c>
      <c r="M219" s="301">
        <v>12.445349999999999</v>
      </c>
      <c r="N219" s="1"/>
      <c r="O219" s="1"/>
    </row>
    <row r="220" spans="1:15" ht="12.75" customHeight="1">
      <c r="A220" s="30">
        <v>210</v>
      </c>
      <c r="B220" s="311" t="s">
        <v>406</v>
      </c>
      <c r="C220" s="301">
        <v>132.65</v>
      </c>
      <c r="D220" s="302">
        <v>134.11666666666667</v>
      </c>
      <c r="E220" s="302">
        <v>130.58333333333334</v>
      </c>
      <c r="F220" s="302">
        <v>128.51666666666668</v>
      </c>
      <c r="G220" s="302">
        <v>124.98333333333335</v>
      </c>
      <c r="H220" s="302">
        <v>136.18333333333334</v>
      </c>
      <c r="I220" s="302">
        <v>139.71666666666664</v>
      </c>
      <c r="J220" s="302">
        <v>141.78333333333333</v>
      </c>
      <c r="K220" s="301">
        <v>137.65</v>
      </c>
      <c r="L220" s="301">
        <v>132.05000000000001</v>
      </c>
      <c r="M220" s="301">
        <v>1.07545</v>
      </c>
      <c r="N220" s="1"/>
      <c r="O220" s="1"/>
    </row>
    <row r="221" spans="1:15" ht="12.75" customHeight="1">
      <c r="A221" s="30">
        <v>211</v>
      </c>
      <c r="B221" s="311" t="s">
        <v>392</v>
      </c>
      <c r="C221" s="301">
        <v>34.85</v>
      </c>
      <c r="D221" s="302">
        <v>35.400000000000006</v>
      </c>
      <c r="E221" s="302">
        <v>34.100000000000009</v>
      </c>
      <c r="F221" s="302">
        <v>33.35</v>
      </c>
      <c r="G221" s="302">
        <v>32.050000000000004</v>
      </c>
      <c r="H221" s="302">
        <v>36.150000000000013</v>
      </c>
      <c r="I221" s="302">
        <v>37.45000000000001</v>
      </c>
      <c r="J221" s="302">
        <v>38.200000000000017</v>
      </c>
      <c r="K221" s="301">
        <v>36.700000000000003</v>
      </c>
      <c r="L221" s="301">
        <v>34.65</v>
      </c>
      <c r="M221" s="301">
        <v>51.286540000000002</v>
      </c>
      <c r="N221" s="1"/>
      <c r="O221" s="1"/>
    </row>
    <row r="222" spans="1:15" ht="12.75" customHeight="1">
      <c r="A222" s="30">
        <v>212</v>
      </c>
      <c r="B222" s="311" t="s">
        <v>127</v>
      </c>
      <c r="C222" s="301">
        <v>8.6999999999999993</v>
      </c>
      <c r="D222" s="302">
        <v>8.7999999999999989</v>
      </c>
      <c r="E222" s="302">
        <v>8.5499999999999972</v>
      </c>
      <c r="F222" s="302">
        <v>8.3999999999999986</v>
      </c>
      <c r="G222" s="302">
        <v>8.1499999999999968</v>
      </c>
      <c r="H222" s="302">
        <v>8.9499999999999975</v>
      </c>
      <c r="I222" s="302">
        <v>9.2000000000000011</v>
      </c>
      <c r="J222" s="302">
        <v>9.3499999999999979</v>
      </c>
      <c r="K222" s="301">
        <v>9.0500000000000007</v>
      </c>
      <c r="L222" s="301">
        <v>8.65</v>
      </c>
      <c r="M222" s="301">
        <v>1217.5923</v>
      </c>
      <c r="N222" s="1"/>
      <c r="O222" s="1"/>
    </row>
    <row r="223" spans="1:15" ht="12.75" customHeight="1">
      <c r="A223" s="30">
        <v>213</v>
      </c>
      <c r="B223" s="311" t="s">
        <v>393</v>
      </c>
      <c r="C223" s="301">
        <v>46.55</v>
      </c>
      <c r="D223" s="302">
        <v>47.133333333333333</v>
      </c>
      <c r="E223" s="302">
        <v>45.766666666666666</v>
      </c>
      <c r="F223" s="302">
        <v>44.983333333333334</v>
      </c>
      <c r="G223" s="302">
        <v>43.616666666666667</v>
      </c>
      <c r="H223" s="302">
        <v>47.916666666666664</v>
      </c>
      <c r="I223" s="302">
        <v>49.283333333333324</v>
      </c>
      <c r="J223" s="302">
        <v>50.066666666666663</v>
      </c>
      <c r="K223" s="301">
        <v>48.5</v>
      </c>
      <c r="L223" s="301">
        <v>46.35</v>
      </c>
      <c r="M223" s="301">
        <v>53.245719999999999</v>
      </c>
      <c r="N223" s="1"/>
      <c r="O223" s="1"/>
    </row>
    <row r="224" spans="1:15" ht="12.75" customHeight="1">
      <c r="A224" s="30">
        <v>214</v>
      </c>
      <c r="B224" s="311" t="s">
        <v>128</v>
      </c>
      <c r="C224" s="301">
        <v>32.9</v>
      </c>
      <c r="D224" s="302">
        <v>33.050000000000004</v>
      </c>
      <c r="E224" s="302">
        <v>32.500000000000007</v>
      </c>
      <c r="F224" s="302">
        <v>32.1</v>
      </c>
      <c r="G224" s="302">
        <v>31.550000000000004</v>
      </c>
      <c r="H224" s="302">
        <v>33.45000000000001</v>
      </c>
      <c r="I224" s="302">
        <v>34.000000000000007</v>
      </c>
      <c r="J224" s="302">
        <v>34.400000000000013</v>
      </c>
      <c r="K224" s="301">
        <v>33.6</v>
      </c>
      <c r="L224" s="301">
        <v>32.65</v>
      </c>
      <c r="M224" s="301">
        <v>221.95598000000001</v>
      </c>
      <c r="N224" s="1"/>
      <c r="O224" s="1"/>
    </row>
    <row r="225" spans="1:15" ht="12.75" customHeight="1">
      <c r="A225" s="30">
        <v>215</v>
      </c>
      <c r="B225" s="311" t="s">
        <v>404</v>
      </c>
      <c r="C225" s="301">
        <v>177.35</v>
      </c>
      <c r="D225" s="302">
        <v>177.65</v>
      </c>
      <c r="E225" s="302">
        <v>174.9</v>
      </c>
      <c r="F225" s="302">
        <v>172.45</v>
      </c>
      <c r="G225" s="302">
        <v>169.7</v>
      </c>
      <c r="H225" s="302">
        <v>180.10000000000002</v>
      </c>
      <c r="I225" s="302">
        <v>182.85000000000002</v>
      </c>
      <c r="J225" s="302">
        <v>185.30000000000004</v>
      </c>
      <c r="K225" s="301">
        <v>180.4</v>
      </c>
      <c r="L225" s="301">
        <v>175.2</v>
      </c>
      <c r="M225" s="301">
        <v>61.665759999999999</v>
      </c>
      <c r="N225" s="1"/>
      <c r="O225" s="1"/>
    </row>
    <row r="226" spans="1:15" ht="12.75" customHeight="1">
      <c r="A226" s="30">
        <v>216</v>
      </c>
      <c r="B226" s="311" t="s">
        <v>394</v>
      </c>
      <c r="C226" s="301">
        <v>872.2</v>
      </c>
      <c r="D226" s="302">
        <v>875.03333333333342</v>
      </c>
      <c r="E226" s="302">
        <v>849.86666666666679</v>
      </c>
      <c r="F226" s="302">
        <v>827.53333333333342</v>
      </c>
      <c r="G226" s="302">
        <v>802.36666666666679</v>
      </c>
      <c r="H226" s="302">
        <v>897.36666666666679</v>
      </c>
      <c r="I226" s="302">
        <v>922.53333333333353</v>
      </c>
      <c r="J226" s="302">
        <v>944.86666666666679</v>
      </c>
      <c r="K226" s="301">
        <v>900.2</v>
      </c>
      <c r="L226" s="301">
        <v>852.7</v>
      </c>
      <c r="M226" s="301">
        <v>0.21659</v>
      </c>
      <c r="N226" s="1"/>
      <c r="O226" s="1"/>
    </row>
    <row r="227" spans="1:15" ht="12.75" customHeight="1">
      <c r="A227" s="30">
        <v>217</v>
      </c>
      <c r="B227" s="311" t="s">
        <v>129</v>
      </c>
      <c r="C227" s="301">
        <v>351.25</v>
      </c>
      <c r="D227" s="302">
        <v>352.73333333333335</v>
      </c>
      <c r="E227" s="302">
        <v>348.51666666666671</v>
      </c>
      <c r="F227" s="302">
        <v>345.78333333333336</v>
      </c>
      <c r="G227" s="302">
        <v>341.56666666666672</v>
      </c>
      <c r="H227" s="302">
        <v>355.4666666666667</v>
      </c>
      <c r="I227" s="302">
        <v>359.68333333333339</v>
      </c>
      <c r="J227" s="302">
        <v>362.41666666666669</v>
      </c>
      <c r="K227" s="301">
        <v>356.95</v>
      </c>
      <c r="L227" s="301">
        <v>350</v>
      </c>
      <c r="M227" s="301">
        <v>9.9580099999999998</v>
      </c>
      <c r="N227" s="1"/>
      <c r="O227" s="1"/>
    </row>
    <row r="228" spans="1:15" ht="12.75" customHeight="1">
      <c r="A228" s="30">
        <v>218</v>
      </c>
      <c r="B228" s="311" t="s">
        <v>395</v>
      </c>
      <c r="C228" s="301">
        <v>328.9</v>
      </c>
      <c r="D228" s="302">
        <v>334.33333333333331</v>
      </c>
      <c r="E228" s="302">
        <v>320.96666666666664</v>
      </c>
      <c r="F228" s="302">
        <v>313.0333333333333</v>
      </c>
      <c r="G228" s="302">
        <v>299.66666666666663</v>
      </c>
      <c r="H228" s="302">
        <v>342.26666666666665</v>
      </c>
      <c r="I228" s="302">
        <v>355.63333333333333</v>
      </c>
      <c r="J228" s="302">
        <v>363.56666666666666</v>
      </c>
      <c r="K228" s="301">
        <v>347.7</v>
      </c>
      <c r="L228" s="301">
        <v>326.39999999999998</v>
      </c>
      <c r="M228" s="301">
        <v>29.419879999999999</v>
      </c>
      <c r="N228" s="1"/>
      <c r="O228" s="1"/>
    </row>
    <row r="229" spans="1:15" ht="12.75" customHeight="1">
      <c r="A229" s="30">
        <v>219</v>
      </c>
      <c r="B229" s="311" t="s">
        <v>396</v>
      </c>
      <c r="C229" s="301">
        <v>1455.3</v>
      </c>
      <c r="D229" s="302">
        <v>1461.4166666666667</v>
      </c>
      <c r="E229" s="302">
        <v>1430.8833333333334</v>
      </c>
      <c r="F229" s="302">
        <v>1406.4666666666667</v>
      </c>
      <c r="G229" s="302">
        <v>1375.9333333333334</v>
      </c>
      <c r="H229" s="302">
        <v>1485.8333333333335</v>
      </c>
      <c r="I229" s="302">
        <v>1516.3666666666668</v>
      </c>
      <c r="J229" s="302">
        <v>1540.7833333333335</v>
      </c>
      <c r="K229" s="301">
        <v>1491.95</v>
      </c>
      <c r="L229" s="301">
        <v>1437</v>
      </c>
      <c r="M229" s="301">
        <v>0.58652000000000004</v>
      </c>
      <c r="N229" s="1"/>
      <c r="O229" s="1"/>
    </row>
    <row r="230" spans="1:15" ht="12.75" customHeight="1">
      <c r="A230" s="30">
        <v>220</v>
      </c>
      <c r="B230" s="311" t="s">
        <v>130</v>
      </c>
      <c r="C230" s="301">
        <v>216.15</v>
      </c>
      <c r="D230" s="302">
        <v>215.36666666666667</v>
      </c>
      <c r="E230" s="302">
        <v>213.33333333333334</v>
      </c>
      <c r="F230" s="302">
        <v>210.51666666666668</v>
      </c>
      <c r="G230" s="302">
        <v>208.48333333333335</v>
      </c>
      <c r="H230" s="302">
        <v>218.18333333333334</v>
      </c>
      <c r="I230" s="302">
        <v>220.21666666666664</v>
      </c>
      <c r="J230" s="302">
        <v>223.03333333333333</v>
      </c>
      <c r="K230" s="301">
        <v>217.4</v>
      </c>
      <c r="L230" s="301">
        <v>212.55</v>
      </c>
      <c r="M230" s="301">
        <v>44.088250000000002</v>
      </c>
      <c r="N230" s="1"/>
      <c r="O230" s="1"/>
    </row>
    <row r="231" spans="1:15" ht="12.75" customHeight="1">
      <c r="A231" s="30">
        <v>221</v>
      </c>
      <c r="B231" s="311" t="s">
        <v>401</v>
      </c>
      <c r="C231" s="301">
        <v>157.94999999999999</v>
      </c>
      <c r="D231" s="302">
        <v>158.25</v>
      </c>
      <c r="E231" s="302">
        <v>156.5</v>
      </c>
      <c r="F231" s="302">
        <v>155.05000000000001</v>
      </c>
      <c r="G231" s="302">
        <v>153.30000000000001</v>
      </c>
      <c r="H231" s="302">
        <v>159.69999999999999</v>
      </c>
      <c r="I231" s="302">
        <v>161.44999999999999</v>
      </c>
      <c r="J231" s="302">
        <v>162.89999999999998</v>
      </c>
      <c r="K231" s="301">
        <v>160</v>
      </c>
      <c r="L231" s="301">
        <v>156.80000000000001</v>
      </c>
      <c r="M231" s="301">
        <v>13.319279999999999</v>
      </c>
      <c r="N231" s="1"/>
      <c r="O231" s="1"/>
    </row>
    <row r="232" spans="1:15" ht="12.75" customHeight="1">
      <c r="A232" s="30">
        <v>222</v>
      </c>
      <c r="B232" s="311" t="s">
        <v>263</v>
      </c>
      <c r="C232" s="301">
        <v>4088.75</v>
      </c>
      <c r="D232" s="302">
        <v>4110.9666666666662</v>
      </c>
      <c r="E232" s="302">
        <v>4057.7833333333328</v>
      </c>
      <c r="F232" s="302">
        <v>4026.8166666666666</v>
      </c>
      <c r="G232" s="302">
        <v>3973.6333333333332</v>
      </c>
      <c r="H232" s="302">
        <v>4141.9333333333325</v>
      </c>
      <c r="I232" s="302">
        <v>4195.116666666665</v>
      </c>
      <c r="J232" s="302">
        <v>4226.0833333333321</v>
      </c>
      <c r="K232" s="301">
        <v>4164.1499999999996</v>
      </c>
      <c r="L232" s="301">
        <v>4080</v>
      </c>
      <c r="M232" s="301">
        <v>0.68537999999999999</v>
      </c>
      <c r="N232" s="1"/>
      <c r="O232" s="1"/>
    </row>
    <row r="233" spans="1:15" ht="12.75" customHeight="1">
      <c r="A233" s="30">
        <v>223</v>
      </c>
      <c r="B233" s="311" t="s">
        <v>403</v>
      </c>
      <c r="C233" s="301">
        <v>159.9</v>
      </c>
      <c r="D233" s="302">
        <v>159.68333333333331</v>
      </c>
      <c r="E233" s="302">
        <v>157.86666666666662</v>
      </c>
      <c r="F233" s="302">
        <v>155.83333333333331</v>
      </c>
      <c r="G233" s="302">
        <v>154.01666666666662</v>
      </c>
      <c r="H233" s="302">
        <v>161.71666666666661</v>
      </c>
      <c r="I233" s="302">
        <v>163.53333333333327</v>
      </c>
      <c r="J233" s="302">
        <v>165.56666666666661</v>
      </c>
      <c r="K233" s="301">
        <v>161.5</v>
      </c>
      <c r="L233" s="301">
        <v>157.65</v>
      </c>
      <c r="M233" s="301">
        <v>10.90427</v>
      </c>
      <c r="N233" s="1"/>
      <c r="O233" s="1"/>
    </row>
    <row r="234" spans="1:15" ht="12.75" customHeight="1">
      <c r="A234" s="30">
        <v>224</v>
      </c>
      <c r="B234" s="311" t="s">
        <v>131</v>
      </c>
      <c r="C234" s="301">
        <v>1755.8</v>
      </c>
      <c r="D234" s="302">
        <v>1759.4000000000003</v>
      </c>
      <c r="E234" s="302">
        <v>1719.0500000000006</v>
      </c>
      <c r="F234" s="302">
        <v>1682.3000000000004</v>
      </c>
      <c r="G234" s="302">
        <v>1641.9500000000007</v>
      </c>
      <c r="H234" s="302">
        <v>1796.1500000000005</v>
      </c>
      <c r="I234" s="302">
        <v>1836.5000000000005</v>
      </c>
      <c r="J234" s="302">
        <v>1873.2500000000005</v>
      </c>
      <c r="K234" s="301">
        <v>1799.75</v>
      </c>
      <c r="L234" s="301">
        <v>1722.65</v>
      </c>
      <c r="M234" s="301">
        <v>4.2074299999999996</v>
      </c>
      <c r="N234" s="1"/>
      <c r="O234" s="1"/>
    </row>
    <row r="235" spans="1:15" ht="12.75" customHeight="1">
      <c r="A235" s="30">
        <v>225</v>
      </c>
      <c r="B235" s="311" t="s">
        <v>832</v>
      </c>
      <c r="C235" s="301">
        <v>1506.9</v>
      </c>
      <c r="D235" s="302">
        <v>1514.3166666666666</v>
      </c>
      <c r="E235" s="302">
        <v>1484.6333333333332</v>
      </c>
      <c r="F235" s="302">
        <v>1462.3666666666666</v>
      </c>
      <c r="G235" s="302">
        <v>1432.6833333333332</v>
      </c>
      <c r="H235" s="302">
        <v>1536.5833333333333</v>
      </c>
      <c r="I235" s="302">
        <v>1566.2666666666667</v>
      </c>
      <c r="J235" s="302">
        <v>1588.5333333333333</v>
      </c>
      <c r="K235" s="301">
        <v>1544</v>
      </c>
      <c r="L235" s="301">
        <v>1492.05</v>
      </c>
      <c r="M235" s="301">
        <v>9.7500000000000003E-2</v>
      </c>
      <c r="N235" s="1"/>
      <c r="O235" s="1"/>
    </row>
    <row r="236" spans="1:15" ht="12.75" customHeight="1">
      <c r="A236" s="30">
        <v>226</v>
      </c>
      <c r="B236" s="311" t="s">
        <v>407</v>
      </c>
      <c r="C236" s="301">
        <v>370.1</v>
      </c>
      <c r="D236" s="302">
        <v>370.11666666666662</v>
      </c>
      <c r="E236" s="302">
        <v>365.23333333333323</v>
      </c>
      <c r="F236" s="302">
        <v>360.36666666666662</v>
      </c>
      <c r="G236" s="302">
        <v>355.48333333333323</v>
      </c>
      <c r="H236" s="302">
        <v>374.98333333333323</v>
      </c>
      <c r="I236" s="302">
        <v>379.86666666666656</v>
      </c>
      <c r="J236" s="302">
        <v>384.73333333333323</v>
      </c>
      <c r="K236" s="301">
        <v>375</v>
      </c>
      <c r="L236" s="301">
        <v>365.25</v>
      </c>
      <c r="M236" s="301">
        <v>0.45290000000000002</v>
      </c>
      <c r="N236" s="1"/>
      <c r="O236" s="1"/>
    </row>
    <row r="237" spans="1:15" ht="12.75" customHeight="1">
      <c r="A237" s="30">
        <v>227</v>
      </c>
      <c r="B237" s="311" t="s">
        <v>132</v>
      </c>
      <c r="C237" s="301">
        <v>865.45</v>
      </c>
      <c r="D237" s="302">
        <v>875.30000000000007</v>
      </c>
      <c r="E237" s="302">
        <v>850.25000000000011</v>
      </c>
      <c r="F237" s="302">
        <v>835.05000000000007</v>
      </c>
      <c r="G237" s="302">
        <v>810.00000000000011</v>
      </c>
      <c r="H237" s="302">
        <v>890.50000000000011</v>
      </c>
      <c r="I237" s="302">
        <v>915.55000000000007</v>
      </c>
      <c r="J237" s="302">
        <v>930.75000000000011</v>
      </c>
      <c r="K237" s="301">
        <v>900.35</v>
      </c>
      <c r="L237" s="301">
        <v>860.1</v>
      </c>
      <c r="M237" s="301">
        <v>33.53078</v>
      </c>
      <c r="N237" s="1"/>
      <c r="O237" s="1"/>
    </row>
    <row r="238" spans="1:15" ht="12.75" customHeight="1">
      <c r="A238" s="30">
        <v>228</v>
      </c>
      <c r="B238" s="311" t="s">
        <v>133</v>
      </c>
      <c r="C238" s="301">
        <v>202.6</v>
      </c>
      <c r="D238" s="302">
        <v>202.5</v>
      </c>
      <c r="E238" s="302">
        <v>200.1</v>
      </c>
      <c r="F238" s="302">
        <v>197.6</v>
      </c>
      <c r="G238" s="302">
        <v>195.2</v>
      </c>
      <c r="H238" s="302">
        <v>205</v>
      </c>
      <c r="I238" s="302">
        <v>207.39999999999998</v>
      </c>
      <c r="J238" s="302">
        <v>209.9</v>
      </c>
      <c r="K238" s="301">
        <v>204.9</v>
      </c>
      <c r="L238" s="301">
        <v>200</v>
      </c>
      <c r="M238" s="301">
        <v>21.198049999999999</v>
      </c>
      <c r="N238" s="1"/>
      <c r="O238" s="1"/>
    </row>
    <row r="239" spans="1:15" ht="12.75" customHeight="1">
      <c r="A239" s="30">
        <v>229</v>
      </c>
      <c r="B239" s="311" t="s">
        <v>408</v>
      </c>
      <c r="C239" s="301">
        <v>14.1</v>
      </c>
      <c r="D239" s="302">
        <v>14.316666666666668</v>
      </c>
      <c r="E239" s="302">
        <v>13.583333333333336</v>
      </c>
      <c r="F239" s="302">
        <v>13.066666666666668</v>
      </c>
      <c r="G239" s="302">
        <v>12.333333333333336</v>
      </c>
      <c r="H239" s="302">
        <v>14.833333333333336</v>
      </c>
      <c r="I239" s="302">
        <v>15.566666666666666</v>
      </c>
      <c r="J239" s="302">
        <v>16.083333333333336</v>
      </c>
      <c r="K239" s="301">
        <v>15.05</v>
      </c>
      <c r="L239" s="301">
        <v>13.8</v>
      </c>
      <c r="M239" s="301">
        <v>20.831240000000001</v>
      </c>
      <c r="N239" s="1"/>
      <c r="O239" s="1"/>
    </row>
    <row r="240" spans="1:15" ht="12.75" customHeight="1">
      <c r="A240" s="30">
        <v>230</v>
      </c>
      <c r="B240" s="311" t="s">
        <v>134</v>
      </c>
      <c r="C240" s="301">
        <v>1424.5</v>
      </c>
      <c r="D240" s="302">
        <v>1426.6000000000001</v>
      </c>
      <c r="E240" s="302">
        <v>1409.6000000000004</v>
      </c>
      <c r="F240" s="302">
        <v>1394.7000000000003</v>
      </c>
      <c r="G240" s="302">
        <v>1377.7000000000005</v>
      </c>
      <c r="H240" s="302">
        <v>1441.5000000000002</v>
      </c>
      <c r="I240" s="302">
        <v>1458.4999999999998</v>
      </c>
      <c r="J240" s="302">
        <v>1473.4</v>
      </c>
      <c r="K240" s="301">
        <v>1443.6</v>
      </c>
      <c r="L240" s="301">
        <v>1411.7</v>
      </c>
      <c r="M240" s="301">
        <v>69.876850000000005</v>
      </c>
      <c r="N240" s="1"/>
      <c r="O240" s="1"/>
    </row>
    <row r="241" spans="1:15" ht="12.75" customHeight="1">
      <c r="A241" s="30">
        <v>231</v>
      </c>
      <c r="B241" s="311" t="s">
        <v>409</v>
      </c>
      <c r="C241" s="301">
        <v>1469.15</v>
      </c>
      <c r="D241" s="302">
        <v>1486.7166666666665</v>
      </c>
      <c r="E241" s="302">
        <v>1443.4333333333329</v>
      </c>
      <c r="F241" s="302">
        <v>1417.7166666666665</v>
      </c>
      <c r="G241" s="302">
        <v>1374.4333333333329</v>
      </c>
      <c r="H241" s="302">
        <v>1512.4333333333329</v>
      </c>
      <c r="I241" s="302">
        <v>1555.7166666666662</v>
      </c>
      <c r="J241" s="302">
        <v>1581.4333333333329</v>
      </c>
      <c r="K241" s="301">
        <v>1530</v>
      </c>
      <c r="L241" s="301">
        <v>1461</v>
      </c>
      <c r="M241" s="301">
        <v>0.23533000000000001</v>
      </c>
      <c r="N241" s="1"/>
      <c r="O241" s="1"/>
    </row>
    <row r="242" spans="1:15" ht="12.75" customHeight="1">
      <c r="A242" s="30">
        <v>232</v>
      </c>
      <c r="B242" s="311" t="s">
        <v>410</v>
      </c>
      <c r="C242" s="301">
        <v>461.2</v>
      </c>
      <c r="D242" s="302">
        <v>462.81666666666666</v>
      </c>
      <c r="E242" s="302">
        <v>454.83333333333331</v>
      </c>
      <c r="F242" s="302">
        <v>448.46666666666664</v>
      </c>
      <c r="G242" s="302">
        <v>440.48333333333329</v>
      </c>
      <c r="H242" s="302">
        <v>469.18333333333334</v>
      </c>
      <c r="I242" s="302">
        <v>477.16666666666669</v>
      </c>
      <c r="J242" s="302">
        <v>483.53333333333336</v>
      </c>
      <c r="K242" s="301">
        <v>470.8</v>
      </c>
      <c r="L242" s="301">
        <v>456.45</v>
      </c>
      <c r="M242" s="301">
        <v>4.2751299999999999</v>
      </c>
      <c r="N242" s="1"/>
      <c r="O242" s="1"/>
    </row>
    <row r="243" spans="1:15" ht="12.75" customHeight="1">
      <c r="A243" s="30">
        <v>233</v>
      </c>
      <c r="B243" s="311" t="s">
        <v>411</v>
      </c>
      <c r="C243" s="301">
        <v>621.5</v>
      </c>
      <c r="D243" s="302">
        <v>625.58333333333337</v>
      </c>
      <c r="E243" s="302">
        <v>614.81666666666672</v>
      </c>
      <c r="F243" s="302">
        <v>608.13333333333333</v>
      </c>
      <c r="G243" s="302">
        <v>597.36666666666667</v>
      </c>
      <c r="H243" s="302">
        <v>632.26666666666677</v>
      </c>
      <c r="I243" s="302">
        <v>643.03333333333342</v>
      </c>
      <c r="J243" s="302">
        <v>649.71666666666681</v>
      </c>
      <c r="K243" s="301">
        <v>636.35</v>
      </c>
      <c r="L243" s="301">
        <v>618.9</v>
      </c>
      <c r="M243" s="301">
        <v>3.6642199999999998</v>
      </c>
      <c r="N243" s="1"/>
      <c r="O243" s="1"/>
    </row>
    <row r="244" spans="1:15" ht="12.75" customHeight="1">
      <c r="A244" s="30">
        <v>234</v>
      </c>
      <c r="B244" s="311" t="s">
        <v>405</v>
      </c>
      <c r="C244" s="301">
        <v>16.850000000000001</v>
      </c>
      <c r="D244" s="302">
        <v>16.933333333333334</v>
      </c>
      <c r="E244" s="302">
        <v>16.716666666666669</v>
      </c>
      <c r="F244" s="302">
        <v>16.583333333333336</v>
      </c>
      <c r="G244" s="302">
        <v>16.366666666666671</v>
      </c>
      <c r="H244" s="302">
        <v>17.066666666666666</v>
      </c>
      <c r="I244" s="302">
        <v>17.283333333333328</v>
      </c>
      <c r="J244" s="302">
        <v>17.416666666666664</v>
      </c>
      <c r="K244" s="301">
        <v>17.149999999999999</v>
      </c>
      <c r="L244" s="301">
        <v>16.8</v>
      </c>
      <c r="M244" s="301">
        <v>11.92975</v>
      </c>
      <c r="N244" s="1"/>
      <c r="O244" s="1"/>
    </row>
    <row r="245" spans="1:15" ht="12.75" customHeight="1">
      <c r="A245" s="30">
        <v>235</v>
      </c>
      <c r="B245" s="311" t="s">
        <v>135</v>
      </c>
      <c r="C245" s="301">
        <v>113.6</v>
      </c>
      <c r="D245" s="302">
        <v>114.31666666666666</v>
      </c>
      <c r="E245" s="302">
        <v>112.33333333333333</v>
      </c>
      <c r="F245" s="302">
        <v>111.06666666666666</v>
      </c>
      <c r="G245" s="302">
        <v>109.08333333333333</v>
      </c>
      <c r="H245" s="302">
        <v>115.58333333333333</v>
      </c>
      <c r="I245" s="302">
        <v>117.56666666666668</v>
      </c>
      <c r="J245" s="302">
        <v>118.83333333333333</v>
      </c>
      <c r="K245" s="301">
        <v>116.3</v>
      </c>
      <c r="L245" s="301">
        <v>113.05</v>
      </c>
      <c r="M245" s="301">
        <v>100.82086</v>
      </c>
      <c r="N245" s="1"/>
      <c r="O245" s="1"/>
    </row>
    <row r="246" spans="1:15" ht="12.75" customHeight="1">
      <c r="A246" s="30">
        <v>236</v>
      </c>
      <c r="B246" s="311" t="s">
        <v>397</v>
      </c>
      <c r="C246" s="301">
        <v>334.55</v>
      </c>
      <c r="D246" s="302">
        <v>340.75</v>
      </c>
      <c r="E246" s="302">
        <v>326.5</v>
      </c>
      <c r="F246" s="302">
        <v>318.45</v>
      </c>
      <c r="G246" s="302">
        <v>304.2</v>
      </c>
      <c r="H246" s="302">
        <v>348.8</v>
      </c>
      <c r="I246" s="302">
        <v>363.05</v>
      </c>
      <c r="J246" s="302">
        <v>371.1</v>
      </c>
      <c r="K246" s="301">
        <v>355</v>
      </c>
      <c r="L246" s="301">
        <v>332.7</v>
      </c>
      <c r="M246" s="301">
        <v>4.1428500000000001</v>
      </c>
      <c r="N246" s="1"/>
      <c r="O246" s="1"/>
    </row>
    <row r="247" spans="1:15" ht="12.75" customHeight="1">
      <c r="A247" s="30">
        <v>237</v>
      </c>
      <c r="B247" s="311" t="s">
        <v>264</v>
      </c>
      <c r="C247" s="301">
        <v>864.45</v>
      </c>
      <c r="D247" s="302">
        <v>854.46666666666658</v>
      </c>
      <c r="E247" s="302">
        <v>841.03333333333319</v>
      </c>
      <c r="F247" s="302">
        <v>817.61666666666656</v>
      </c>
      <c r="G247" s="302">
        <v>804.18333333333317</v>
      </c>
      <c r="H247" s="302">
        <v>877.88333333333321</v>
      </c>
      <c r="I247" s="302">
        <v>891.31666666666661</v>
      </c>
      <c r="J247" s="302">
        <v>914.73333333333323</v>
      </c>
      <c r="K247" s="301">
        <v>867.9</v>
      </c>
      <c r="L247" s="301">
        <v>831.05</v>
      </c>
      <c r="M247" s="301">
        <v>3.39988</v>
      </c>
      <c r="N247" s="1"/>
      <c r="O247" s="1"/>
    </row>
    <row r="248" spans="1:15" ht="12.75" customHeight="1">
      <c r="A248" s="30">
        <v>238</v>
      </c>
      <c r="B248" s="311" t="s">
        <v>398</v>
      </c>
      <c r="C248" s="301">
        <v>211.3</v>
      </c>
      <c r="D248" s="302">
        <v>211.95000000000002</v>
      </c>
      <c r="E248" s="302">
        <v>206.90000000000003</v>
      </c>
      <c r="F248" s="302">
        <v>202.50000000000003</v>
      </c>
      <c r="G248" s="302">
        <v>197.45000000000005</v>
      </c>
      <c r="H248" s="302">
        <v>216.35000000000002</v>
      </c>
      <c r="I248" s="302">
        <v>221.40000000000003</v>
      </c>
      <c r="J248" s="302">
        <v>225.8</v>
      </c>
      <c r="K248" s="301">
        <v>217</v>
      </c>
      <c r="L248" s="301">
        <v>207.55</v>
      </c>
      <c r="M248" s="301">
        <v>7.58453</v>
      </c>
      <c r="N248" s="1"/>
      <c r="O248" s="1"/>
    </row>
    <row r="249" spans="1:15" ht="12.75" customHeight="1">
      <c r="A249" s="30">
        <v>239</v>
      </c>
      <c r="B249" s="311" t="s">
        <v>399</v>
      </c>
      <c r="C249" s="301">
        <v>37.799999999999997</v>
      </c>
      <c r="D249" s="302">
        <v>37.983333333333327</v>
      </c>
      <c r="E249" s="302">
        <v>37.566666666666656</v>
      </c>
      <c r="F249" s="302">
        <v>37.333333333333329</v>
      </c>
      <c r="G249" s="302">
        <v>36.916666666666657</v>
      </c>
      <c r="H249" s="302">
        <v>38.216666666666654</v>
      </c>
      <c r="I249" s="302">
        <v>38.633333333333326</v>
      </c>
      <c r="J249" s="302">
        <v>38.866666666666653</v>
      </c>
      <c r="K249" s="301">
        <v>38.4</v>
      </c>
      <c r="L249" s="301">
        <v>37.75</v>
      </c>
      <c r="M249" s="301">
        <v>7.7240500000000001</v>
      </c>
      <c r="N249" s="1"/>
      <c r="O249" s="1"/>
    </row>
    <row r="250" spans="1:15" ht="12.75" customHeight="1">
      <c r="A250" s="30">
        <v>240</v>
      </c>
      <c r="B250" s="311" t="s">
        <v>136</v>
      </c>
      <c r="C250" s="301">
        <v>626.65</v>
      </c>
      <c r="D250" s="302">
        <v>627.78333333333342</v>
      </c>
      <c r="E250" s="302">
        <v>620.56666666666683</v>
      </c>
      <c r="F250" s="302">
        <v>614.48333333333346</v>
      </c>
      <c r="G250" s="302">
        <v>607.26666666666688</v>
      </c>
      <c r="H250" s="302">
        <v>633.86666666666679</v>
      </c>
      <c r="I250" s="302">
        <v>641.08333333333326</v>
      </c>
      <c r="J250" s="302">
        <v>647.16666666666674</v>
      </c>
      <c r="K250" s="301">
        <v>635</v>
      </c>
      <c r="L250" s="301">
        <v>621.70000000000005</v>
      </c>
      <c r="M250" s="301">
        <v>20.00311</v>
      </c>
      <c r="N250" s="1"/>
      <c r="O250" s="1"/>
    </row>
    <row r="251" spans="1:15" ht="12.75" customHeight="1">
      <c r="A251" s="30">
        <v>241</v>
      </c>
      <c r="B251" s="311" t="s">
        <v>825</v>
      </c>
      <c r="C251" s="301">
        <v>20.8</v>
      </c>
      <c r="D251" s="302">
        <v>20.883333333333336</v>
      </c>
      <c r="E251" s="302">
        <v>20.666666666666671</v>
      </c>
      <c r="F251" s="302">
        <v>20.533333333333335</v>
      </c>
      <c r="G251" s="302">
        <v>20.31666666666667</v>
      </c>
      <c r="H251" s="302">
        <v>21.016666666666673</v>
      </c>
      <c r="I251" s="302">
        <v>21.233333333333334</v>
      </c>
      <c r="J251" s="302">
        <v>21.366666666666674</v>
      </c>
      <c r="K251" s="301">
        <v>21.1</v>
      </c>
      <c r="L251" s="301">
        <v>20.75</v>
      </c>
      <c r="M251" s="301">
        <v>69.789169999999999</v>
      </c>
      <c r="N251" s="1"/>
      <c r="O251" s="1"/>
    </row>
    <row r="252" spans="1:15" ht="12.75" customHeight="1">
      <c r="A252" s="30">
        <v>242</v>
      </c>
      <c r="B252" s="311" t="s">
        <v>262</v>
      </c>
      <c r="C252" s="301">
        <v>441.7</v>
      </c>
      <c r="D252" s="302">
        <v>444.23333333333335</v>
      </c>
      <c r="E252" s="302">
        <v>435.16666666666669</v>
      </c>
      <c r="F252" s="302">
        <v>428.63333333333333</v>
      </c>
      <c r="G252" s="302">
        <v>419.56666666666666</v>
      </c>
      <c r="H252" s="302">
        <v>450.76666666666671</v>
      </c>
      <c r="I252" s="302">
        <v>459.83333333333331</v>
      </c>
      <c r="J252" s="302">
        <v>466.36666666666673</v>
      </c>
      <c r="K252" s="301">
        <v>453.3</v>
      </c>
      <c r="L252" s="301">
        <v>437.7</v>
      </c>
      <c r="M252" s="301">
        <v>3.4417499999999999</v>
      </c>
      <c r="N252" s="1"/>
      <c r="O252" s="1"/>
    </row>
    <row r="253" spans="1:15" ht="12.75" customHeight="1">
      <c r="A253" s="30">
        <v>243</v>
      </c>
      <c r="B253" s="311" t="s">
        <v>137</v>
      </c>
      <c r="C253" s="301">
        <v>264.64999999999998</v>
      </c>
      <c r="D253" s="302">
        <v>265.58333333333331</v>
      </c>
      <c r="E253" s="302">
        <v>262.06666666666661</v>
      </c>
      <c r="F253" s="302">
        <v>259.48333333333329</v>
      </c>
      <c r="G253" s="302">
        <v>255.96666666666658</v>
      </c>
      <c r="H253" s="302">
        <v>268.16666666666663</v>
      </c>
      <c r="I253" s="302">
        <v>271.68333333333339</v>
      </c>
      <c r="J253" s="302">
        <v>274.26666666666665</v>
      </c>
      <c r="K253" s="301">
        <v>269.10000000000002</v>
      </c>
      <c r="L253" s="301">
        <v>263</v>
      </c>
      <c r="M253" s="301">
        <v>110.9269</v>
      </c>
      <c r="N253" s="1"/>
      <c r="O253" s="1"/>
    </row>
    <row r="254" spans="1:15" ht="12.75" customHeight="1">
      <c r="A254" s="30">
        <v>244</v>
      </c>
      <c r="B254" s="311" t="s">
        <v>400</v>
      </c>
      <c r="C254" s="301">
        <v>87.6</v>
      </c>
      <c r="D254" s="302">
        <v>88.366666666666674</v>
      </c>
      <c r="E254" s="302">
        <v>86.333333333333343</v>
      </c>
      <c r="F254" s="302">
        <v>85.066666666666663</v>
      </c>
      <c r="G254" s="302">
        <v>83.033333333333331</v>
      </c>
      <c r="H254" s="302">
        <v>89.633333333333354</v>
      </c>
      <c r="I254" s="302">
        <v>91.666666666666686</v>
      </c>
      <c r="J254" s="302">
        <v>92.933333333333366</v>
      </c>
      <c r="K254" s="301">
        <v>90.4</v>
      </c>
      <c r="L254" s="301">
        <v>87.1</v>
      </c>
      <c r="M254" s="301">
        <v>0.93081000000000003</v>
      </c>
      <c r="N254" s="1"/>
      <c r="O254" s="1"/>
    </row>
    <row r="255" spans="1:15" ht="12.75" customHeight="1">
      <c r="A255" s="30">
        <v>245</v>
      </c>
      <c r="B255" s="311" t="s">
        <v>418</v>
      </c>
      <c r="C255" s="301">
        <v>104.1</v>
      </c>
      <c r="D255" s="302">
        <v>103.5</v>
      </c>
      <c r="E255" s="302">
        <v>102.25</v>
      </c>
      <c r="F255" s="302">
        <v>100.4</v>
      </c>
      <c r="G255" s="302">
        <v>99.15</v>
      </c>
      <c r="H255" s="302">
        <v>105.35</v>
      </c>
      <c r="I255" s="302">
        <v>106.6</v>
      </c>
      <c r="J255" s="302">
        <v>108.44999999999999</v>
      </c>
      <c r="K255" s="301">
        <v>104.75</v>
      </c>
      <c r="L255" s="301">
        <v>101.65</v>
      </c>
      <c r="M255" s="301">
        <v>5.9945500000000003</v>
      </c>
      <c r="N255" s="1"/>
      <c r="O255" s="1"/>
    </row>
    <row r="256" spans="1:15" ht="12.75" customHeight="1">
      <c r="A256" s="30">
        <v>246</v>
      </c>
      <c r="B256" s="311" t="s">
        <v>412</v>
      </c>
      <c r="C256" s="301">
        <v>1507.75</v>
      </c>
      <c r="D256" s="302">
        <v>1524.25</v>
      </c>
      <c r="E256" s="302">
        <v>1473.5</v>
      </c>
      <c r="F256" s="302">
        <v>1439.25</v>
      </c>
      <c r="G256" s="302">
        <v>1388.5</v>
      </c>
      <c r="H256" s="302">
        <v>1558.5</v>
      </c>
      <c r="I256" s="302">
        <v>1609.25</v>
      </c>
      <c r="J256" s="302">
        <v>1643.5</v>
      </c>
      <c r="K256" s="301">
        <v>1575</v>
      </c>
      <c r="L256" s="301">
        <v>1490</v>
      </c>
      <c r="M256" s="301">
        <v>0.41053000000000001</v>
      </c>
      <c r="N256" s="1"/>
      <c r="O256" s="1"/>
    </row>
    <row r="257" spans="1:15" ht="12.75" customHeight="1">
      <c r="A257" s="30">
        <v>247</v>
      </c>
      <c r="B257" s="311" t="s">
        <v>422</v>
      </c>
      <c r="C257" s="301">
        <v>1704.1</v>
      </c>
      <c r="D257" s="302">
        <v>1716.0666666666666</v>
      </c>
      <c r="E257" s="302">
        <v>1657.1333333333332</v>
      </c>
      <c r="F257" s="302">
        <v>1610.1666666666665</v>
      </c>
      <c r="G257" s="302">
        <v>1551.2333333333331</v>
      </c>
      <c r="H257" s="302">
        <v>1763.0333333333333</v>
      </c>
      <c r="I257" s="302">
        <v>1821.9666666666667</v>
      </c>
      <c r="J257" s="302">
        <v>1868.9333333333334</v>
      </c>
      <c r="K257" s="301">
        <v>1775</v>
      </c>
      <c r="L257" s="301">
        <v>1669.1</v>
      </c>
      <c r="M257" s="301">
        <v>0.11398999999999999</v>
      </c>
      <c r="N257" s="1"/>
      <c r="O257" s="1"/>
    </row>
    <row r="258" spans="1:15" ht="12.75" customHeight="1">
      <c r="A258" s="30">
        <v>248</v>
      </c>
      <c r="B258" s="311" t="s">
        <v>419</v>
      </c>
      <c r="C258" s="301">
        <v>82.7</v>
      </c>
      <c r="D258" s="302">
        <v>83.666666666666671</v>
      </c>
      <c r="E258" s="302">
        <v>81.333333333333343</v>
      </c>
      <c r="F258" s="302">
        <v>79.966666666666669</v>
      </c>
      <c r="G258" s="302">
        <v>77.63333333333334</v>
      </c>
      <c r="H258" s="302">
        <v>85.033333333333346</v>
      </c>
      <c r="I258" s="302">
        <v>87.366666666666688</v>
      </c>
      <c r="J258" s="302">
        <v>88.733333333333348</v>
      </c>
      <c r="K258" s="301">
        <v>86</v>
      </c>
      <c r="L258" s="301">
        <v>82.3</v>
      </c>
      <c r="M258" s="301">
        <v>4.2073900000000002</v>
      </c>
      <c r="N258" s="1"/>
      <c r="O258" s="1"/>
    </row>
    <row r="259" spans="1:15" ht="12.75" customHeight="1">
      <c r="A259" s="30">
        <v>249</v>
      </c>
      <c r="B259" s="311" t="s">
        <v>138</v>
      </c>
      <c r="C259" s="301">
        <v>350.45</v>
      </c>
      <c r="D259" s="302">
        <v>353.48333333333335</v>
      </c>
      <c r="E259" s="302">
        <v>345.26666666666671</v>
      </c>
      <c r="F259" s="302">
        <v>340.08333333333337</v>
      </c>
      <c r="G259" s="302">
        <v>331.86666666666673</v>
      </c>
      <c r="H259" s="302">
        <v>358.66666666666669</v>
      </c>
      <c r="I259" s="302">
        <v>366.88333333333338</v>
      </c>
      <c r="J259" s="302">
        <v>372.06666666666666</v>
      </c>
      <c r="K259" s="301">
        <v>361.7</v>
      </c>
      <c r="L259" s="301">
        <v>348.3</v>
      </c>
      <c r="M259" s="301">
        <v>51.722940000000001</v>
      </c>
      <c r="N259" s="1"/>
      <c r="O259" s="1"/>
    </row>
    <row r="260" spans="1:15" ht="12.75" customHeight="1">
      <c r="A260" s="30">
        <v>250</v>
      </c>
      <c r="B260" s="311" t="s">
        <v>413</v>
      </c>
      <c r="C260" s="301">
        <v>2104.35</v>
      </c>
      <c r="D260" s="302">
        <v>2096.083333333333</v>
      </c>
      <c r="E260" s="302">
        <v>2071.7166666666662</v>
      </c>
      <c r="F260" s="302">
        <v>2039.083333333333</v>
      </c>
      <c r="G260" s="302">
        <v>2014.7166666666662</v>
      </c>
      <c r="H260" s="302">
        <v>2128.7166666666662</v>
      </c>
      <c r="I260" s="302">
        <v>2153.083333333333</v>
      </c>
      <c r="J260" s="302">
        <v>2185.7166666666662</v>
      </c>
      <c r="K260" s="301">
        <v>2120.4499999999998</v>
      </c>
      <c r="L260" s="301">
        <v>2063.4499999999998</v>
      </c>
      <c r="M260" s="301">
        <v>0.72221000000000002</v>
      </c>
      <c r="N260" s="1"/>
      <c r="O260" s="1"/>
    </row>
    <row r="261" spans="1:15" ht="12.75" customHeight="1">
      <c r="A261" s="30">
        <v>251</v>
      </c>
      <c r="B261" s="311" t="s">
        <v>414</v>
      </c>
      <c r="C261" s="301">
        <v>407.4</v>
      </c>
      <c r="D261" s="302">
        <v>405.91666666666669</v>
      </c>
      <c r="E261" s="302">
        <v>399.13333333333338</v>
      </c>
      <c r="F261" s="302">
        <v>390.86666666666667</v>
      </c>
      <c r="G261" s="302">
        <v>384.08333333333337</v>
      </c>
      <c r="H261" s="302">
        <v>414.18333333333339</v>
      </c>
      <c r="I261" s="302">
        <v>420.9666666666667</v>
      </c>
      <c r="J261" s="302">
        <v>429.23333333333341</v>
      </c>
      <c r="K261" s="301">
        <v>412.7</v>
      </c>
      <c r="L261" s="301">
        <v>397.65</v>
      </c>
      <c r="M261" s="301">
        <v>2.37967</v>
      </c>
      <c r="N261" s="1"/>
      <c r="O261" s="1"/>
    </row>
    <row r="262" spans="1:15" ht="12.75" customHeight="1">
      <c r="A262" s="30">
        <v>252</v>
      </c>
      <c r="B262" s="311" t="s">
        <v>415</v>
      </c>
      <c r="C262" s="301">
        <v>318.89999999999998</v>
      </c>
      <c r="D262" s="302">
        <v>322.65000000000003</v>
      </c>
      <c r="E262" s="302">
        <v>311.25000000000006</v>
      </c>
      <c r="F262" s="302">
        <v>303.60000000000002</v>
      </c>
      <c r="G262" s="302">
        <v>292.20000000000005</v>
      </c>
      <c r="H262" s="302">
        <v>330.30000000000007</v>
      </c>
      <c r="I262" s="302">
        <v>341.70000000000005</v>
      </c>
      <c r="J262" s="302">
        <v>349.35000000000008</v>
      </c>
      <c r="K262" s="301">
        <v>334.05</v>
      </c>
      <c r="L262" s="301">
        <v>315</v>
      </c>
      <c r="M262" s="301">
        <v>6.6835699999999996</v>
      </c>
      <c r="N262" s="1"/>
      <c r="O262" s="1"/>
    </row>
    <row r="263" spans="1:15" ht="12.75" customHeight="1">
      <c r="A263" s="30">
        <v>253</v>
      </c>
      <c r="B263" s="311" t="s">
        <v>416</v>
      </c>
      <c r="C263" s="301">
        <v>104.8</v>
      </c>
      <c r="D263" s="302">
        <v>105.66666666666667</v>
      </c>
      <c r="E263" s="302">
        <v>103.23333333333335</v>
      </c>
      <c r="F263" s="302">
        <v>101.66666666666667</v>
      </c>
      <c r="G263" s="302">
        <v>99.233333333333348</v>
      </c>
      <c r="H263" s="302">
        <v>107.23333333333335</v>
      </c>
      <c r="I263" s="302">
        <v>109.66666666666666</v>
      </c>
      <c r="J263" s="302">
        <v>111.23333333333335</v>
      </c>
      <c r="K263" s="301">
        <v>108.1</v>
      </c>
      <c r="L263" s="301">
        <v>104.1</v>
      </c>
      <c r="M263" s="301">
        <v>4.3374800000000002</v>
      </c>
      <c r="N263" s="1"/>
      <c r="O263" s="1"/>
    </row>
    <row r="264" spans="1:15" ht="12.75" customHeight="1">
      <c r="A264" s="30">
        <v>254</v>
      </c>
      <c r="B264" s="311" t="s">
        <v>417</v>
      </c>
      <c r="C264" s="301">
        <v>61.05</v>
      </c>
      <c r="D264" s="302">
        <v>61.366666666666667</v>
      </c>
      <c r="E264" s="302">
        <v>60.183333333333337</v>
      </c>
      <c r="F264" s="302">
        <v>59.31666666666667</v>
      </c>
      <c r="G264" s="302">
        <v>58.13333333333334</v>
      </c>
      <c r="H264" s="302">
        <v>62.233333333333334</v>
      </c>
      <c r="I264" s="302">
        <v>63.416666666666657</v>
      </c>
      <c r="J264" s="302">
        <v>64.283333333333331</v>
      </c>
      <c r="K264" s="301">
        <v>62.55</v>
      </c>
      <c r="L264" s="301">
        <v>60.5</v>
      </c>
      <c r="M264" s="301">
        <v>3.0204200000000001</v>
      </c>
      <c r="N264" s="1"/>
      <c r="O264" s="1"/>
    </row>
    <row r="265" spans="1:15" ht="12.75" customHeight="1">
      <c r="A265" s="30">
        <v>255</v>
      </c>
      <c r="B265" s="311" t="s">
        <v>421</v>
      </c>
      <c r="C265" s="301">
        <v>107.75</v>
      </c>
      <c r="D265" s="302">
        <v>108.68333333333334</v>
      </c>
      <c r="E265" s="302">
        <v>106.06666666666668</v>
      </c>
      <c r="F265" s="302">
        <v>104.38333333333334</v>
      </c>
      <c r="G265" s="302">
        <v>101.76666666666668</v>
      </c>
      <c r="H265" s="302">
        <v>110.36666666666667</v>
      </c>
      <c r="I265" s="302">
        <v>112.98333333333335</v>
      </c>
      <c r="J265" s="302">
        <v>114.66666666666667</v>
      </c>
      <c r="K265" s="301">
        <v>111.3</v>
      </c>
      <c r="L265" s="301">
        <v>107</v>
      </c>
      <c r="M265" s="301">
        <v>7.2853500000000002</v>
      </c>
      <c r="N265" s="1"/>
      <c r="O265" s="1"/>
    </row>
    <row r="266" spans="1:15" ht="12.75" customHeight="1">
      <c r="A266" s="30">
        <v>256</v>
      </c>
      <c r="B266" s="311" t="s">
        <v>420</v>
      </c>
      <c r="C266" s="301">
        <v>211.05</v>
      </c>
      <c r="D266" s="302">
        <v>214.18333333333331</v>
      </c>
      <c r="E266" s="302">
        <v>207.36666666666662</v>
      </c>
      <c r="F266" s="302">
        <v>203.68333333333331</v>
      </c>
      <c r="G266" s="302">
        <v>196.86666666666662</v>
      </c>
      <c r="H266" s="302">
        <v>217.86666666666662</v>
      </c>
      <c r="I266" s="302">
        <v>224.68333333333328</v>
      </c>
      <c r="J266" s="302">
        <v>228.36666666666662</v>
      </c>
      <c r="K266" s="301">
        <v>221</v>
      </c>
      <c r="L266" s="301">
        <v>210.5</v>
      </c>
      <c r="M266" s="301">
        <v>1.3563000000000001</v>
      </c>
      <c r="N266" s="1"/>
      <c r="O266" s="1"/>
    </row>
    <row r="267" spans="1:15" ht="12.75" customHeight="1">
      <c r="A267" s="30">
        <v>257</v>
      </c>
      <c r="B267" s="311" t="s">
        <v>265</v>
      </c>
      <c r="C267" s="301">
        <v>230.75</v>
      </c>
      <c r="D267" s="302">
        <v>235.21666666666667</v>
      </c>
      <c r="E267" s="302">
        <v>223.23333333333335</v>
      </c>
      <c r="F267" s="302">
        <v>215.71666666666667</v>
      </c>
      <c r="G267" s="302">
        <v>203.73333333333335</v>
      </c>
      <c r="H267" s="302">
        <v>242.73333333333335</v>
      </c>
      <c r="I267" s="302">
        <v>254.71666666666664</v>
      </c>
      <c r="J267" s="302">
        <v>262.23333333333335</v>
      </c>
      <c r="K267" s="301">
        <v>247.2</v>
      </c>
      <c r="L267" s="301">
        <v>227.7</v>
      </c>
      <c r="M267" s="301">
        <v>9.6616999999999997</v>
      </c>
      <c r="N267" s="1"/>
      <c r="O267" s="1"/>
    </row>
    <row r="268" spans="1:15" ht="12.75" customHeight="1">
      <c r="A268" s="30">
        <v>258</v>
      </c>
      <c r="B268" s="311" t="s">
        <v>139</v>
      </c>
      <c r="C268" s="301">
        <v>564</v>
      </c>
      <c r="D268" s="302">
        <v>562.31666666666672</v>
      </c>
      <c r="E268" s="302">
        <v>556.68333333333339</v>
      </c>
      <c r="F268" s="302">
        <v>549.36666666666667</v>
      </c>
      <c r="G268" s="302">
        <v>543.73333333333335</v>
      </c>
      <c r="H268" s="302">
        <v>569.63333333333344</v>
      </c>
      <c r="I268" s="302">
        <v>575.26666666666688</v>
      </c>
      <c r="J268" s="302">
        <v>582.58333333333348</v>
      </c>
      <c r="K268" s="301">
        <v>567.95000000000005</v>
      </c>
      <c r="L268" s="301">
        <v>555</v>
      </c>
      <c r="M268" s="301">
        <v>40.713459999999998</v>
      </c>
      <c r="N268" s="1"/>
      <c r="O268" s="1"/>
    </row>
    <row r="269" spans="1:15" ht="12.75" customHeight="1">
      <c r="A269" s="30">
        <v>259</v>
      </c>
      <c r="B269" s="311" t="s">
        <v>140</v>
      </c>
      <c r="C269" s="301">
        <v>517.9</v>
      </c>
      <c r="D269" s="302">
        <v>516.2833333333333</v>
      </c>
      <c r="E269" s="302">
        <v>510.61666666666656</v>
      </c>
      <c r="F269" s="302">
        <v>503.33333333333326</v>
      </c>
      <c r="G269" s="302">
        <v>497.66666666666652</v>
      </c>
      <c r="H269" s="302">
        <v>523.56666666666661</v>
      </c>
      <c r="I269" s="302">
        <v>529.23333333333335</v>
      </c>
      <c r="J269" s="302">
        <v>536.51666666666665</v>
      </c>
      <c r="K269" s="301">
        <v>521.95000000000005</v>
      </c>
      <c r="L269" s="301">
        <v>509</v>
      </c>
      <c r="M269" s="301">
        <v>16.03293</v>
      </c>
      <c r="N269" s="1"/>
      <c r="O269" s="1"/>
    </row>
    <row r="270" spans="1:15" ht="12.75" customHeight="1">
      <c r="A270" s="30">
        <v>260</v>
      </c>
      <c r="B270" s="311" t="s">
        <v>833</v>
      </c>
      <c r="C270" s="301">
        <v>475.25</v>
      </c>
      <c r="D270" s="302">
        <v>471.48333333333335</v>
      </c>
      <c r="E270" s="302">
        <v>464.56666666666672</v>
      </c>
      <c r="F270" s="302">
        <v>453.88333333333338</v>
      </c>
      <c r="G270" s="302">
        <v>446.96666666666675</v>
      </c>
      <c r="H270" s="302">
        <v>482.16666666666669</v>
      </c>
      <c r="I270" s="302">
        <v>489.08333333333331</v>
      </c>
      <c r="J270" s="302">
        <v>499.76666666666665</v>
      </c>
      <c r="K270" s="301">
        <v>478.4</v>
      </c>
      <c r="L270" s="301">
        <v>460.8</v>
      </c>
      <c r="M270" s="301">
        <v>3.7418900000000002</v>
      </c>
      <c r="N270" s="1"/>
      <c r="O270" s="1"/>
    </row>
    <row r="271" spans="1:15" ht="12.75" customHeight="1">
      <c r="A271" s="30">
        <v>261</v>
      </c>
      <c r="B271" s="311" t="s">
        <v>834</v>
      </c>
      <c r="C271" s="301">
        <v>374.4</v>
      </c>
      <c r="D271" s="302">
        <v>374.2166666666667</v>
      </c>
      <c r="E271" s="302">
        <v>371.43333333333339</v>
      </c>
      <c r="F271" s="302">
        <v>368.4666666666667</v>
      </c>
      <c r="G271" s="302">
        <v>365.68333333333339</v>
      </c>
      <c r="H271" s="302">
        <v>377.18333333333339</v>
      </c>
      <c r="I271" s="302">
        <v>379.9666666666667</v>
      </c>
      <c r="J271" s="302">
        <v>382.93333333333339</v>
      </c>
      <c r="K271" s="301">
        <v>377</v>
      </c>
      <c r="L271" s="301">
        <v>371.25</v>
      </c>
      <c r="M271" s="301">
        <v>0.78754000000000002</v>
      </c>
      <c r="N271" s="1"/>
      <c r="O271" s="1"/>
    </row>
    <row r="272" spans="1:15" ht="12.75" customHeight="1">
      <c r="A272" s="30">
        <v>262</v>
      </c>
      <c r="B272" s="311" t="s">
        <v>423</v>
      </c>
      <c r="C272" s="301">
        <v>595.04999999999995</v>
      </c>
      <c r="D272" s="302">
        <v>597.31666666666661</v>
      </c>
      <c r="E272" s="302">
        <v>587.73333333333323</v>
      </c>
      <c r="F272" s="302">
        <v>580.41666666666663</v>
      </c>
      <c r="G272" s="302">
        <v>570.83333333333326</v>
      </c>
      <c r="H272" s="302">
        <v>604.63333333333321</v>
      </c>
      <c r="I272" s="302">
        <v>614.2166666666667</v>
      </c>
      <c r="J272" s="302">
        <v>621.53333333333319</v>
      </c>
      <c r="K272" s="301">
        <v>606.9</v>
      </c>
      <c r="L272" s="301">
        <v>590</v>
      </c>
      <c r="M272" s="301">
        <v>2.5002800000000001</v>
      </c>
      <c r="N272" s="1"/>
      <c r="O272" s="1"/>
    </row>
    <row r="273" spans="1:15" ht="12.75" customHeight="1">
      <c r="A273" s="30">
        <v>263</v>
      </c>
      <c r="B273" s="311" t="s">
        <v>424</v>
      </c>
      <c r="C273" s="301">
        <v>148.30000000000001</v>
      </c>
      <c r="D273" s="302">
        <v>148.4</v>
      </c>
      <c r="E273" s="302">
        <v>144.9</v>
      </c>
      <c r="F273" s="302">
        <v>141.5</v>
      </c>
      <c r="G273" s="302">
        <v>138</v>
      </c>
      <c r="H273" s="302">
        <v>151.80000000000001</v>
      </c>
      <c r="I273" s="302">
        <v>155.30000000000001</v>
      </c>
      <c r="J273" s="302">
        <v>158.70000000000002</v>
      </c>
      <c r="K273" s="301">
        <v>151.9</v>
      </c>
      <c r="L273" s="301">
        <v>145</v>
      </c>
      <c r="M273" s="301">
        <v>7.6591199999999997</v>
      </c>
      <c r="N273" s="1"/>
      <c r="O273" s="1"/>
    </row>
    <row r="274" spans="1:15" ht="12.75" customHeight="1">
      <c r="A274" s="30">
        <v>264</v>
      </c>
      <c r="B274" s="311" t="s">
        <v>431</v>
      </c>
      <c r="C274" s="301">
        <v>939.45</v>
      </c>
      <c r="D274" s="302">
        <v>933.56666666666661</v>
      </c>
      <c r="E274" s="302">
        <v>917.18333333333317</v>
      </c>
      <c r="F274" s="302">
        <v>894.91666666666652</v>
      </c>
      <c r="G274" s="302">
        <v>878.53333333333308</v>
      </c>
      <c r="H274" s="302">
        <v>955.83333333333326</v>
      </c>
      <c r="I274" s="302">
        <v>972.2166666666667</v>
      </c>
      <c r="J274" s="302">
        <v>994.48333333333335</v>
      </c>
      <c r="K274" s="301">
        <v>949.95</v>
      </c>
      <c r="L274" s="301">
        <v>911.3</v>
      </c>
      <c r="M274" s="301">
        <v>2.6459700000000002</v>
      </c>
      <c r="N274" s="1"/>
      <c r="O274" s="1"/>
    </row>
    <row r="275" spans="1:15" ht="12.75" customHeight="1">
      <c r="A275" s="30">
        <v>265</v>
      </c>
      <c r="B275" s="311" t="s">
        <v>432</v>
      </c>
      <c r="C275" s="301">
        <v>354.7</v>
      </c>
      <c r="D275" s="302">
        <v>356.09999999999997</v>
      </c>
      <c r="E275" s="302">
        <v>350.89999999999992</v>
      </c>
      <c r="F275" s="302">
        <v>347.09999999999997</v>
      </c>
      <c r="G275" s="302">
        <v>341.89999999999992</v>
      </c>
      <c r="H275" s="302">
        <v>359.89999999999992</v>
      </c>
      <c r="I275" s="302">
        <v>365.09999999999997</v>
      </c>
      <c r="J275" s="302">
        <v>368.89999999999992</v>
      </c>
      <c r="K275" s="301">
        <v>361.3</v>
      </c>
      <c r="L275" s="301">
        <v>352.3</v>
      </c>
      <c r="M275" s="301">
        <v>0.57347999999999999</v>
      </c>
      <c r="N275" s="1"/>
      <c r="O275" s="1"/>
    </row>
    <row r="276" spans="1:15" ht="12.75" customHeight="1">
      <c r="A276" s="30">
        <v>266</v>
      </c>
      <c r="B276" s="311" t="s">
        <v>835</v>
      </c>
      <c r="C276" s="301">
        <v>58.6</v>
      </c>
      <c r="D276" s="302">
        <v>58.883333333333326</v>
      </c>
      <c r="E276" s="302">
        <v>58.016666666666652</v>
      </c>
      <c r="F276" s="302">
        <v>57.433333333333323</v>
      </c>
      <c r="G276" s="302">
        <v>56.566666666666649</v>
      </c>
      <c r="H276" s="302">
        <v>59.466666666666654</v>
      </c>
      <c r="I276" s="302">
        <v>60.333333333333329</v>
      </c>
      <c r="J276" s="302">
        <v>60.916666666666657</v>
      </c>
      <c r="K276" s="301">
        <v>59.75</v>
      </c>
      <c r="L276" s="301">
        <v>58.3</v>
      </c>
      <c r="M276" s="301">
        <v>2.4528699999999999</v>
      </c>
      <c r="N276" s="1"/>
      <c r="O276" s="1"/>
    </row>
    <row r="277" spans="1:15" ht="12.75" customHeight="1">
      <c r="A277" s="30">
        <v>267</v>
      </c>
      <c r="B277" s="311" t="s">
        <v>433</v>
      </c>
      <c r="C277" s="301">
        <v>390.3</v>
      </c>
      <c r="D277" s="302">
        <v>392.11666666666662</v>
      </c>
      <c r="E277" s="302">
        <v>383.18333333333322</v>
      </c>
      <c r="F277" s="302">
        <v>376.06666666666661</v>
      </c>
      <c r="G277" s="302">
        <v>367.13333333333321</v>
      </c>
      <c r="H277" s="302">
        <v>399.23333333333323</v>
      </c>
      <c r="I277" s="302">
        <v>408.16666666666663</v>
      </c>
      <c r="J277" s="302">
        <v>415.28333333333325</v>
      </c>
      <c r="K277" s="301">
        <v>401.05</v>
      </c>
      <c r="L277" s="301">
        <v>385</v>
      </c>
      <c r="M277" s="301">
        <v>4.0057</v>
      </c>
      <c r="N277" s="1"/>
      <c r="O277" s="1"/>
    </row>
    <row r="278" spans="1:15" ht="12.75" customHeight="1">
      <c r="A278" s="30">
        <v>268</v>
      </c>
      <c r="B278" s="311" t="s">
        <v>434</v>
      </c>
      <c r="C278" s="301">
        <v>46.5</v>
      </c>
      <c r="D278" s="302">
        <v>46.20000000000001</v>
      </c>
      <c r="E278" s="302">
        <v>45.500000000000021</v>
      </c>
      <c r="F278" s="302">
        <v>44.500000000000014</v>
      </c>
      <c r="G278" s="302">
        <v>43.800000000000026</v>
      </c>
      <c r="H278" s="302">
        <v>47.200000000000017</v>
      </c>
      <c r="I278" s="302">
        <v>47.900000000000006</v>
      </c>
      <c r="J278" s="302">
        <v>48.900000000000013</v>
      </c>
      <c r="K278" s="301">
        <v>46.9</v>
      </c>
      <c r="L278" s="301">
        <v>45.2</v>
      </c>
      <c r="M278" s="301">
        <v>16.494389999999999</v>
      </c>
      <c r="N278" s="1"/>
      <c r="O278" s="1"/>
    </row>
    <row r="279" spans="1:15" ht="12.75" customHeight="1">
      <c r="A279" s="30">
        <v>269</v>
      </c>
      <c r="B279" s="311" t="s">
        <v>436</v>
      </c>
      <c r="C279" s="301">
        <v>373.7</v>
      </c>
      <c r="D279" s="302">
        <v>374.81666666666666</v>
      </c>
      <c r="E279" s="302">
        <v>369.18333333333334</v>
      </c>
      <c r="F279" s="302">
        <v>364.66666666666669</v>
      </c>
      <c r="G279" s="302">
        <v>359.03333333333336</v>
      </c>
      <c r="H279" s="302">
        <v>379.33333333333331</v>
      </c>
      <c r="I279" s="302">
        <v>384.96666666666664</v>
      </c>
      <c r="J279" s="302">
        <v>389.48333333333329</v>
      </c>
      <c r="K279" s="301">
        <v>380.45</v>
      </c>
      <c r="L279" s="301">
        <v>370.3</v>
      </c>
      <c r="M279" s="301">
        <v>0.44327</v>
      </c>
      <c r="N279" s="1"/>
      <c r="O279" s="1"/>
    </row>
    <row r="280" spans="1:15" ht="12.75" customHeight="1">
      <c r="A280" s="30">
        <v>270</v>
      </c>
      <c r="B280" s="311" t="s">
        <v>426</v>
      </c>
      <c r="C280" s="301">
        <v>1265.3</v>
      </c>
      <c r="D280" s="302">
        <v>1280.2166666666665</v>
      </c>
      <c r="E280" s="302">
        <v>1240.633333333333</v>
      </c>
      <c r="F280" s="302">
        <v>1215.9666666666665</v>
      </c>
      <c r="G280" s="302">
        <v>1176.383333333333</v>
      </c>
      <c r="H280" s="302">
        <v>1304.883333333333</v>
      </c>
      <c r="I280" s="302">
        <v>1344.4666666666665</v>
      </c>
      <c r="J280" s="302">
        <v>1369.133333333333</v>
      </c>
      <c r="K280" s="301">
        <v>1319.8</v>
      </c>
      <c r="L280" s="301">
        <v>1255.55</v>
      </c>
      <c r="M280" s="301">
        <v>3.6087400000000001</v>
      </c>
      <c r="N280" s="1"/>
      <c r="O280" s="1"/>
    </row>
    <row r="281" spans="1:15" ht="12.75" customHeight="1">
      <c r="A281" s="30">
        <v>271</v>
      </c>
      <c r="B281" s="311" t="s">
        <v>427</v>
      </c>
      <c r="C281" s="301">
        <v>239</v>
      </c>
      <c r="D281" s="302">
        <v>241.78333333333333</v>
      </c>
      <c r="E281" s="302">
        <v>234.86666666666667</v>
      </c>
      <c r="F281" s="302">
        <v>230.73333333333335</v>
      </c>
      <c r="G281" s="302">
        <v>223.81666666666669</v>
      </c>
      <c r="H281" s="302">
        <v>245.91666666666666</v>
      </c>
      <c r="I281" s="302">
        <v>252.83333333333334</v>
      </c>
      <c r="J281" s="302">
        <v>256.96666666666664</v>
      </c>
      <c r="K281" s="301">
        <v>248.7</v>
      </c>
      <c r="L281" s="301">
        <v>237.65</v>
      </c>
      <c r="M281" s="301">
        <v>1.77667</v>
      </c>
      <c r="N281" s="1"/>
      <c r="O281" s="1"/>
    </row>
    <row r="282" spans="1:15" ht="12.75" customHeight="1">
      <c r="A282" s="30">
        <v>272</v>
      </c>
      <c r="B282" s="311" t="s">
        <v>141</v>
      </c>
      <c r="C282" s="301">
        <v>1737.35</v>
      </c>
      <c r="D282" s="302">
        <v>1736.2</v>
      </c>
      <c r="E282" s="302">
        <v>1719.8000000000002</v>
      </c>
      <c r="F282" s="302">
        <v>1702.2500000000002</v>
      </c>
      <c r="G282" s="302">
        <v>1685.8500000000004</v>
      </c>
      <c r="H282" s="302">
        <v>1753.75</v>
      </c>
      <c r="I282" s="302">
        <v>1770.15</v>
      </c>
      <c r="J282" s="302">
        <v>1787.6999999999998</v>
      </c>
      <c r="K282" s="301">
        <v>1752.6</v>
      </c>
      <c r="L282" s="301">
        <v>1718.65</v>
      </c>
      <c r="M282" s="301">
        <v>23.494450000000001</v>
      </c>
      <c r="N282" s="1"/>
      <c r="O282" s="1"/>
    </row>
    <row r="283" spans="1:15" ht="12.75" customHeight="1">
      <c r="A283" s="30">
        <v>273</v>
      </c>
      <c r="B283" s="311" t="s">
        <v>428</v>
      </c>
      <c r="C283" s="301">
        <v>487.2</v>
      </c>
      <c r="D283" s="302">
        <v>490.2166666666667</v>
      </c>
      <c r="E283" s="302">
        <v>481.48333333333341</v>
      </c>
      <c r="F283" s="302">
        <v>475.76666666666671</v>
      </c>
      <c r="G283" s="302">
        <v>467.03333333333342</v>
      </c>
      <c r="H283" s="302">
        <v>495.93333333333339</v>
      </c>
      <c r="I283" s="302">
        <v>504.66666666666674</v>
      </c>
      <c r="J283" s="302">
        <v>510.38333333333338</v>
      </c>
      <c r="K283" s="301">
        <v>498.95</v>
      </c>
      <c r="L283" s="301">
        <v>484.5</v>
      </c>
      <c r="M283" s="301">
        <v>10.19122</v>
      </c>
      <c r="N283" s="1"/>
      <c r="O283" s="1"/>
    </row>
    <row r="284" spans="1:15" ht="12.75" customHeight="1">
      <c r="A284" s="30">
        <v>274</v>
      </c>
      <c r="B284" s="311" t="s">
        <v>425</v>
      </c>
      <c r="C284" s="301">
        <v>588.79999999999995</v>
      </c>
      <c r="D284" s="302">
        <v>589.2166666666667</v>
      </c>
      <c r="E284" s="302">
        <v>583.43333333333339</v>
      </c>
      <c r="F284" s="302">
        <v>578.06666666666672</v>
      </c>
      <c r="G284" s="302">
        <v>572.28333333333342</v>
      </c>
      <c r="H284" s="302">
        <v>594.58333333333337</v>
      </c>
      <c r="I284" s="302">
        <v>600.36666666666667</v>
      </c>
      <c r="J284" s="302">
        <v>605.73333333333335</v>
      </c>
      <c r="K284" s="301">
        <v>595</v>
      </c>
      <c r="L284" s="301">
        <v>583.85</v>
      </c>
      <c r="M284" s="301">
        <v>2.3682799999999999</v>
      </c>
      <c r="N284" s="1"/>
      <c r="O284" s="1"/>
    </row>
    <row r="285" spans="1:15" ht="12.75" customHeight="1">
      <c r="A285" s="30">
        <v>275</v>
      </c>
      <c r="B285" s="311" t="s">
        <v>429</v>
      </c>
      <c r="C285" s="301">
        <v>211.3</v>
      </c>
      <c r="D285" s="302">
        <v>210.70000000000002</v>
      </c>
      <c r="E285" s="302">
        <v>208.65000000000003</v>
      </c>
      <c r="F285" s="302">
        <v>206.00000000000003</v>
      </c>
      <c r="G285" s="302">
        <v>203.95000000000005</v>
      </c>
      <c r="H285" s="302">
        <v>213.35000000000002</v>
      </c>
      <c r="I285" s="302">
        <v>215.40000000000003</v>
      </c>
      <c r="J285" s="302">
        <v>218.05</v>
      </c>
      <c r="K285" s="301">
        <v>212.75</v>
      </c>
      <c r="L285" s="301">
        <v>208.05</v>
      </c>
      <c r="M285" s="301">
        <v>1.8916900000000001</v>
      </c>
      <c r="N285" s="1"/>
      <c r="O285" s="1"/>
    </row>
    <row r="286" spans="1:15" ht="12.75" customHeight="1">
      <c r="A286" s="30">
        <v>276</v>
      </c>
      <c r="B286" s="311" t="s">
        <v>430</v>
      </c>
      <c r="C286" s="301">
        <v>1363.15</v>
      </c>
      <c r="D286" s="302">
        <v>1359.0666666666666</v>
      </c>
      <c r="E286" s="302">
        <v>1344.0833333333333</v>
      </c>
      <c r="F286" s="302">
        <v>1325.0166666666667</v>
      </c>
      <c r="G286" s="302">
        <v>1310.0333333333333</v>
      </c>
      <c r="H286" s="302">
        <v>1378.1333333333332</v>
      </c>
      <c r="I286" s="302">
        <v>1393.1166666666668</v>
      </c>
      <c r="J286" s="302">
        <v>1412.1833333333332</v>
      </c>
      <c r="K286" s="301">
        <v>1374.05</v>
      </c>
      <c r="L286" s="301">
        <v>1340</v>
      </c>
      <c r="M286" s="301">
        <v>0.19238</v>
      </c>
      <c r="N286" s="1"/>
      <c r="O286" s="1"/>
    </row>
    <row r="287" spans="1:15" ht="12.75" customHeight="1">
      <c r="A287" s="30">
        <v>277</v>
      </c>
      <c r="B287" s="311" t="s">
        <v>435</v>
      </c>
      <c r="C287" s="301">
        <v>536.15</v>
      </c>
      <c r="D287" s="302">
        <v>538.5333333333333</v>
      </c>
      <c r="E287" s="302">
        <v>529.66666666666663</v>
      </c>
      <c r="F287" s="302">
        <v>523.18333333333328</v>
      </c>
      <c r="G287" s="302">
        <v>514.31666666666661</v>
      </c>
      <c r="H287" s="302">
        <v>545.01666666666665</v>
      </c>
      <c r="I287" s="302">
        <v>553.88333333333344</v>
      </c>
      <c r="J287" s="302">
        <v>560.36666666666667</v>
      </c>
      <c r="K287" s="301">
        <v>547.4</v>
      </c>
      <c r="L287" s="301">
        <v>532.04999999999995</v>
      </c>
      <c r="M287" s="301">
        <v>0.50546000000000002</v>
      </c>
      <c r="N287" s="1"/>
      <c r="O287" s="1"/>
    </row>
    <row r="288" spans="1:15" ht="12.75" customHeight="1">
      <c r="A288" s="30">
        <v>278</v>
      </c>
      <c r="B288" s="311" t="s">
        <v>142</v>
      </c>
      <c r="C288" s="301">
        <v>68.849999999999994</v>
      </c>
      <c r="D288" s="302">
        <v>69.95</v>
      </c>
      <c r="E288" s="302">
        <v>67.300000000000011</v>
      </c>
      <c r="F288" s="302">
        <v>65.750000000000014</v>
      </c>
      <c r="G288" s="302">
        <v>63.100000000000023</v>
      </c>
      <c r="H288" s="302">
        <v>71.5</v>
      </c>
      <c r="I288" s="302">
        <v>74.150000000000006</v>
      </c>
      <c r="J288" s="302">
        <v>75.699999999999989</v>
      </c>
      <c r="K288" s="301">
        <v>72.599999999999994</v>
      </c>
      <c r="L288" s="301">
        <v>68.400000000000006</v>
      </c>
      <c r="M288" s="301">
        <v>99.376589999999993</v>
      </c>
      <c r="N288" s="1"/>
      <c r="O288" s="1"/>
    </row>
    <row r="289" spans="1:15" ht="12.75" customHeight="1">
      <c r="A289" s="30">
        <v>279</v>
      </c>
      <c r="B289" s="311" t="s">
        <v>143</v>
      </c>
      <c r="C289" s="301">
        <v>2056.25</v>
      </c>
      <c r="D289" s="302">
        <v>2056.4333333333334</v>
      </c>
      <c r="E289" s="302">
        <v>2020.8666666666668</v>
      </c>
      <c r="F289" s="302">
        <v>1985.4833333333333</v>
      </c>
      <c r="G289" s="302">
        <v>1949.9166666666667</v>
      </c>
      <c r="H289" s="302">
        <v>2091.8166666666666</v>
      </c>
      <c r="I289" s="302">
        <v>2127.3833333333332</v>
      </c>
      <c r="J289" s="302">
        <v>2162.7666666666669</v>
      </c>
      <c r="K289" s="301">
        <v>2092</v>
      </c>
      <c r="L289" s="301">
        <v>2021.05</v>
      </c>
      <c r="M289" s="301">
        <v>1.7304999999999999</v>
      </c>
      <c r="N289" s="1"/>
      <c r="O289" s="1"/>
    </row>
    <row r="290" spans="1:15" ht="12.75" customHeight="1">
      <c r="A290" s="30">
        <v>280</v>
      </c>
      <c r="B290" s="311" t="s">
        <v>437</v>
      </c>
      <c r="C290" s="301">
        <v>254.65</v>
      </c>
      <c r="D290" s="302">
        <v>254.88333333333333</v>
      </c>
      <c r="E290" s="302">
        <v>250.76666666666665</v>
      </c>
      <c r="F290" s="302">
        <v>246.88333333333333</v>
      </c>
      <c r="G290" s="302">
        <v>242.76666666666665</v>
      </c>
      <c r="H290" s="302">
        <v>258.76666666666665</v>
      </c>
      <c r="I290" s="302">
        <v>262.88333333333333</v>
      </c>
      <c r="J290" s="302">
        <v>266.76666666666665</v>
      </c>
      <c r="K290" s="301">
        <v>259</v>
      </c>
      <c r="L290" s="301">
        <v>251</v>
      </c>
      <c r="M290" s="301">
        <v>1.3786799999999999</v>
      </c>
      <c r="N290" s="1"/>
      <c r="O290" s="1"/>
    </row>
    <row r="291" spans="1:15" ht="12.75" customHeight="1">
      <c r="A291" s="30">
        <v>281</v>
      </c>
      <c r="B291" s="311" t="s">
        <v>266</v>
      </c>
      <c r="C291" s="301">
        <v>527.25</v>
      </c>
      <c r="D291" s="302">
        <v>531.69999999999993</v>
      </c>
      <c r="E291" s="302">
        <v>520.59999999999991</v>
      </c>
      <c r="F291" s="302">
        <v>513.94999999999993</v>
      </c>
      <c r="G291" s="302">
        <v>502.84999999999991</v>
      </c>
      <c r="H291" s="302">
        <v>538.34999999999991</v>
      </c>
      <c r="I291" s="302">
        <v>549.45000000000005</v>
      </c>
      <c r="J291" s="302">
        <v>556.09999999999991</v>
      </c>
      <c r="K291" s="301">
        <v>542.79999999999995</v>
      </c>
      <c r="L291" s="301">
        <v>525.04999999999995</v>
      </c>
      <c r="M291" s="301">
        <v>9.2644400000000005</v>
      </c>
      <c r="N291" s="1"/>
      <c r="O291" s="1"/>
    </row>
    <row r="292" spans="1:15" ht="12.75" customHeight="1">
      <c r="A292" s="30">
        <v>282</v>
      </c>
      <c r="B292" s="311" t="s">
        <v>438</v>
      </c>
      <c r="C292" s="301">
        <v>8764.2999999999993</v>
      </c>
      <c r="D292" s="302">
        <v>8842.2833333333328</v>
      </c>
      <c r="E292" s="302">
        <v>8647.116666666665</v>
      </c>
      <c r="F292" s="302">
        <v>8529.9333333333325</v>
      </c>
      <c r="G292" s="302">
        <v>8334.7666666666646</v>
      </c>
      <c r="H292" s="302">
        <v>8959.4666666666653</v>
      </c>
      <c r="I292" s="302">
        <v>9154.6333333333332</v>
      </c>
      <c r="J292" s="302">
        <v>9271.8166666666657</v>
      </c>
      <c r="K292" s="301">
        <v>9037.4500000000007</v>
      </c>
      <c r="L292" s="301">
        <v>8725.1</v>
      </c>
      <c r="M292" s="301">
        <v>3.4729999999999997E-2</v>
      </c>
      <c r="N292" s="1"/>
      <c r="O292" s="1"/>
    </row>
    <row r="293" spans="1:15" ht="12.75" customHeight="1">
      <c r="A293" s="30">
        <v>283</v>
      </c>
      <c r="B293" s="311" t="s">
        <v>439</v>
      </c>
      <c r="C293" s="301">
        <v>63.3</v>
      </c>
      <c r="D293" s="302">
        <v>63.68333333333333</v>
      </c>
      <c r="E293" s="302">
        <v>62.266666666666666</v>
      </c>
      <c r="F293" s="302">
        <v>61.233333333333334</v>
      </c>
      <c r="G293" s="302">
        <v>59.81666666666667</v>
      </c>
      <c r="H293" s="302">
        <v>64.716666666666669</v>
      </c>
      <c r="I293" s="302">
        <v>66.133333333333326</v>
      </c>
      <c r="J293" s="302">
        <v>67.166666666666657</v>
      </c>
      <c r="K293" s="301">
        <v>65.099999999999994</v>
      </c>
      <c r="L293" s="301">
        <v>62.65</v>
      </c>
      <c r="M293" s="301">
        <v>23.208819999999999</v>
      </c>
      <c r="N293" s="1"/>
      <c r="O293" s="1"/>
    </row>
    <row r="294" spans="1:15" ht="12.75" customHeight="1">
      <c r="A294" s="30">
        <v>284</v>
      </c>
      <c r="B294" s="311" t="s">
        <v>144</v>
      </c>
      <c r="C294" s="301">
        <v>321.64999999999998</v>
      </c>
      <c r="D294" s="302">
        <v>323.09999999999997</v>
      </c>
      <c r="E294" s="302">
        <v>316.19999999999993</v>
      </c>
      <c r="F294" s="302">
        <v>310.74999999999994</v>
      </c>
      <c r="G294" s="302">
        <v>303.84999999999991</v>
      </c>
      <c r="H294" s="302">
        <v>328.54999999999995</v>
      </c>
      <c r="I294" s="302">
        <v>335.44999999999993</v>
      </c>
      <c r="J294" s="302">
        <v>340.9</v>
      </c>
      <c r="K294" s="301">
        <v>330</v>
      </c>
      <c r="L294" s="301">
        <v>317.64999999999998</v>
      </c>
      <c r="M294" s="301">
        <v>30.057829999999999</v>
      </c>
      <c r="N294" s="1"/>
      <c r="O294" s="1"/>
    </row>
    <row r="295" spans="1:15" ht="12.75" customHeight="1">
      <c r="A295" s="30">
        <v>285</v>
      </c>
      <c r="B295" s="311" t="s">
        <v>440</v>
      </c>
      <c r="C295" s="301">
        <v>2953.75</v>
      </c>
      <c r="D295" s="302">
        <v>2963.9166666666665</v>
      </c>
      <c r="E295" s="302">
        <v>2907.833333333333</v>
      </c>
      <c r="F295" s="302">
        <v>2861.9166666666665</v>
      </c>
      <c r="G295" s="302">
        <v>2805.833333333333</v>
      </c>
      <c r="H295" s="302">
        <v>3009.833333333333</v>
      </c>
      <c r="I295" s="302">
        <v>3065.9166666666661</v>
      </c>
      <c r="J295" s="302">
        <v>3111.833333333333</v>
      </c>
      <c r="K295" s="301">
        <v>3020</v>
      </c>
      <c r="L295" s="301">
        <v>2918</v>
      </c>
      <c r="M295" s="301">
        <v>0.51060000000000005</v>
      </c>
      <c r="N295" s="1"/>
      <c r="O295" s="1"/>
    </row>
    <row r="296" spans="1:15" ht="12.75" customHeight="1">
      <c r="A296" s="30">
        <v>286</v>
      </c>
      <c r="B296" s="311" t="s">
        <v>836</v>
      </c>
      <c r="C296" s="301">
        <v>1104.95</v>
      </c>
      <c r="D296" s="302">
        <v>1094.9833333333333</v>
      </c>
      <c r="E296" s="302">
        <v>1080.9166666666667</v>
      </c>
      <c r="F296" s="302">
        <v>1056.8833333333334</v>
      </c>
      <c r="G296" s="302">
        <v>1042.8166666666668</v>
      </c>
      <c r="H296" s="302">
        <v>1119.0166666666667</v>
      </c>
      <c r="I296" s="302">
        <v>1133.0833333333333</v>
      </c>
      <c r="J296" s="302">
        <v>1157.1166666666666</v>
      </c>
      <c r="K296" s="301">
        <v>1109.05</v>
      </c>
      <c r="L296" s="301">
        <v>1070.95</v>
      </c>
      <c r="M296" s="301">
        <v>5.86524</v>
      </c>
      <c r="N296" s="1"/>
      <c r="O296" s="1"/>
    </row>
    <row r="297" spans="1:15" ht="12.75" customHeight="1">
      <c r="A297" s="30">
        <v>287</v>
      </c>
      <c r="B297" s="311" t="s">
        <v>145</v>
      </c>
      <c r="C297" s="301">
        <v>1532.05</v>
      </c>
      <c r="D297" s="302">
        <v>1538.7666666666667</v>
      </c>
      <c r="E297" s="302">
        <v>1511.5833333333333</v>
      </c>
      <c r="F297" s="302">
        <v>1491.1166666666666</v>
      </c>
      <c r="G297" s="302">
        <v>1463.9333333333332</v>
      </c>
      <c r="H297" s="302">
        <v>1559.2333333333333</v>
      </c>
      <c r="I297" s="302">
        <v>1586.4166666666667</v>
      </c>
      <c r="J297" s="302">
        <v>1606.8833333333334</v>
      </c>
      <c r="K297" s="301">
        <v>1565.95</v>
      </c>
      <c r="L297" s="301">
        <v>1518.3</v>
      </c>
      <c r="M297" s="301">
        <v>24.603670000000001</v>
      </c>
      <c r="N297" s="1"/>
      <c r="O297" s="1"/>
    </row>
    <row r="298" spans="1:15" ht="12.75" customHeight="1">
      <c r="A298" s="30">
        <v>288</v>
      </c>
      <c r="B298" s="311" t="s">
        <v>146</v>
      </c>
      <c r="C298" s="301">
        <v>4086.9</v>
      </c>
      <c r="D298" s="302">
        <v>4126.0166666666673</v>
      </c>
      <c r="E298" s="302">
        <v>4034.9833333333345</v>
      </c>
      <c r="F298" s="302">
        <v>3983.0666666666671</v>
      </c>
      <c r="G298" s="302">
        <v>3892.0333333333342</v>
      </c>
      <c r="H298" s="302">
        <v>4177.9333333333343</v>
      </c>
      <c r="I298" s="302">
        <v>4268.9666666666672</v>
      </c>
      <c r="J298" s="302">
        <v>4320.883333333335</v>
      </c>
      <c r="K298" s="301">
        <v>4217.05</v>
      </c>
      <c r="L298" s="301">
        <v>4074.1</v>
      </c>
      <c r="M298" s="301">
        <v>4.3066899999999997</v>
      </c>
      <c r="N298" s="1"/>
      <c r="O298" s="1"/>
    </row>
    <row r="299" spans="1:15" ht="12.75" customHeight="1">
      <c r="A299" s="30">
        <v>289</v>
      </c>
      <c r="B299" s="311" t="s">
        <v>147</v>
      </c>
      <c r="C299" s="301">
        <v>3248.55</v>
      </c>
      <c r="D299" s="302">
        <v>3284.2833333333333</v>
      </c>
      <c r="E299" s="302">
        <v>3191.5666666666666</v>
      </c>
      <c r="F299" s="302">
        <v>3134.5833333333335</v>
      </c>
      <c r="G299" s="302">
        <v>3041.8666666666668</v>
      </c>
      <c r="H299" s="302">
        <v>3341.2666666666664</v>
      </c>
      <c r="I299" s="302">
        <v>3433.9833333333327</v>
      </c>
      <c r="J299" s="302">
        <v>3490.9666666666662</v>
      </c>
      <c r="K299" s="301">
        <v>3377</v>
      </c>
      <c r="L299" s="301">
        <v>3227.3</v>
      </c>
      <c r="M299" s="301">
        <v>2.86721</v>
      </c>
      <c r="N299" s="1"/>
      <c r="O299" s="1"/>
    </row>
    <row r="300" spans="1:15" ht="12.75" customHeight="1">
      <c r="A300" s="30">
        <v>290</v>
      </c>
      <c r="B300" s="311" t="s">
        <v>148</v>
      </c>
      <c r="C300" s="301">
        <v>612.25</v>
      </c>
      <c r="D300" s="302">
        <v>611.23333333333335</v>
      </c>
      <c r="E300" s="302">
        <v>605.01666666666665</v>
      </c>
      <c r="F300" s="302">
        <v>597.7833333333333</v>
      </c>
      <c r="G300" s="302">
        <v>591.56666666666661</v>
      </c>
      <c r="H300" s="302">
        <v>618.4666666666667</v>
      </c>
      <c r="I300" s="302">
        <v>624.68333333333339</v>
      </c>
      <c r="J300" s="302">
        <v>631.91666666666674</v>
      </c>
      <c r="K300" s="301">
        <v>617.45000000000005</v>
      </c>
      <c r="L300" s="301">
        <v>604</v>
      </c>
      <c r="M300" s="301">
        <v>7.9518599999999999</v>
      </c>
      <c r="N300" s="1"/>
      <c r="O300" s="1"/>
    </row>
    <row r="301" spans="1:15" ht="12.75" customHeight="1">
      <c r="A301" s="30">
        <v>291</v>
      </c>
      <c r="B301" s="311" t="s">
        <v>441</v>
      </c>
      <c r="C301" s="301">
        <v>1784.45</v>
      </c>
      <c r="D301" s="302">
        <v>1810.1499999999999</v>
      </c>
      <c r="E301" s="302">
        <v>1745.2999999999997</v>
      </c>
      <c r="F301" s="302">
        <v>1706.1499999999999</v>
      </c>
      <c r="G301" s="302">
        <v>1641.2999999999997</v>
      </c>
      <c r="H301" s="302">
        <v>1849.2999999999997</v>
      </c>
      <c r="I301" s="302">
        <v>1914.1499999999996</v>
      </c>
      <c r="J301" s="302">
        <v>1953.2999999999997</v>
      </c>
      <c r="K301" s="301">
        <v>1875</v>
      </c>
      <c r="L301" s="301">
        <v>1771</v>
      </c>
      <c r="M301" s="301">
        <v>0.64510000000000001</v>
      </c>
      <c r="N301" s="1"/>
      <c r="O301" s="1"/>
    </row>
    <row r="302" spans="1:15" ht="12.75" customHeight="1">
      <c r="A302" s="30">
        <v>292</v>
      </c>
      <c r="B302" s="311" t="s">
        <v>837</v>
      </c>
      <c r="C302" s="301">
        <v>321.5</v>
      </c>
      <c r="D302" s="302">
        <v>323.73333333333335</v>
      </c>
      <c r="E302" s="302">
        <v>317.4666666666667</v>
      </c>
      <c r="F302" s="302">
        <v>313.43333333333334</v>
      </c>
      <c r="G302" s="302">
        <v>307.16666666666669</v>
      </c>
      <c r="H302" s="302">
        <v>327.76666666666671</v>
      </c>
      <c r="I302" s="302">
        <v>334.03333333333336</v>
      </c>
      <c r="J302" s="302">
        <v>338.06666666666672</v>
      </c>
      <c r="K302" s="301">
        <v>330</v>
      </c>
      <c r="L302" s="301">
        <v>319.7</v>
      </c>
      <c r="M302" s="301">
        <v>4.7372500000000004</v>
      </c>
      <c r="N302" s="1"/>
      <c r="O302" s="1"/>
    </row>
    <row r="303" spans="1:15" ht="12.75" customHeight="1">
      <c r="A303" s="30">
        <v>293</v>
      </c>
      <c r="B303" s="311" t="s">
        <v>149</v>
      </c>
      <c r="C303" s="301">
        <v>1004.3</v>
      </c>
      <c r="D303" s="302">
        <v>1010.6166666666667</v>
      </c>
      <c r="E303" s="302">
        <v>992.23333333333335</v>
      </c>
      <c r="F303" s="302">
        <v>980.16666666666663</v>
      </c>
      <c r="G303" s="302">
        <v>961.7833333333333</v>
      </c>
      <c r="H303" s="302">
        <v>1022.6833333333334</v>
      </c>
      <c r="I303" s="302">
        <v>1041.0666666666668</v>
      </c>
      <c r="J303" s="302">
        <v>1053.1333333333334</v>
      </c>
      <c r="K303" s="301">
        <v>1029</v>
      </c>
      <c r="L303" s="301">
        <v>998.55</v>
      </c>
      <c r="M303" s="301">
        <v>40.471550000000001</v>
      </c>
      <c r="N303" s="1"/>
      <c r="O303" s="1"/>
    </row>
    <row r="304" spans="1:15" ht="12.75" customHeight="1">
      <c r="A304" s="30">
        <v>294</v>
      </c>
      <c r="B304" s="311" t="s">
        <v>150</v>
      </c>
      <c r="C304" s="301">
        <v>172.85</v>
      </c>
      <c r="D304" s="302">
        <v>174.29999999999998</v>
      </c>
      <c r="E304" s="302">
        <v>167.99999999999997</v>
      </c>
      <c r="F304" s="302">
        <v>163.14999999999998</v>
      </c>
      <c r="G304" s="302">
        <v>156.84999999999997</v>
      </c>
      <c r="H304" s="302">
        <v>179.14999999999998</v>
      </c>
      <c r="I304" s="302">
        <v>185.45</v>
      </c>
      <c r="J304" s="302">
        <v>190.29999999999998</v>
      </c>
      <c r="K304" s="301">
        <v>180.6</v>
      </c>
      <c r="L304" s="301">
        <v>169.45</v>
      </c>
      <c r="M304" s="301">
        <v>48.972819999999999</v>
      </c>
      <c r="N304" s="1"/>
      <c r="O304" s="1"/>
    </row>
    <row r="305" spans="1:15" ht="12.75" customHeight="1">
      <c r="A305" s="30">
        <v>295</v>
      </c>
      <c r="B305" s="311" t="s">
        <v>315</v>
      </c>
      <c r="C305" s="301">
        <v>16.2</v>
      </c>
      <c r="D305" s="302">
        <v>16.283333333333335</v>
      </c>
      <c r="E305" s="302">
        <v>16.06666666666667</v>
      </c>
      <c r="F305" s="302">
        <v>15.933333333333334</v>
      </c>
      <c r="G305" s="302">
        <v>15.716666666666669</v>
      </c>
      <c r="H305" s="302">
        <v>16.416666666666671</v>
      </c>
      <c r="I305" s="302">
        <v>16.633333333333333</v>
      </c>
      <c r="J305" s="302">
        <v>16.766666666666673</v>
      </c>
      <c r="K305" s="301">
        <v>16.5</v>
      </c>
      <c r="L305" s="301">
        <v>16.149999999999999</v>
      </c>
      <c r="M305" s="301">
        <v>11.859830000000001</v>
      </c>
      <c r="N305" s="1"/>
      <c r="O305" s="1"/>
    </row>
    <row r="306" spans="1:15" ht="12.75" customHeight="1">
      <c r="A306" s="30">
        <v>296</v>
      </c>
      <c r="B306" s="311" t="s">
        <v>444</v>
      </c>
      <c r="C306" s="301">
        <v>189.9</v>
      </c>
      <c r="D306" s="302">
        <v>192.15</v>
      </c>
      <c r="E306" s="302">
        <v>186.4</v>
      </c>
      <c r="F306" s="302">
        <v>182.9</v>
      </c>
      <c r="G306" s="302">
        <v>177.15</v>
      </c>
      <c r="H306" s="302">
        <v>195.65</v>
      </c>
      <c r="I306" s="302">
        <v>201.4</v>
      </c>
      <c r="J306" s="302">
        <v>204.9</v>
      </c>
      <c r="K306" s="301">
        <v>197.9</v>
      </c>
      <c r="L306" s="301">
        <v>188.65</v>
      </c>
      <c r="M306" s="301">
        <v>2.3264</v>
      </c>
      <c r="N306" s="1"/>
      <c r="O306" s="1"/>
    </row>
    <row r="307" spans="1:15" ht="12.75" customHeight="1">
      <c r="A307" s="30">
        <v>297</v>
      </c>
      <c r="B307" s="311" t="s">
        <v>446</v>
      </c>
      <c r="C307" s="301">
        <v>458.9</v>
      </c>
      <c r="D307" s="302">
        <v>460.16666666666669</v>
      </c>
      <c r="E307" s="302">
        <v>451.33333333333337</v>
      </c>
      <c r="F307" s="302">
        <v>443.76666666666671</v>
      </c>
      <c r="G307" s="302">
        <v>434.93333333333339</v>
      </c>
      <c r="H307" s="302">
        <v>467.73333333333335</v>
      </c>
      <c r="I307" s="302">
        <v>476.56666666666672</v>
      </c>
      <c r="J307" s="302">
        <v>484.13333333333333</v>
      </c>
      <c r="K307" s="301">
        <v>469</v>
      </c>
      <c r="L307" s="301">
        <v>452.6</v>
      </c>
      <c r="M307" s="301">
        <v>1.0829</v>
      </c>
      <c r="N307" s="1"/>
      <c r="O307" s="1"/>
    </row>
    <row r="308" spans="1:15" ht="12.75" customHeight="1">
      <c r="A308" s="30">
        <v>298</v>
      </c>
      <c r="B308" s="311" t="s">
        <v>151</v>
      </c>
      <c r="C308" s="301">
        <v>88.5</v>
      </c>
      <c r="D308" s="302">
        <v>88.866666666666674</v>
      </c>
      <c r="E308" s="302">
        <v>87.633333333333354</v>
      </c>
      <c r="F308" s="302">
        <v>86.76666666666668</v>
      </c>
      <c r="G308" s="302">
        <v>85.53333333333336</v>
      </c>
      <c r="H308" s="302">
        <v>89.733333333333348</v>
      </c>
      <c r="I308" s="302">
        <v>90.966666666666669</v>
      </c>
      <c r="J308" s="302">
        <v>91.833333333333343</v>
      </c>
      <c r="K308" s="301">
        <v>90.1</v>
      </c>
      <c r="L308" s="301">
        <v>88</v>
      </c>
      <c r="M308" s="301">
        <v>43.30706</v>
      </c>
      <c r="N308" s="1"/>
      <c r="O308" s="1"/>
    </row>
    <row r="309" spans="1:15" ht="12.75" customHeight="1">
      <c r="A309" s="30">
        <v>299</v>
      </c>
      <c r="B309" s="311" t="s">
        <v>152</v>
      </c>
      <c r="C309" s="301">
        <v>500.15</v>
      </c>
      <c r="D309" s="302">
        <v>495.84999999999997</v>
      </c>
      <c r="E309" s="302">
        <v>488.29999999999995</v>
      </c>
      <c r="F309" s="302">
        <v>476.45</v>
      </c>
      <c r="G309" s="302">
        <v>468.9</v>
      </c>
      <c r="H309" s="302">
        <v>507.69999999999993</v>
      </c>
      <c r="I309" s="302">
        <v>515.25</v>
      </c>
      <c r="J309" s="302">
        <v>527.09999999999991</v>
      </c>
      <c r="K309" s="301">
        <v>503.4</v>
      </c>
      <c r="L309" s="301">
        <v>484</v>
      </c>
      <c r="M309" s="301">
        <v>27.929110000000001</v>
      </c>
      <c r="N309" s="1"/>
      <c r="O309" s="1"/>
    </row>
    <row r="310" spans="1:15" ht="12.75" customHeight="1">
      <c r="A310" s="30">
        <v>300</v>
      </c>
      <c r="B310" s="311" t="s">
        <v>153</v>
      </c>
      <c r="C310" s="301">
        <v>7901.6</v>
      </c>
      <c r="D310" s="302">
        <v>7887.5666666666666</v>
      </c>
      <c r="E310" s="302">
        <v>7807.7833333333328</v>
      </c>
      <c r="F310" s="302">
        <v>7713.9666666666662</v>
      </c>
      <c r="G310" s="302">
        <v>7634.1833333333325</v>
      </c>
      <c r="H310" s="302">
        <v>7981.3833333333332</v>
      </c>
      <c r="I310" s="302">
        <v>8061.1666666666679</v>
      </c>
      <c r="J310" s="302">
        <v>8154.9833333333336</v>
      </c>
      <c r="K310" s="301">
        <v>7967.35</v>
      </c>
      <c r="L310" s="301">
        <v>7793.75</v>
      </c>
      <c r="M310" s="301">
        <v>5.6582600000000003</v>
      </c>
      <c r="N310" s="1"/>
      <c r="O310" s="1"/>
    </row>
    <row r="311" spans="1:15" ht="12.75" customHeight="1">
      <c r="A311" s="30">
        <v>301</v>
      </c>
      <c r="B311" s="311" t="s">
        <v>838</v>
      </c>
      <c r="C311" s="301">
        <v>2437.0500000000002</v>
      </c>
      <c r="D311" s="302">
        <v>2475.7166666666667</v>
      </c>
      <c r="E311" s="302">
        <v>2386.3333333333335</v>
      </c>
      <c r="F311" s="302">
        <v>2335.6166666666668</v>
      </c>
      <c r="G311" s="302">
        <v>2246.2333333333336</v>
      </c>
      <c r="H311" s="302">
        <v>2526.4333333333334</v>
      </c>
      <c r="I311" s="302">
        <v>2615.8166666666666</v>
      </c>
      <c r="J311" s="302">
        <v>2666.5333333333333</v>
      </c>
      <c r="K311" s="301">
        <v>2565.1</v>
      </c>
      <c r="L311" s="301">
        <v>2425</v>
      </c>
      <c r="M311" s="301">
        <v>0.43464999999999998</v>
      </c>
      <c r="N311" s="1"/>
      <c r="O311" s="1"/>
    </row>
    <row r="312" spans="1:15" ht="12.75" customHeight="1">
      <c r="A312" s="30">
        <v>302</v>
      </c>
      <c r="B312" s="311" t="s">
        <v>448</v>
      </c>
      <c r="C312" s="301">
        <v>351.9</v>
      </c>
      <c r="D312" s="302">
        <v>350.84999999999997</v>
      </c>
      <c r="E312" s="302">
        <v>345.44999999999993</v>
      </c>
      <c r="F312" s="302">
        <v>338.99999999999994</v>
      </c>
      <c r="G312" s="302">
        <v>333.59999999999991</v>
      </c>
      <c r="H312" s="302">
        <v>357.29999999999995</v>
      </c>
      <c r="I312" s="302">
        <v>362.69999999999993</v>
      </c>
      <c r="J312" s="302">
        <v>369.15</v>
      </c>
      <c r="K312" s="301">
        <v>356.25</v>
      </c>
      <c r="L312" s="301">
        <v>344.4</v>
      </c>
      <c r="M312" s="301">
        <v>4.9695099999999996</v>
      </c>
      <c r="N312" s="1"/>
      <c r="O312" s="1"/>
    </row>
    <row r="313" spans="1:15" ht="12.75" customHeight="1">
      <c r="A313" s="30">
        <v>303</v>
      </c>
      <c r="B313" s="311" t="s">
        <v>449</v>
      </c>
      <c r="C313" s="301">
        <v>253.35</v>
      </c>
      <c r="D313" s="302">
        <v>256.41666666666669</v>
      </c>
      <c r="E313" s="302">
        <v>248.98333333333335</v>
      </c>
      <c r="F313" s="302">
        <v>244.61666666666667</v>
      </c>
      <c r="G313" s="302">
        <v>237.18333333333334</v>
      </c>
      <c r="H313" s="302">
        <v>260.78333333333336</v>
      </c>
      <c r="I313" s="302">
        <v>268.21666666666664</v>
      </c>
      <c r="J313" s="302">
        <v>272.58333333333337</v>
      </c>
      <c r="K313" s="301">
        <v>263.85000000000002</v>
      </c>
      <c r="L313" s="301">
        <v>252.05</v>
      </c>
      <c r="M313" s="301">
        <v>2.99302</v>
      </c>
      <c r="N313" s="1"/>
      <c r="O313" s="1"/>
    </row>
    <row r="314" spans="1:15" ht="12.75" customHeight="1">
      <c r="A314" s="30">
        <v>304</v>
      </c>
      <c r="B314" s="311" t="s">
        <v>154</v>
      </c>
      <c r="C314" s="301">
        <v>780.2</v>
      </c>
      <c r="D314" s="302">
        <v>776.35</v>
      </c>
      <c r="E314" s="302">
        <v>768.90000000000009</v>
      </c>
      <c r="F314" s="302">
        <v>757.6</v>
      </c>
      <c r="G314" s="302">
        <v>750.15000000000009</v>
      </c>
      <c r="H314" s="302">
        <v>787.65000000000009</v>
      </c>
      <c r="I314" s="302">
        <v>795.10000000000014</v>
      </c>
      <c r="J314" s="302">
        <v>806.40000000000009</v>
      </c>
      <c r="K314" s="301">
        <v>783.8</v>
      </c>
      <c r="L314" s="301">
        <v>765.05</v>
      </c>
      <c r="M314" s="301">
        <v>8.9463200000000001</v>
      </c>
      <c r="N314" s="1"/>
      <c r="O314" s="1"/>
    </row>
    <row r="315" spans="1:15" ht="12.75" customHeight="1">
      <c r="A315" s="30">
        <v>305</v>
      </c>
      <c r="B315" s="311" t="s">
        <v>454</v>
      </c>
      <c r="C315" s="301">
        <v>1244.6500000000001</v>
      </c>
      <c r="D315" s="302">
        <v>1255.2833333333333</v>
      </c>
      <c r="E315" s="302">
        <v>1226.2166666666667</v>
      </c>
      <c r="F315" s="302">
        <v>1207.7833333333333</v>
      </c>
      <c r="G315" s="302">
        <v>1178.7166666666667</v>
      </c>
      <c r="H315" s="302">
        <v>1273.7166666666667</v>
      </c>
      <c r="I315" s="302">
        <v>1302.7833333333333</v>
      </c>
      <c r="J315" s="302">
        <v>1321.2166666666667</v>
      </c>
      <c r="K315" s="301">
        <v>1284.3499999999999</v>
      </c>
      <c r="L315" s="301">
        <v>1236.8499999999999</v>
      </c>
      <c r="M315" s="301">
        <v>1.6513</v>
      </c>
      <c r="N315" s="1"/>
      <c r="O315" s="1"/>
    </row>
    <row r="316" spans="1:15" ht="12.75" customHeight="1">
      <c r="A316" s="30">
        <v>306</v>
      </c>
      <c r="B316" s="311" t="s">
        <v>155</v>
      </c>
      <c r="C316" s="301">
        <v>1499.4</v>
      </c>
      <c r="D316" s="302">
        <v>1513.7833333333335</v>
      </c>
      <c r="E316" s="302">
        <v>1455.616666666667</v>
      </c>
      <c r="F316" s="302">
        <v>1411.8333333333335</v>
      </c>
      <c r="G316" s="302">
        <v>1353.666666666667</v>
      </c>
      <c r="H316" s="302">
        <v>1557.5666666666671</v>
      </c>
      <c r="I316" s="302">
        <v>1615.7333333333336</v>
      </c>
      <c r="J316" s="302">
        <v>1659.5166666666671</v>
      </c>
      <c r="K316" s="301">
        <v>1571.95</v>
      </c>
      <c r="L316" s="301">
        <v>1470</v>
      </c>
      <c r="M316" s="301">
        <v>4.3060900000000002</v>
      </c>
      <c r="N316" s="1"/>
      <c r="O316" s="1"/>
    </row>
    <row r="317" spans="1:15" ht="12.75" customHeight="1">
      <c r="A317" s="30">
        <v>307</v>
      </c>
      <c r="B317" s="311" t="s">
        <v>156</v>
      </c>
      <c r="C317" s="301">
        <v>814.65</v>
      </c>
      <c r="D317" s="302">
        <v>810.2166666666667</v>
      </c>
      <c r="E317" s="302">
        <v>795.43333333333339</v>
      </c>
      <c r="F317" s="302">
        <v>776.2166666666667</v>
      </c>
      <c r="G317" s="302">
        <v>761.43333333333339</v>
      </c>
      <c r="H317" s="302">
        <v>829.43333333333339</v>
      </c>
      <c r="I317" s="302">
        <v>844.2166666666667</v>
      </c>
      <c r="J317" s="302">
        <v>863.43333333333339</v>
      </c>
      <c r="K317" s="301">
        <v>825</v>
      </c>
      <c r="L317" s="301">
        <v>791</v>
      </c>
      <c r="M317" s="301">
        <v>3.2555800000000001</v>
      </c>
      <c r="N317" s="1"/>
      <c r="O317" s="1"/>
    </row>
    <row r="318" spans="1:15" ht="12.75" customHeight="1">
      <c r="A318" s="30">
        <v>308</v>
      </c>
      <c r="B318" s="311" t="s">
        <v>157</v>
      </c>
      <c r="C318" s="301">
        <v>740.95</v>
      </c>
      <c r="D318" s="302">
        <v>744.86666666666667</v>
      </c>
      <c r="E318" s="302">
        <v>731.18333333333339</v>
      </c>
      <c r="F318" s="302">
        <v>721.41666666666674</v>
      </c>
      <c r="G318" s="302">
        <v>707.73333333333346</v>
      </c>
      <c r="H318" s="302">
        <v>754.63333333333333</v>
      </c>
      <c r="I318" s="302">
        <v>768.31666666666649</v>
      </c>
      <c r="J318" s="302">
        <v>778.08333333333326</v>
      </c>
      <c r="K318" s="301">
        <v>758.55</v>
      </c>
      <c r="L318" s="301">
        <v>735.1</v>
      </c>
      <c r="M318" s="301">
        <v>2.7229999999999999</v>
      </c>
      <c r="N318" s="1"/>
      <c r="O318" s="1"/>
    </row>
    <row r="319" spans="1:15" ht="12.75" customHeight="1">
      <c r="A319" s="30">
        <v>309</v>
      </c>
      <c r="B319" s="311" t="s">
        <v>445</v>
      </c>
      <c r="C319" s="301">
        <v>218.6</v>
      </c>
      <c r="D319" s="302">
        <v>218.23333333333335</v>
      </c>
      <c r="E319" s="302">
        <v>215.4666666666667</v>
      </c>
      <c r="F319" s="302">
        <v>212.33333333333334</v>
      </c>
      <c r="G319" s="302">
        <v>209.56666666666669</v>
      </c>
      <c r="H319" s="302">
        <v>221.3666666666667</v>
      </c>
      <c r="I319" s="302">
        <v>224.13333333333335</v>
      </c>
      <c r="J319" s="302">
        <v>227.26666666666671</v>
      </c>
      <c r="K319" s="301">
        <v>221</v>
      </c>
      <c r="L319" s="301">
        <v>215.1</v>
      </c>
      <c r="M319" s="301">
        <v>1.8333200000000001</v>
      </c>
      <c r="N319" s="1"/>
      <c r="O319" s="1"/>
    </row>
    <row r="320" spans="1:15" ht="12.75" customHeight="1">
      <c r="A320" s="30">
        <v>310</v>
      </c>
      <c r="B320" s="311" t="s">
        <v>452</v>
      </c>
      <c r="C320" s="301">
        <v>165.35</v>
      </c>
      <c r="D320" s="302">
        <v>166.11666666666667</v>
      </c>
      <c r="E320" s="302">
        <v>163.83333333333334</v>
      </c>
      <c r="F320" s="302">
        <v>162.31666666666666</v>
      </c>
      <c r="G320" s="302">
        <v>160.03333333333333</v>
      </c>
      <c r="H320" s="302">
        <v>167.63333333333335</v>
      </c>
      <c r="I320" s="302">
        <v>169.91666666666666</v>
      </c>
      <c r="J320" s="302">
        <v>171.43333333333337</v>
      </c>
      <c r="K320" s="301">
        <v>168.4</v>
      </c>
      <c r="L320" s="301">
        <v>164.6</v>
      </c>
      <c r="M320" s="301">
        <v>0.87122999999999995</v>
      </c>
      <c r="N320" s="1"/>
      <c r="O320" s="1"/>
    </row>
    <row r="321" spans="1:15" ht="12.75" customHeight="1">
      <c r="A321" s="30">
        <v>311</v>
      </c>
      <c r="B321" s="311" t="s">
        <v>450</v>
      </c>
      <c r="C321" s="301">
        <v>189.1</v>
      </c>
      <c r="D321" s="302">
        <v>189.36666666666667</v>
      </c>
      <c r="E321" s="302">
        <v>187.23333333333335</v>
      </c>
      <c r="F321" s="302">
        <v>185.36666666666667</v>
      </c>
      <c r="G321" s="302">
        <v>183.23333333333335</v>
      </c>
      <c r="H321" s="302">
        <v>191.23333333333335</v>
      </c>
      <c r="I321" s="302">
        <v>193.36666666666667</v>
      </c>
      <c r="J321" s="302">
        <v>195.23333333333335</v>
      </c>
      <c r="K321" s="301">
        <v>191.5</v>
      </c>
      <c r="L321" s="301">
        <v>187.5</v>
      </c>
      <c r="M321" s="301">
        <v>3.7254</v>
      </c>
      <c r="N321" s="1"/>
      <c r="O321" s="1"/>
    </row>
    <row r="322" spans="1:15" ht="12.75" customHeight="1">
      <c r="A322" s="30">
        <v>312</v>
      </c>
      <c r="B322" s="311" t="s">
        <v>451</v>
      </c>
      <c r="C322" s="301">
        <v>895.7</v>
      </c>
      <c r="D322" s="302">
        <v>884.66666666666663</v>
      </c>
      <c r="E322" s="302">
        <v>861.43333333333328</v>
      </c>
      <c r="F322" s="302">
        <v>827.16666666666663</v>
      </c>
      <c r="G322" s="302">
        <v>803.93333333333328</v>
      </c>
      <c r="H322" s="302">
        <v>918.93333333333328</v>
      </c>
      <c r="I322" s="302">
        <v>942.16666666666663</v>
      </c>
      <c r="J322" s="302">
        <v>976.43333333333328</v>
      </c>
      <c r="K322" s="301">
        <v>907.9</v>
      </c>
      <c r="L322" s="301">
        <v>850.4</v>
      </c>
      <c r="M322" s="301">
        <v>13.53379</v>
      </c>
      <c r="N322" s="1"/>
      <c r="O322" s="1"/>
    </row>
    <row r="323" spans="1:15" ht="12.75" customHeight="1">
      <c r="A323" s="30">
        <v>313</v>
      </c>
      <c r="B323" s="311" t="s">
        <v>158</v>
      </c>
      <c r="C323" s="301">
        <v>2881.85</v>
      </c>
      <c r="D323" s="302">
        <v>2917.9500000000003</v>
      </c>
      <c r="E323" s="302">
        <v>2838.9000000000005</v>
      </c>
      <c r="F323" s="302">
        <v>2795.9500000000003</v>
      </c>
      <c r="G323" s="302">
        <v>2716.9000000000005</v>
      </c>
      <c r="H323" s="302">
        <v>2960.9000000000005</v>
      </c>
      <c r="I323" s="302">
        <v>3039.9500000000007</v>
      </c>
      <c r="J323" s="302">
        <v>3082.9000000000005</v>
      </c>
      <c r="K323" s="301">
        <v>2997</v>
      </c>
      <c r="L323" s="301">
        <v>2875</v>
      </c>
      <c r="M323" s="301">
        <v>5.7560000000000002</v>
      </c>
      <c r="N323" s="1"/>
      <c r="O323" s="1"/>
    </row>
    <row r="324" spans="1:15" ht="12.75" customHeight="1">
      <c r="A324" s="30">
        <v>314</v>
      </c>
      <c r="B324" s="311" t="s">
        <v>442</v>
      </c>
      <c r="C324" s="301">
        <v>37.700000000000003</v>
      </c>
      <c r="D324" s="302">
        <v>38</v>
      </c>
      <c r="E324" s="302">
        <v>37.200000000000003</v>
      </c>
      <c r="F324" s="302">
        <v>36.700000000000003</v>
      </c>
      <c r="G324" s="302">
        <v>35.900000000000006</v>
      </c>
      <c r="H324" s="302">
        <v>38.5</v>
      </c>
      <c r="I324" s="302">
        <v>39.299999999999997</v>
      </c>
      <c r="J324" s="302">
        <v>39.799999999999997</v>
      </c>
      <c r="K324" s="301">
        <v>38.799999999999997</v>
      </c>
      <c r="L324" s="301">
        <v>37.5</v>
      </c>
      <c r="M324" s="301">
        <v>7.5507900000000001</v>
      </c>
      <c r="N324" s="1"/>
      <c r="O324" s="1"/>
    </row>
    <row r="325" spans="1:15" ht="12.75" customHeight="1">
      <c r="A325" s="30">
        <v>315</v>
      </c>
      <c r="B325" s="311" t="s">
        <v>443</v>
      </c>
      <c r="C325" s="301">
        <v>149.85</v>
      </c>
      <c r="D325" s="302">
        <v>151.11666666666667</v>
      </c>
      <c r="E325" s="302">
        <v>148.23333333333335</v>
      </c>
      <c r="F325" s="302">
        <v>146.61666666666667</v>
      </c>
      <c r="G325" s="302">
        <v>143.73333333333335</v>
      </c>
      <c r="H325" s="302">
        <v>152.73333333333335</v>
      </c>
      <c r="I325" s="302">
        <v>155.61666666666667</v>
      </c>
      <c r="J325" s="302">
        <v>157.23333333333335</v>
      </c>
      <c r="K325" s="301">
        <v>154</v>
      </c>
      <c r="L325" s="301">
        <v>149.5</v>
      </c>
      <c r="M325" s="301">
        <v>1.73299</v>
      </c>
      <c r="N325" s="1"/>
      <c r="O325" s="1"/>
    </row>
    <row r="326" spans="1:15" ht="12.75" customHeight="1">
      <c r="A326" s="30">
        <v>316</v>
      </c>
      <c r="B326" s="311" t="s">
        <v>453</v>
      </c>
      <c r="C326" s="301">
        <v>763.7</v>
      </c>
      <c r="D326" s="302">
        <v>766.06666666666661</v>
      </c>
      <c r="E326" s="302">
        <v>758.83333333333326</v>
      </c>
      <c r="F326" s="302">
        <v>753.9666666666667</v>
      </c>
      <c r="G326" s="302">
        <v>746.73333333333335</v>
      </c>
      <c r="H326" s="302">
        <v>770.93333333333317</v>
      </c>
      <c r="I326" s="302">
        <v>778.16666666666652</v>
      </c>
      <c r="J326" s="302">
        <v>783.03333333333308</v>
      </c>
      <c r="K326" s="301">
        <v>773.3</v>
      </c>
      <c r="L326" s="301">
        <v>761.2</v>
      </c>
      <c r="M326" s="301">
        <v>0.44489000000000001</v>
      </c>
      <c r="N326" s="1"/>
      <c r="O326" s="1"/>
    </row>
    <row r="327" spans="1:15" ht="12.75" customHeight="1">
      <c r="A327" s="30">
        <v>317</v>
      </c>
      <c r="B327" s="311" t="s">
        <v>159</v>
      </c>
      <c r="C327" s="301">
        <v>2365.1</v>
      </c>
      <c r="D327" s="302">
        <v>2387.9666666666667</v>
      </c>
      <c r="E327" s="302">
        <v>2333.3833333333332</v>
      </c>
      <c r="F327" s="302">
        <v>2301.6666666666665</v>
      </c>
      <c r="G327" s="302">
        <v>2247.083333333333</v>
      </c>
      <c r="H327" s="302">
        <v>2419.6833333333334</v>
      </c>
      <c r="I327" s="302">
        <v>2474.2666666666664</v>
      </c>
      <c r="J327" s="302">
        <v>2505.9833333333336</v>
      </c>
      <c r="K327" s="301">
        <v>2442.5500000000002</v>
      </c>
      <c r="L327" s="301">
        <v>2356.25</v>
      </c>
      <c r="M327" s="301">
        <v>4.3752300000000002</v>
      </c>
      <c r="N327" s="1"/>
      <c r="O327" s="1"/>
    </row>
    <row r="328" spans="1:15" ht="12.75" customHeight="1">
      <c r="A328" s="30">
        <v>318</v>
      </c>
      <c r="B328" s="311" t="s">
        <v>160</v>
      </c>
      <c r="C328" s="301">
        <v>68558.55</v>
      </c>
      <c r="D328" s="302">
        <v>68694.05</v>
      </c>
      <c r="E328" s="302">
        <v>68080.3</v>
      </c>
      <c r="F328" s="302">
        <v>67602.05</v>
      </c>
      <c r="G328" s="302">
        <v>66988.3</v>
      </c>
      <c r="H328" s="302">
        <v>69172.3</v>
      </c>
      <c r="I328" s="302">
        <v>69786.05</v>
      </c>
      <c r="J328" s="302">
        <v>70264.3</v>
      </c>
      <c r="K328" s="301">
        <v>69307.8</v>
      </c>
      <c r="L328" s="301">
        <v>68215.8</v>
      </c>
      <c r="M328" s="301">
        <v>5.8790000000000002E-2</v>
      </c>
      <c r="N328" s="1"/>
      <c r="O328" s="1"/>
    </row>
    <row r="329" spans="1:15" ht="12.75" customHeight="1">
      <c r="A329" s="30">
        <v>319</v>
      </c>
      <c r="B329" s="311" t="s">
        <v>447</v>
      </c>
      <c r="C329" s="301">
        <v>111.25</v>
      </c>
      <c r="D329" s="302">
        <v>112.63333333333333</v>
      </c>
      <c r="E329" s="302">
        <v>108.61666666666665</v>
      </c>
      <c r="F329" s="302">
        <v>105.98333333333332</v>
      </c>
      <c r="G329" s="302">
        <v>101.96666666666664</v>
      </c>
      <c r="H329" s="302">
        <v>115.26666666666665</v>
      </c>
      <c r="I329" s="302">
        <v>119.28333333333333</v>
      </c>
      <c r="J329" s="302">
        <v>121.91666666666666</v>
      </c>
      <c r="K329" s="301">
        <v>116.65</v>
      </c>
      <c r="L329" s="301">
        <v>110</v>
      </c>
      <c r="M329" s="301">
        <v>206.53564</v>
      </c>
      <c r="N329" s="1"/>
      <c r="O329" s="1"/>
    </row>
    <row r="330" spans="1:15" ht="12.75" customHeight="1">
      <c r="A330" s="30">
        <v>320</v>
      </c>
      <c r="B330" s="311" t="s">
        <v>161</v>
      </c>
      <c r="C330" s="301">
        <v>1039.8</v>
      </c>
      <c r="D330" s="302">
        <v>1039.2666666666667</v>
      </c>
      <c r="E330" s="302">
        <v>1023.5333333333333</v>
      </c>
      <c r="F330" s="302">
        <v>1007.2666666666667</v>
      </c>
      <c r="G330" s="302">
        <v>991.5333333333333</v>
      </c>
      <c r="H330" s="302">
        <v>1055.5333333333333</v>
      </c>
      <c r="I330" s="302">
        <v>1071.2666666666664</v>
      </c>
      <c r="J330" s="302">
        <v>1087.5333333333333</v>
      </c>
      <c r="K330" s="301">
        <v>1055</v>
      </c>
      <c r="L330" s="301">
        <v>1023</v>
      </c>
      <c r="M330" s="301">
        <v>5.3538500000000004</v>
      </c>
      <c r="N330" s="1"/>
      <c r="O330" s="1"/>
    </row>
    <row r="331" spans="1:15" ht="12.75" customHeight="1">
      <c r="A331" s="30">
        <v>321</v>
      </c>
      <c r="B331" s="311" t="s">
        <v>162</v>
      </c>
      <c r="C331" s="301">
        <v>277.75</v>
      </c>
      <c r="D331" s="302">
        <v>276.91666666666669</v>
      </c>
      <c r="E331" s="302">
        <v>273.13333333333338</v>
      </c>
      <c r="F331" s="302">
        <v>268.51666666666671</v>
      </c>
      <c r="G331" s="302">
        <v>264.73333333333341</v>
      </c>
      <c r="H331" s="302">
        <v>281.53333333333336</v>
      </c>
      <c r="I331" s="302">
        <v>285.31666666666666</v>
      </c>
      <c r="J331" s="302">
        <v>289.93333333333334</v>
      </c>
      <c r="K331" s="301">
        <v>280.7</v>
      </c>
      <c r="L331" s="301">
        <v>272.3</v>
      </c>
      <c r="M331" s="301">
        <v>4.4729799999999997</v>
      </c>
      <c r="N331" s="1"/>
      <c r="O331" s="1"/>
    </row>
    <row r="332" spans="1:15" ht="12.75" customHeight="1">
      <c r="A332" s="30">
        <v>322</v>
      </c>
      <c r="B332" s="311" t="s">
        <v>267</v>
      </c>
      <c r="C332" s="301">
        <v>670.7</v>
      </c>
      <c r="D332" s="302">
        <v>672.0333333333333</v>
      </c>
      <c r="E332" s="302">
        <v>661.66666666666663</v>
      </c>
      <c r="F332" s="302">
        <v>652.63333333333333</v>
      </c>
      <c r="G332" s="302">
        <v>642.26666666666665</v>
      </c>
      <c r="H332" s="302">
        <v>681.06666666666661</v>
      </c>
      <c r="I332" s="302">
        <v>691.43333333333339</v>
      </c>
      <c r="J332" s="302">
        <v>700.46666666666658</v>
      </c>
      <c r="K332" s="301">
        <v>682.4</v>
      </c>
      <c r="L332" s="301">
        <v>663</v>
      </c>
      <c r="M332" s="301">
        <v>0.94979999999999998</v>
      </c>
      <c r="N332" s="1"/>
      <c r="O332" s="1"/>
    </row>
    <row r="333" spans="1:15" ht="12.75" customHeight="1">
      <c r="A333" s="30">
        <v>323</v>
      </c>
      <c r="B333" s="311" t="s">
        <v>163</v>
      </c>
      <c r="C333" s="301">
        <v>85.8</v>
      </c>
      <c r="D333" s="302">
        <v>86.45</v>
      </c>
      <c r="E333" s="302">
        <v>84.45</v>
      </c>
      <c r="F333" s="302">
        <v>83.1</v>
      </c>
      <c r="G333" s="302">
        <v>81.099999999999994</v>
      </c>
      <c r="H333" s="302">
        <v>87.800000000000011</v>
      </c>
      <c r="I333" s="302">
        <v>89.800000000000011</v>
      </c>
      <c r="J333" s="302">
        <v>91.15000000000002</v>
      </c>
      <c r="K333" s="301">
        <v>88.45</v>
      </c>
      <c r="L333" s="301">
        <v>85.1</v>
      </c>
      <c r="M333" s="301">
        <v>189.07205999999999</v>
      </c>
      <c r="N333" s="1"/>
      <c r="O333" s="1"/>
    </row>
    <row r="334" spans="1:15" ht="12.75" customHeight="1">
      <c r="A334" s="30">
        <v>324</v>
      </c>
      <c r="B334" s="311" t="s">
        <v>164</v>
      </c>
      <c r="C334" s="301">
        <v>3614.05</v>
      </c>
      <c r="D334" s="302">
        <v>3583.85</v>
      </c>
      <c r="E334" s="302">
        <v>3531.2</v>
      </c>
      <c r="F334" s="302">
        <v>3448.35</v>
      </c>
      <c r="G334" s="302">
        <v>3395.7</v>
      </c>
      <c r="H334" s="302">
        <v>3666.7</v>
      </c>
      <c r="I334" s="302">
        <v>3719.3500000000004</v>
      </c>
      <c r="J334" s="302">
        <v>3802.2</v>
      </c>
      <c r="K334" s="301">
        <v>3636.5</v>
      </c>
      <c r="L334" s="301">
        <v>3501</v>
      </c>
      <c r="M334" s="301">
        <v>4.2297500000000001</v>
      </c>
      <c r="N334" s="1"/>
      <c r="O334" s="1"/>
    </row>
    <row r="335" spans="1:15" ht="12.75" customHeight="1">
      <c r="A335" s="30">
        <v>325</v>
      </c>
      <c r="B335" s="311" t="s">
        <v>165</v>
      </c>
      <c r="C335" s="301">
        <v>3539.8</v>
      </c>
      <c r="D335" s="302">
        <v>3563.1166666666668</v>
      </c>
      <c r="E335" s="302">
        <v>3504.2333333333336</v>
      </c>
      <c r="F335" s="302">
        <v>3468.666666666667</v>
      </c>
      <c r="G335" s="302">
        <v>3409.7833333333338</v>
      </c>
      <c r="H335" s="302">
        <v>3598.6833333333334</v>
      </c>
      <c r="I335" s="302">
        <v>3657.5666666666666</v>
      </c>
      <c r="J335" s="302">
        <v>3693.1333333333332</v>
      </c>
      <c r="K335" s="301">
        <v>3622</v>
      </c>
      <c r="L335" s="301">
        <v>3527.55</v>
      </c>
      <c r="M335" s="301">
        <v>0.98682000000000003</v>
      </c>
      <c r="N335" s="1"/>
      <c r="O335" s="1"/>
    </row>
    <row r="336" spans="1:15" ht="12.75" customHeight="1">
      <c r="A336" s="30">
        <v>326</v>
      </c>
      <c r="B336" s="311" t="s">
        <v>839</v>
      </c>
      <c r="C336" s="301">
        <v>1122.7</v>
      </c>
      <c r="D336" s="302">
        <v>1130.3499999999999</v>
      </c>
      <c r="E336" s="302">
        <v>1108.6999999999998</v>
      </c>
      <c r="F336" s="302">
        <v>1094.6999999999998</v>
      </c>
      <c r="G336" s="302">
        <v>1073.0499999999997</v>
      </c>
      <c r="H336" s="302">
        <v>1144.3499999999999</v>
      </c>
      <c r="I336" s="302">
        <v>1166</v>
      </c>
      <c r="J336" s="302">
        <v>1180</v>
      </c>
      <c r="K336" s="301">
        <v>1152</v>
      </c>
      <c r="L336" s="301">
        <v>1116.3499999999999</v>
      </c>
      <c r="M336" s="301">
        <v>0.60518000000000005</v>
      </c>
      <c r="N336" s="1"/>
      <c r="O336" s="1"/>
    </row>
    <row r="337" spans="1:15" ht="12.75" customHeight="1">
      <c r="A337" s="30">
        <v>327</v>
      </c>
      <c r="B337" s="311" t="s">
        <v>455</v>
      </c>
      <c r="C337" s="301">
        <v>30.2</v>
      </c>
      <c r="D337" s="302">
        <v>30.466666666666669</v>
      </c>
      <c r="E337" s="302">
        <v>29.733333333333338</v>
      </c>
      <c r="F337" s="302">
        <v>29.266666666666669</v>
      </c>
      <c r="G337" s="302">
        <v>28.533333333333339</v>
      </c>
      <c r="H337" s="302">
        <v>30.933333333333337</v>
      </c>
      <c r="I337" s="302">
        <v>31.666666666666671</v>
      </c>
      <c r="J337" s="302">
        <v>32.13333333333334</v>
      </c>
      <c r="K337" s="301">
        <v>31.2</v>
      </c>
      <c r="L337" s="301">
        <v>30</v>
      </c>
      <c r="M337" s="301">
        <v>39.99662</v>
      </c>
      <c r="N337" s="1"/>
      <c r="O337" s="1"/>
    </row>
    <row r="338" spans="1:15" ht="12.75" customHeight="1">
      <c r="A338" s="30">
        <v>328</v>
      </c>
      <c r="B338" s="311" t="s">
        <v>456</v>
      </c>
      <c r="C338" s="301">
        <v>59.5</v>
      </c>
      <c r="D338" s="302">
        <v>59.666666666666664</v>
      </c>
      <c r="E338" s="302">
        <v>58.833333333333329</v>
      </c>
      <c r="F338" s="302">
        <v>58.166666666666664</v>
      </c>
      <c r="G338" s="302">
        <v>57.333333333333329</v>
      </c>
      <c r="H338" s="302">
        <v>60.333333333333329</v>
      </c>
      <c r="I338" s="302">
        <v>61.166666666666657</v>
      </c>
      <c r="J338" s="302">
        <v>61.833333333333329</v>
      </c>
      <c r="K338" s="301">
        <v>60.5</v>
      </c>
      <c r="L338" s="301">
        <v>59</v>
      </c>
      <c r="M338" s="301">
        <v>16.198429999999998</v>
      </c>
      <c r="N338" s="1"/>
      <c r="O338" s="1"/>
    </row>
    <row r="339" spans="1:15" ht="12.75" customHeight="1">
      <c r="A339" s="30">
        <v>329</v>
      </c>
      <c r="B339" s="311" t="s">
        <v>457</v>
      </c>
      <c r="C339" s="301">
        <v>535.5</v>
      </c>
      <c r="D339" s="302">
        <v>536.9</v>
      </c>
      <c r="E339" s="302">
        <v>530.79999999999995</v>
      </c>
      <c r="F339" s="302">
        <v>526.1</v>
      </c>
      <c r="G339" s="302">
        <v>520</v>
      </c>
      <c r="H339" s="302">
        <v>541.59999999999991</v>
      </c>
      <c r="I339" s="302">
        <v>547.70000000000005</v>
      </c>
      <c r="J339" s="302">
        <v>552.39999999999986</v>
      </c>
      <c r="K339" s="301">
        <v>543</v>
      </c>
      <c r="L339" s="301">
        <v>532.20000000000005</v>
      </c>
      <c r="M339" s="301">
        <v>0.14771000000000001</v>
      </c>
      <c r="N339" s="1"/>
      <c r="O339" s="1"/>
    </row>
    <row r="340" spans="1:15" ht="12.75" customHeight="1">
      <c r="A340" s="30">
        <v>330</v>
      </c>
      <c r="B340" s="311" t="s">
        <v>166</v>
      </c>
      <c r="C340" s="301">
        <v>16854.45</v>
      </c>
      <c r="D340" s="302">
        <v>16788.083333333332</v>
      </c>
      <c r="E340" s="302">
        <v>16606.366666666665</v>
      </c>
      <c r="F340" s="302">
        <v>16358.283333333333</v>
      </c>
      <c r="G340" s="302">
        <v>16176.566666666666</v>
      </c>
      <c r="H340" s="302">
        <v>17036.166666666664</v>
      </c>
      <c r="I340" s="302">
        <v>17217.883333333331</v>
      </c>
      <c r="J340" s="302">
        <v>17465.966666666664</v>
      </c>
      <c r="K340" s="301">
        <v>16969.8</v>
      </c>
      <c r="L340" s="301">
        <v>16540</v>
      </c>
      <c r="M340" s="301">
        <v>1.1846399999999999</v>
      </c>
      <c r="N340" s="1"/>
      <c r="O340" s="1"/>
    </row>
    <row r="341" spans="1:15" ht="12.75" customHeight="1">
      <c r="A341" s="30">
        <v>331</v>
      </c>
      <c r="B341" s="311" t="s">
        <v>463</v>
      </c>
      <c r="C341" s="301">
        <v>73.55</v>
      </c>
      <c r="D341" s="302">
        <v>74.483333333333334</v>
      </c>
      <c r="E341" s="302">
        <v>71.466666666666669</v>
      </c>
      <c r="F341" s="302">
        <v>69.38333333333334</v>
      </c>
      <c r="G341" s="302">
        <v>66.366666666666674</v>
      </c>
      <c r="H341" s="302">
        <v>76.566666666666663</v>
      </c>
      <c r="I341" s="302">
        <v>79.583333333333343</v>
      </c>
      <c r="J341" s="302">
        <v>81.666666666666657</v>
      </c>
      <c r="K341" s="301">
        <v>77.5</v>
      </c>
      <c r="L341" s="301">
        <v>72.400000000000006</v>
      </c>
      <c r="M341" s="301">
        <v>15.28439</v>
      </c>
      <c r="N341" s="1"/>
      <c r="O341" s="1"/>
    </row>
    <row r="342" spans="1:15" ht="12.75" customHeight="1">
      <c r="A342" s="30">
        <v>332</v>
      </c>
      <c r="B342" s="311" t="s">
        <v>462</v>
      </c>
      <c r="C342" s="301">
        <v>44.5</v>
      </c>
      <c r="D342" s="302">
        <v>44.9</v>
      </c>
      <c r="E342" s="302">
        <v>43.8</v>
      </c>
      <c r="F342" s="302">
        <v>43.1</v>
      </c>
      <c r="G342" s="302">
        <v>42</v>
      </c>
      <c r="H342" s="302">
        <v>45.599999999999994</v>
      </c>
      <c r="I342" s="302">
        <v>46.7</v>
      </c>
      <c r="J342" s="302">
        <v>47.399999999999991</v>
      </c>
      <c r="K342" s="301">
        <v>46</v>
      </c>
      <c r="L342" s="301">
        <v>44.2</v>
      </c>
      <c r="M342" s="301">
        <v>12.332509999999999</v>
      </c>
      <c r="N342" s="1"/>
      <c r="O342" s="1"/>
    </row>
    <row r="343" spans="1:15" ht="12.75" customHeight="1">
      <c r="A343" s="30">
        <v>333</v>
      </c>
      <c r="B343" s="311" t="s">
        <v>461</v>
      </c>
      <c r="C343" s="301">
        <v>635.25</v>
      </c>
      <c r="D343" s="302">
        <v>634.2166666666667</v>
      </c>
      <c r="E343" s="302">
        <v>629.48333333333335</v>
      </c>
      <c r="F343" s="302">
        <v>623.7166666666667</v>
      </c>
      <c r="G343" s="302">
        <v>618.98333333333335</v>
      </c>
      <c r="H343" s="302">
        <v>639.98333333333335</v>
      </c>
      <c r="I343" s="302">
        <v>644.7166666666667</v>
      </c>
      <c r="J343" s="302">
        <v>650.48333333333335</v>
      </c>
      <c r="K343" s="301">
        <v>638.95000000000005</v>
      </c>
      <c r="L343" s="301">
        <v>628.45000000000005</v>
      </c>
      <c r="M343" s="301">
        <v>1.1584000000000001</v>
      </c>
      <c r="N343" s="1"/>
      <c r="O343" s="1"/>
    </row>
    <row r="344" spans="1:15" ht="12.75" customHeight="1">
      <c r="A344" s="30">
        <v>334</v>
      </c>
      <c r="B344" s="311" t="s">
        <v>458</v>
      </c>
      <c r="C344" s="301">
        <v>31.45</v>
      </c>
      <c r="D344" s="302">
        <v>31.849999999999998</v>
      </c>
      <c r="E344" s="302">
        <v>30.9</v>
      </c>
      <c r="F344" s="302">
        <v>30.35</v>
      </c>
      <c r="G344" s="302">
        <v>29.400000000000002</v>
      </c>
      <c r="H344" s="302">
        <v>32.399999999999991</v>
      </c>
      <c r="I344" s="302">
        <v>33.349999999999994</v>
      </c>
      <c r="J344" s="302">
        <v>33.899999999999991</v>
      </c>
      <c r="K344" s="301">
        <v>32.799999999999997</v>
      </c>
      <c r="L344" s="301">
        <v>31.3</v>
      </c>
      <c r="M344" s="301">
        <v>32.351039999999998</v>
      </c>
      <c r="N344" s="1"/>
      <c r="O344" s="1"/>
    </row>
    <row r="345" spans="1:15" ht="12.75" customHeight="1">
      <c r="A345" s="30">
        <v>335</v>
      </c>
      <c r="B345" s="311" t="s">
        <v>533</v>
      </c>
      <c r="C345" s="301">
        <v>90</v>
      </c>
      <c r="D345" s="302">
        <v>90.783333333333346</v>
      </c>
      <c r="E345" s="302">
        <v>88.066666666666691</v>
      </c>
      <c r="F345" s="302">
        <v>86.13333333333334</v>
      </c>
      <c r="G345" s="302">
        <v>83.416666666666686</v>
      </c>
      <c r="H345" s="302">
        <v>92.716666666666697</v>
      </c>
      <c r="I345" s="302">
        <v>95.433333333333366</v>
      </c>
      <c r="J345" s="302">
        <v>97.366666666666703</v>
      </c>
      <c r="K345" s="301">
        <v>93.5</v>
      </c>
      <c r="L345" s="301">
        <v>88.85</v>
      </c>
      <c r="M345" s="301">
        <v>3.2068400000000001</v>
      </c>
      <c r="N345" s="1"/>
      <c r="O345" s="1"/>
    </row>
    <row r="346" spans="1:15" ht="12.75" customHeight="1">
      <c r="A346" s="30">
        <v>336</v>
      </c>
      <c r="B346" s="311" t="s">
        <v>464</v>
      </c>
      <c r="C346" s="301">
        <v>1871.2</v>
      </c>
      <c r="D346" s="302">
        <v>1879.5333333333335</v>
      </c>
      <c r="E346" s="302">
        <v>1833.666666666667</v>
      </c>
      <c r="F346" s="302">
        <v>1796.1333333333334</v>
      </c>
      <c r="G346" s="302">
        <v>1750.2666666666669</v>
      </c>
      <c r="H346" s="302">
        <v>1917.0666666666671</v>
      </c>
      <c r="I346" s="302">
        <v>1962.9333333333334</v>
      </c>
      <c r="J346" s="302">
        <v>2000.4666666666672</v>
      </c>
      <c r="K346" s="301">
        <v>1925.4</v>
      </c>
      <c r="L346" s="301">
        <v>1842</v>
      </c>
      <c r="M346" s="301">
        <v>3.9820000000000001E-2</v>
      </c>
      <c r="N346" s="1"/>
      <c r="O346" s="1"/>
    </row>
    <row r="347" spans="1:15" ht="12.75" customHeight="1">
      <c r="A347" s="30">
        <v>337</v>
      </c>
      <c r="B347" s="311" t="s">
        <v>459</v>
      </c>
      <c r="C347" s="301">
        <v>68.900000000000006</v>
      </c>
      <c r="D347" s="302">
        <v>69.38333333333334</v>
      </c>
      <c r="E347" s="302">
        <v>67.316666666666677</v>
      </c>
      <c r="F347" s="302">
        <v>65.733333333333334</v>
      </c>
      <c r="G347" s="302">
        <v>63.666666666666671</v>
      </c>
      <c r="H347" s="302">
        <v>70.966666666666683</v>
      </c>
      <c r="I347" s="302">
        <v>73.033333333333346</v>
      </c>
      <c r="J347" s="302">
        <v>74.616666666666688</v>
      </c>
      <c r="K347" s="301">
        <v>71.45</v>
      </c>
      <c r="L347" s="301">
        <v>67.8</v>
      </c>
      <c r="M347" s="301">
        <v>24.756810000000002</v>
      </c>
      <c r="N347" s="1"/>
      <c r="O347" s="1"/>
    </row>
    <row r="348" spans="1:15" ht="12.75" customHeight="1">
      <c r="A348" s="30">
        <v>338</v>
      </c>
      <c r="B348" s="311" t="s">
        <v>167</v>
      </c>
      <c r="C348" s="301">
        <v>114</v>
      </c>
      <c r="D348" s="302">
        <v>115.11666666666667</v>
      </c>
      <c r="E348" s="302">
        <v>111.98333333333335</v>
      </c>
      <c r="F348" s="302">
        <v>109.96666666666667</v>
      </c>
      <c r="G348" s="302">
        <v>106.83333333333334</v>
      </c>
      <c r="H348" s="302">
        <v>117.13333333333335</v>
      </c>
      <c r="I348" s="302">
        <v>120.26666666666668</v>
      </c>
      <c r="J348" s="302">
        <v>122.28333333333336</v>
      </c>
      <c r="K348" s="301">
        <v>118.25</v>
      </c>
      <c r="L348" s="301">
        <v>113.1</v>
      </c>
      <c r="M348" s="301">
        <v>82.349649999999997</v>
      </c>
      <c r="N348" s="1"/>
      <c r="O348" s="1"/>
    </row>
    <row r="349" spans="1:15" ht="12.75" customHeight="1">
      <c r="A349" s="30">
        <v>339</v>
      </c>
      <c r="B349" s="311" t="s">
        <v>460</v>
      </c>
      <c r="C349" s="301">
        <v>252.7</v>
      </c>
      <c r="D349" s="302">
        <v>255.36666666666667</v>
      </c>
      <c r="E349" s="302">
        <v>249.23333333333335</v>
      </c>
      <c r="F349" s="302">
        <v>245.76666666666668</v>
      </c>
      <c r="G349" s="302">
        <v>239.63333333333335</v>
      </c>
      <c r="H349" s="302">
        <v>258.83333333333337</v>
      </c>
      <c r="I349" s="302">
        <v>264.9666666666667</v>
      </c>
      <c r="J349" s="302">
        <v>268.43333333333334</v>
      </c>
      <c r="K349" s="301">
        <v>261.5</v>
      </c>
      <c r="L349" s="301">
        <v>251.9</v>
      </c>
      <c r="M349" s="301">
        <v>10.043200000000001</v>
      </c>
      <c r="N349" s="1"/>
      <c r="O349" s="1"/>
    </row>
    <row r="350" spans="1:15" ht="12.75" customHeight="1">
      <c r="A350" s="30">
        <v>340</v>
      </c>
      <c r="B350" s="311" t="s">
        <v>169</v>
      </c>
      <c r="C350" s="301">
        <v>148.9</v>
      </c>
      <c r="D350" s="302">
        <v>150.51666666666668</v>
      </c>
      <c r="E350" s="302">
        <v>146.13333333333335</v>
      </c>
      <c r="F350" s="302">
        <v>143.36666666666667</v>
      </c>
      <c r="G350" s="302">
        <v>138.98333333333335</v>
      </c>
      <c r="H350" s="302">
        <v>153.28333333333336</v>
      </c>
      <c r="I350" s="302">
        <v>157.66666666666669</v>
      </c>
      <c r="J350" s="302">
        <v>160.43333333333337</v>
      </c>
      <c r="K350" s="301">
        <v>154.9</v>
      </c>
      <c r="L350" s="301">
        <v>147.75</v>
      </c>
      <c r="M350" s="301">
        <v>192.08167</v>
      </c>
      <c r="N350" s="1"/>
      <c r="O350" s="1"/>
    </row>
    <row r="351" spans="1:15" ht="12.75" customHeight="1">
      <c r="A351" s="30">
        <v>341</v>
      </c>
      <c r="B351" s="311" t="s">
        <v>268</v>
      </c>
      <c r="C351" s="301">
        <v>773.15</v>
      </c>
      <c r="D351" s="302">
        <v>769.35</v>
      </c>
      <c r="E351" s="302">
        <v>755.30000000000007</v>
      </c>
      <c r="F351" s="302">
        <v>737.45</v>
      </c>
      <c r="G351" s="302">
        <v>723.40000000000009</v>
      </c>
      <c r="H351" s="302">
        <v>787.2</v>
      </c>
      <c r="I351" s="302">
        <v>801.25</v>
      </c>
      <c r="J351" s="302">
        <v>819.1</v>
      </c>
      <c r="K351" s="301">
        <v>783.4</v>
      </c>
      <c r="L351" s="301">
        <v>751.5</v>
      </c>
      <c r="M351" s="301">
        <v>8.6002100000000006</v>
      </c>
      <c r="N351" s="1"/>
      <c r="O351" s="1"/>
    </row>
    <row r="352" spans="1:15" ht="12.75" customHeight="1">
      <c r="A352" s="30">
        <v>342</v>
      </c>
      <c r="B352" s="311" t="s">
        <v>465</v>
      </c>
      <c r="C352" s="301">
        <v>3075.85</v>
      </c>
      <c r="D352" s="302">
        <v>3094.2999999999997</v>
      </c>
      <c r="E352" s="302">
        <v>3047.0499999999993</v>
      </c>
      <c r="F352" s="302">
        <v>3018.2499999999995</v>
      </c>
      <c r="G352" s="302">
        <v>2970.9999999999991</v>
      </c>
      <c r="H352" s="302">
        <v>3123.0999999999995</v>
      </c>
      <c r="I352" s="302">
        <v>3170.3500000000004</v>
      </c>
      <c r="J352" s="302">
        <v>3199.1499999999996</v>
      </c>
      <c r="K352" s="301">
        <v>3141.55</v>
      </c>
      <c r="L352" s="301">
        <v>3065.5</v>
      </c>
      <c r="M352" s="301">
        <v>0.68591000000000002</v>
      </c>
      <c r="N352" s="1"/>
      <c r="O352" s="1"/>
    </row>
    <row r="353" spans="1:15" ht="12.75" customHeight="1">
      <c r="A353" s="30">
        <v>343</v>
      </c>
      <c r="B353" s="311" t="s">
        <v>269</v>
      </c>
      <c r="C353" s="301">
        <v>284.64999999999998</v>
      </c>
      <c r="D353" s="302">
        <v>287.88333333333333</v>
      </c>
      <c r="E353" s="302">
        <v>278.26666666666665</v>
      </c>
      <c r="F353" s="302">
        <v>271.88333333333333</v>
      </c>
      <c r="G353" s="302">
        <v>262.26666666666665</v>
      </c>
      <c r="H353" s="302">
        <v>294.26666666666665</v>
      </c>
      <c r="I353" s="302">
        <v>303.88333333333333</v>
      </c>
      <c r="J353" s="302">
        <v>310.26666666666665</v>
      </c>
      <c r="K353" s="301">
        <v>297.5</v>
      </c>
      <c r="L353" s="301">
        <v>281.5</v>
      </c>
      <c r="M353" s="301">
        <v>41.681780000000003</v>
      </c>
      <c r="N353" s="1"/>
      <c r="O353" s="1"/>
    </row>
    <row r="354" spans="1:15" ht="12.75" customHeight="1">
      <c r="A354" s="30">
        <v>344</v>
      </c>
      <c r="B354" s="311" t="s">
        <v>170</v>
      </c>
      <c r="C354" s="301">
        <v>159.55000000000001</v>
      </c>
      <c r="D354" s="302">
        <v>160.65</v>
      </c>
      <c r="E354" s="302">
        <v>157.35000000000002</v>
      </c>
      <c r="F354" s="302">
        <v>155.15</v>
      </c>
      <c r="G354" s="302">
        <v>151.85000000000002</v>
      </c>
      <c r="H354" s="302">
        <v>162.85000000000002</v>
      </c>
      <c r="I354" s="302">
        <v>166.15000000000003</v>
      </c>
      <c r="J354" s="302">
        <v>168.35000000000002</v>
      </c>
      <c r="K354" s="301">
        <v>163.95</v>
      </c>
      <c r="L354" s="301">
        <v>158.44999999999999</v>
      </c>
      <c r="M354" s="301">
        <v>122.37777</v>
      </c>
      <c r="N354" s="1"/>
      <c r="O354" s="1"/>
    </row>
    <row r="355" spans="1:15" ht="12.75" customHeight="1">
      <c r="A355" s="30">
        <v>345</v>
      </c>
      <c r="B355" s="311" t="s">
        <v>466</v>
      </c>
      <c r="C355" s="301">
        <v>269.95</v>
      </c>
      <c r="D355" s="302">
        <v>270.93333333333334</v>
      </c>
      <c r="E355" s="302">
        <v>267.01666666666665</v>
      </c>
      <c r="F355" s="302">
        <v>264.08333333333331</v>
      </c>
      <c r="G355" s="302">
        <v>260.16666666666663</v>
      </c>
      <c r="H355" s="302">
        <v>273.86666666666667</v>
      </c>
      <c r="I355" s="302">
        <v>277.7833333333333</v>
      </c>
      <c r="J355" s="302">
        <v>280.7166666666667</v>
      </c>
      <c r="K355" s="301">
        <v>274.85000000000002</v>
      </c>
      <c r="L355" s="301">
        <v>268</v>
      </c>
      <c r="M355" s="301">
        <v>2.5639500000000002</v>
      </c>
      <c r="N355" s="1"/>
      <c r="O355" s="1"/>
    </row>
    <row r="356" spans="1:15" ht="12.75" customHeight="1">
      <c r="A356" s="30">
        <v>346</v>
      </c>
      <c r="B356" s="311" t="s">
        <v>171</v>
      </c>
      <c r="C356" s="301">
        <v>40537.9</v>
      </c>
      <c r="D356" s="302">
        <v>40612.633333333331</v>
      </c>
      <c r="E356" s="302">
        <v>40125.266666666663</v>
      </c>
      <c r="F356" s="302">
        <v>39712.633333333331</v>
      </c>
      <c r="G356" s="302">
        <v>39225.266666666663</v>
      </c>
      <c r="H356" s="302">
        <v>41025.266666666663</v>
      </c>
      <c r="I356" s="302">
        <v>41512.633333333331</v>
      </c>
      <c r="J356" s="302">
        <v>41925.266666666663</v>
      </c>
      <c r="K356" s="301">
        <v>41100</v>
      </c>
      <c r="L356" s="301">
        <v>40200</v>
      </c>
      <c r="M356" s="301">
        <v>0.14183999999999999</v>
      </c>
      <c r="N356" s="1"/>
      <c r="O356" s="1"/>
    </row>
    <row r="357" spans="1:15" ht="12.75" customHeight="1">
      <c r="A357" s="30">
        <v>347</v>
      </c>
      <c r="B357" s="311" t="s">
        <v>856</v>
      </c>
      <c r="C357" s="301">
        <v>99.85</v>
      </c>
      <c r="D357" s="302">
        <v>100.39999999999999</v>
      </c>
      <c r="E357" s="302">
        <v>97.249999999999986</v>
      </c>
      <c r="F357" s="302">
        <v>94.649999999999991</v>
      </c>
      <c r="G357" s="302">
        <v>91.499999999999986</v>
      </c>
      <c r="H357" s="302">
        <v>102.99999999999999</v>
      </c>
      <c r="I357" s="302">
        <v>106.14999999999999</v>
      </c>
      <c r="J357" s="302">
        <v>108.74999999999999</v>
      </c>
      <c r="K357" s="301">
        <v>103.55</v>
      </c>
      <c r="L357" s="301">
        <v>97.8</v>
      </c>
      <c r="M357" s="301">
        <v>4.90245</v>
      </c>
      <c r="N357" s="1"/>
      <c r="O357" s="1"/>
    </row>
    <row r="358" spans="1:15" ht="12.75" customHeight="1">
      <c r="A358" s="30">
        <v>348</v>
      </c>
      <c r="B358" s="311" t="s">
        <v>172</v>
      </c>
      <c r="C358" s="301">
        <v>1616.35</v>
      </c>
      <c r="D358" s="302">
        <v>1628.0666666666666</v>
      </c>
      <c r="E358" s="302">
        <v>1590.7833333333333</v>
      </c>
      <c r="F358" s="302">
        <v>1565.2166666666667</v>
      </c>
      <c r="G358" s="302">
        <v>1527.9333333333334</v>
      </c>
      <c r="H358" s="302">
        <v>1653.6333333333332</v>
      </c>
      <c r="I358" s="302">
        <v>1690.9166666666665</v>
      </c>
      <c r="J358" s="302">
        <v>1716.4833333333331</v>
      </c>
      <c r="K358" s="301">
        <v>1665.35</v>
      </c>
      <c r="L358" s="301">
        <v>1602.5</v>
      </c>
      <c r="M358" s="301">
        <v>5.5282</v>
      </c>
      <c r="N358" s="1"/>
      <c r="O358" s="1"/>
    </row>
    <row r="359" spans="1:15" ht="12.75" customHeight="1">
      <c r="A359" s="30">
        <v>349</v>
      </c>
      <c r="B359" s="311" t="s">
        <v>470</v>
      </c>
      <c r="C359" s="301">
        <v>3324.9</v>
      </c>
      <c r="D359" s="302">
        <v>3347.7999999999997</v>
      </c>
      <c r="E359" s="302">
        <v>3286.0999999999995</v>
      </c>
      <c r="F359" s="302">
        <v>3247.2999999999997</v>
      </c>
      <c r="G359" s="302">
        <v>3185.5999999999995</v>
      </c>
      <c r="H359" s="302">
        <v>3386.5999999999995</v>
      </c>
      <c r="I359" s="302">
        <v>3448.2999999999993</v>
      </c>
      <c r="J359" s="302">
        <v>3487.0999999999995</v>
      </c>
      <c r="K359" s="301">
        <v>3409.5</v>
      </c>
      <c r="L359" s="301">
        <v>3309</v>
      </c>
      <c r="M359" s="301">
        <v>1.3815500000000001</v>
      </c>
      <c r="N359" s="1"/>
      <c r="O359" s="1"/>
    </row>
    <row r="360" spans="1:15" ht="12.75" customHeight="1">
      <c r="A360" s="30">
        <v>350</v>
      </c>
      <c r="B360" s="311" t="s">
        <v>173</v>
      </c>
      <c r="C360" s="301">
        <v>218.25</v>
      </c>
      <c r="D360" s="302">
        <v>218.44999999999996</v>
      </c>
      <c r="E360" s="302">
        <v>215.99999999999991</v>
      </c>
      <c r="F360" s="302">
        <v>213.74999999999994</v>
      </c>
      <c r="G360" s="302">
        <v>211.2999999999999</v>
      </c>
      <c r="H360" s="302">
        <v>220.69999999999993</v>
      </c>
      <c r="I360" s="302">
        <v>223.14999999999998</v>
      </c>
      <c r="J360" s="302">
        <v>225.39999999999995</v>
      </c>
      <c r="K360" s="301">
        <v>220.9</v>
      </c>
      <c r="L360" s="301">
        <v>216.2</v>
      </c>
      <c r="M360" s="301">
        <v>9.2167399999999997</v>
      </c>
      <c r="N360" s="1"/>
      <c r="O360" s="1"/>
    </row>
    <row r="361" spans="1:15" ht="12.75" customHeight="1">
      <c r="A361" s="30">
        <v>351</v>
      </c>
      <c r="B361" s="311" t="s">
        <v>174</v>
      </c>
      <c r="C361" s="301">
        <v>104.8</v>
      </c>
      <c r="D361" s="302">
        <v>105.26666666666667</v>
      </c>
      <c r="E361" s="302">
        <v>103.78333333333333</v>
      </c>
      <c r="F361" s="302">
        <v>102.76666666666667</v>
      </c>
      <c r="G361" s="302">
        <v>101.28333333333333</v>
      </c>
      <c r="H361" s="302">
        <v>106.28333333333333</v>
      </c>
      <c r="I361" s="302">
        <v>107.76666666666665</v>
      </c>
      <c r="J361" s="302">
        <v>108.78333333333333</v>
      </c>
      <c r="K361" s="301">
        <v>106.75</v>
      </c>
      <c r="L361" s="301">
        <v>104.25</v>
      </c>
      <c r="M361" s="301">
        <v>32.002200000000002</v>
      </c>
      <c r="N361" s="1"/>
      <c r="O361" s="1"/>
    </row>
    <row r="362" spans="1:15" ht="12.75" customHeight="1">
      <c r="A362" s="30">
        <v>352</v>
      </c>
      <c r="B362" s="311" t="s">
        <v>175</v>
      </c>
      <c r="C362" s="301">
        <v>4120.1000000000004</v>
      </c>
      <c r="D362" s="302">
        <v>4126.05</v>
      </c>
      <c r="E362" s="302">
        <v>4092.1000000000004</v>
      </c>
      <c r="F362" s="302">
        <v>4064.1000000000004</v>
      </c>
      <c r="G362" s="302">
        <v>4030.1500000000005</v>
      </c>
      <c r="H362" s="302">
        <v>4154.05</v>
      </c>
      <c r="I362" s="302">
        <v>4187.9999999999991</v>
      </c>
      <c r="J362" s="302">
        <v>4216</v>
      </c>
      <c r="K362" s="301">
        <v>4160</v>
      </c>
      <c r="L362" s="301">
        <v>4098.05</v>
      </c>
      <c r="M362" s="301">
        <v>0.10052999999999999</v>
      </c>
      <c r="N362" s="1"/>
      <c r="O362" s="1"/>
    </row>
    <row r="363" spans="1:15" ht="12.75" customHeight="1">
      <c r="A363" s="30">
        <v>353</v>
      </c>
      <c r="B363" s="311" t="s">
        <v>272</v>
      </c>
      <c r="C363" s="301">
        <v>13347.3</v>
      </c>
      <c r="D363" s="302">
        <v>13448.4</v>
      </c>
      <c r="E363" s="302">
        <v>13156.9</v>
      </c>
      <c r="F363" s="302">
        <v>12966.5</v>
      </c>
      <c r="G363" s="302">
        <v>12675</v>
      </c>
      <c r="H363" s="302">
        <v>13638.8</v>
      </c>
      <c r="I363" s="302">
        <v>13930.3</v>
      </c>
      <c r="J363" s="302">
        <v>14120.699999999999</v>
      </c>
      <c r="K363" s="301">
        <v>13739.9</v>
      </c>
      <c r="L363" s="301">
        <v>13258</v>
      </c>
      <c r="M363" s="301">
        <v>3.8589999999999999E-2</v>
      </c>
      <c r="N363" s="1"/>
      <c r="O363" s="1"/>
    </row>
    <row r="364" spans="1:15" ht="12.75" customHeight="1">
      <c r="A364" s="30">
        <v>354</v>
      </c>
      <c r="B364" s="311" t="s">
        <v>477</v>
      </c>
      <c r="C364" s="301">
        <v>4173.1499999999996</v>
      </c>
      <c r="D364" s="302">
        <v>4195.083333333333</v>
      </c>
      <c r="E364" s="302">
        <v>4140.1666666666661</v>
      </c>
      <c r="F364" s="302">
        <v>4107.1833333333334</v>
      </c>
      <c r="G364" s="302">
        <v>4052.2666666666664</v>
      </c>
      <c r="H364" s="302">
        <v>4228.0666666666657</v>
      </c>
      <c r="I364" s="302">
        <v>4282.9833333333318</v>
      </c>
      <c r="J364" s="302">
        <v>4315.9666666666653</v>
      </c>
      <c r="K364" s="301">
        <v>4250</v>
      </c>
      <c r="L364" s="301">
        <v>4162.1000000000004</v>
      </c>
      <c r="M364" s="301">
        <v>3.1559999999999998E-2</v>
      </c>
      <c r="N364" s="1"/>
      <c r="O364" s="1"/>
    </row>
    <row r="365" spans="1:15" ht="12.75" customHeight="1">
      <c r="A365" s="30">
        <v>355</v>
      </c>
      <c r="B365" s="311" t="s">
        <v>472</v>
      </c>
      <c r="C365" s="301">
        <v>1111</v>
      </c>
      <c r="D365" s="302">
        <v>1112.6333333333334</v>
      </c>
      <c r="E365" s="302">
        <v>1083.3666666666668</v>
      </c>
      <c r="F365" s="302">
        <v>1055.7333333333333</v>
      </c>
      <c r="G365" s="302">
        <v>1026.4666666666667</v>
      </c>
      <c r="H365" s="302">
        <v>1140.2666666666669</v>
      </c>
      <c r="I365" s="302">
        <v>1169.5333333333338</v>
      </c>
      <c r="J365" s="302">
        <v>1197.166666666667</v>
      </c>
      <c r="K365" s="301">
        <v>1141.9000000000001</v>
      </c>
      <c r="L365" s="301">
        <v>1085</v>
      </c>
      <c r="M365" s="301">
        <v>2.0552100000000002</v>
      </c>
      <c r="N365" s="1"/>
      <c r="O365" s="1"/>
    </row>
    <row r="366" spans="1:15" ht="12.75" customHeight="1">
      <c r="A366" s="30">
        <v>356</v>
      </c>
      <c r="B366" s="311" t="s">
        <v>176</v>
      </c>
      <c r="C366" s="301">
        <v>2132.4499999999998</v>
      </c>
      <c r="D366" s="302">
        <v>2108.8333333333335</v>
      </c>
      <c r="E366" s="302">
        <v>2075.666666666667</v>
      </c>
      <c r="F366" s="302">
        <v>2018.8833333333337</v>
      </c>
      <c r="G366" s="302">
        <v>1985.7166666666672</v>
      </c>
      <c r="H366" s="302">
        <v>2165.6166666666668</v>
      </c>
      <c r="I366" s="302">
        <v>2198.7833333333338</v>
      </c>
      <c r="J366" s="302">
        <v>2255.5666666666666</v>
      </c>
      <c r="K366" s="301">
        <v>2142</v>
      </c>
      <c r="L366" s="301">
        <v>2052.0500000000002</v>
      </c>
      <c r="M366" s="301">
        <v>7.5359299999999996</v>
      </c>
      <c r="N366" s="1"/>
      <c r="O366" s="1"/>
    </row>
    <row r="367" spans="1:15" ht="12.75" customHeight="1">
      <c r="A367" s="30">
        <v>357</v>
      </c>
      <c r="B367" s="311" t="s">
        <v>177</v>
      </c>
      <c r="C367" s="301">
        <v>2593.1999999999998</v>
      </c>
      <c r="D367" s="302">
        <v>2576.6</v>
      </c>
      <c r="E367" s="302">
        <v>2553.6999999999998</v>
      </c>
      <c r="F367" s="302">
        <v>2514.1999999999998</v>
      </c>
      <c r="G367" s="302">
        <v>2491.2999999999997</v>
      </c>
      <c r="H367" s="302">
        <v>2616.1</v>
      </c>
      <c r="I367" s="302">
        <v>2639.0000000000005</v>
      </c>
      <c r="J367" s="302">
        <v>2678.5</v>
      </c>
      <c r="K367" s="301">
        <v>2599.5</v>
      </c>
      <c r="L367" s="301">
        <v>2537.1</v>
      </c>
      <c r="M367" s="301">
        <v>1.86971</v>
      </c>
      <c r="N367" s="1"/>
      <c r="O367" s="1"/>
    </row>
    <row r="368" spans="1:15" ht="12.75" customHeight="1">
      <c r="A368" s="30">
        <v>358</v>
      </c>
      <c r="B368" s="311" t="s">
        <v>178</v>
      </c>
      <c r="C368" s="301">
        <v>30.1</v>
      </c>
      <c r="D368" s="302">
        <v>30.183333333333337</v>
      </c>
      <c r="E368" s="302">
        <v>29.816666666666674</v>
      </c>
      <c r="F368" s="302">
        <v>29.533333333333335</v>
      </c>
      <c r="G368" s="302">
        <v>29.166666666666671</v>
      </c>
      <c r="H368" s="302">
        <v>30.466666666666676</v>
      </c>
      <c r="I368" s="302">
        <v>30.833333333333336</v>
      </c>
      <c r="J368" s="302">
        <v>31.116666666666678</v>
      </c>
      <c r="K368" s="301">
        <v>30.55</v>
      </c>
      <c r="L368" s="301">
        <v>29.9</v>
      </c>
      <c r="M368" s="301">
        <v>211.24501000000001</v>
      </c>
      <c r="N368" s="1"/>
      <c r="O368" s="1"/>
    </row>
    <row r="369" spans="1:15" ht="12.75" customHeight="1">
      <c r="A369" s="30">
        <v>359</v>
      </c>
      <c r="B369" s="311" t="s">
        <v>468</v>
      </c>
      <c r="C369" s="301">
        <v>353.35</v>
      </c>
      <c r="D369" s="302">
        <v>355.43333333333334</v>
      </c>
      <c r="E369" s="302">
        <v>346.91666666666669</v>
      </c>
      <c r="F369" s="302">
        <v>340.48333333333335</v>
      </c>
      <c r="G369" s="302">
        <v>331.9666666666667</v>
      </c>
      <c r="H369" s="302">
        <v>361.86666666666667</v>
      </c>
      <c r="I369" s="302">
        <v>370.38333333333333</v>
      </c>
      <c r="J369" s="302">
        <v>376.81666666666666</v>
      </c>
      <c r="K369" s="301">
        <v>363.95</v>
      </c>
      <c r="L369" s="301">
        <v>349</v>
      </c>
      <c r="M369" s="301">
        <v>8.0655599999999996</v>
      </c>
      <c r="N369" s="1"/>
      <c r="O369" s="1"/>
    </row>
    <row r="370" spans="1:15" ht="12.75" customHeight="1">
      <c r="A370" s="30">
        <v>360</v>
      </c>
      <c r="B370" s="311" t="s">
        <v>469</v>
      </c>
      <c r="C370" s="301">
        <v>245.2</v>
      </c>
      <c r="D370" s="302">
        <v>246.1</v>
      </c>
      <c r="E370" s="302">
        <v>235.2</v>
      </c>
      <c r="F370" s="302">
        <v>225.2</v>
      </c>
      <c r="G370" s="302">
        <v>214.29999999999998</v>
      </c>
      <c r="H370" s="302">
        <v>256.10000000000002</v>
      </c>
      <c r="I370" s="302">
        <v>267</v>
      </c>
      <c r="J370" s="302">
        <v>277</v>
      </c>
      <c r="K370" s="301">
        <v>257</v>
      </c>
      <c r="L370" s="301">
        <v>236.1</v>
      </c>
      <c r="M370" s="301">
        <v>2.2437900000000002</v>
      </c>
      <c r="N370" s="1"/>
      <c r="O370" s="1"/>
    </row>
    <row r="371" spans="1:15" ht="12.75" customHeight="1">
      <c r="A371" s="30">
        <v>361</v>
      </c>
      <c r="B371" s="311" t="s">
        <v>270</v>
      </c>
      <c r="C371" s="301">
        <v>2232.4</v>
      </c>
      <c r="D371" s="302">
        <v>2247.9500000000003</v>
      </c>
      <c r="E371" s="302">
        <v>2207.2500000000005</v>
      </c>
      <c r="F371" s="302">
        <v>2182.1000000000004</v>
      </c>
      <c r="G371" s="302">
        <v>2141.4000000000005</v>
      </c>
      <c r="H371" s="302">
        <v>2273.1000000000004</v>
      </c>
      <c r="I371" s="302">
        <v>2313.8000000000002</v>
      </c>
      <c r="J371" s="302">
        <v>2338.9500000000003</v>
      </c>
      <c r="K371" s="301">
        <v>2288.65</v>
      </c>
      <c r="L371" s="301">
        <v>2222.8000000000002</v>
      </c>
      <c r="M371" s="301">
        <v>3.18676</v>
      </c>
      <c r="N371" s="1"/>
      <c r="O371" s="1"/>
    </row>
    <row r="372" spans="1:15" ht="12.75" customHeight="1">
      <c r="A372" s="30">
        <v>362</v>
      </c>
      <c r="B372" s="311" t="s">
        <v>473</v>
      </c>
      <c r="C372" s="301">
        <v>694.35</v>
      </c>
      <c r="D372" s="302">
        <v>688.41666666666663</v>
      </c>
      <c r="E372" s="302">
        <v>677.88333333333321</v>
      </c>
      <c r="F372" s="302">
        <v>661.41666666666663</v>
      </c>
      <c r="G372" s="302">
        <v>650.88333333333321</v>
      </c>
      <c r="H372" s="302">
        <v>704.88333333333321</v>
      </c>
      <c r="I372" s="302">
        <v>715.41666666666674</v>
      </c>
      <c r="J372" s="302">
        <v>731.88333333333321</v>
      </c>
      <c r="K372" s="301">
        <v>698.95</v>
      </c>
      <c r="L372" s="301">
        <v>671.95</v>
      </c>
      <c r="M372" s="301">
        <v>0.18203</v>
      </c>
      <c r="N372" s="1"/>
      <c r="O372" s="1"/>
    </row>
    <row r="373" spans="1:15" ht="12.75" customHeight="1">
      <c r="A373" s="30">
        <v>363</v>
      </c>
      <c r="B373" s="311" t="s">
        <v>474</v>
      </c>
      <c r="C373" s="301">
        <v>2217.85</v>
      </c>
      <c r="D373" s="302">
        <v>2242.8166666666671</v>
      </c>
      <c r="E373" s="302">
        <v>2186.6333333333341</v>
      </c>
      <c r="F373" s="302">
        <v>2155.416666666667</v>
      </c>
      <c r="G373" s="302">
        <v>2099.233333333334</v>
      </c>
      <c r="H373" s="302">
        <v>2274.0333333333342</v>
      </c>
      <c r="I373" s="302">
        <v>2330.2166666666676</v>
      </c>
      <c r="J373" s="302">
        <v>2361.4333333333343</v>
      </c>
      <c r="K373" s="301">
        <v>2299</v>
      </c>
      <c r="L373" s="301">
        <v>2211.6</v>
      </c>
      <c r="M373" s="301">
        <v>1.84493</v>
      </c>
      <c r="N373" s="1"/>
      <c r="O373" s="1"/>
    </row>
    <row r="374" spans="1:15" ht="12.75" customHeight="1">
      <c r="A374" s="30">
        <v>364</v>
      </c>
      <c r="B374" s="311" t="s">
        <v>840</v>
      </c>
      <c r="C374" s="301">
        <v>233.25</v>
      </c>
      <c r="D374" s="302">
        <v>236.98333333333335</v>
      </c>
      <c r="E374" s="302">
        <v>228.76666666666671</v>
      </c>
      <c r="F374" s="302">
        <v>224.28333333333336</v>
      </c>
      <c r="G374" s="302">
        <v>216.06666666666672</v>
      </c>
      <c r="H374" s="302">
        <v>241.4666666666667</v>
      </c>
      <c r="I374" s="302">
        <v>249.68333333333334</v>
      </c>
      <c r="J374" s="302">
        <v>254.16666666666669</v>
      </c>
      <c r="K374" s="301">
        <v>245.2</v>
      </c>
      <c r="L374" s="301">
        <v>232.5</v>
      </c>
      <c r="M374" s="301">
        <v>26.734390000000001</v>
      </c>
      <c r="N374" s="1"/>
      <c r="O374" s="1"/>
    </row>
    <row r="375" spans="1:15" ht="12.75" customHeight="1">
      <c r="A375" s="30">
        <v>365</v>
      </c>
      <c r="B375" s="311" t="s">
        <v>179</v>
      </c>
      <c r="C375" s="301">
        <v>222.35</v>
      </c>
      <c r="D375" s="302">
        <v>223.11666666666667</v>
      </c>
      <c r="E375" s="302">
        <v>220.73333333333335</v>
      </c>
      <c r="F375" s="302">
        <v>219.11666666666667</v>
      </c>
      <c r="G375" s="302">
        <v>216.73333333333335</v>
      </c>
      <c r="H375" s="302">
        <v>224.73333333333335</v>
      </c>
      <c r="I375" s="302">
        <v>227.11666666666667</v>
      </c>
      <c r="J375" s="302">
        <v>228.73333333333335</v>
      </c>
      <c r="K375" s="301">
        <v>225.5</v>
      </c>
      <c r="L375" s="301">
        <v>221.5</v>
      </c>
      <c r="M375" s="301">
        <v>76.400819999999996</v>
      </c>
      <c r="N375" s="1"/>
      <c r="O375" s="1"/>
    </row>
    <row r="376" spans="1:15" ht="12.75" customHeight="1">
      <c r="A376" s="30">
        <v>366</v>
      </c>
      <c r="B376" s="311" t="s">
        <v>289</v>
      </c>
      <c r="C376" s="301">
        <v>3287.1</v>
      </c>
      <c r="D376" s="302">
        <v>3304.3333333333335</v>
      </c>
      <c r="E376" s="302">
        <v>3223.0666666666671</v>
      </c>
      <c r="F376" s="302">
        <v>3159.0333333333338</v>
      </c>
      <c r="G376" s="302">
        <v>3077.7666666666673</v>
      </c>
      <c r="H376" s="302">
        <v>3368.3666666666668</v>
      </c>
      <c r="I376" s="302">
        <v>3449.6333333333332</v>
      </c>
      <c r="J376" s="302">
        <v>3513.6666666666665</v>
      </c>
      <c r="K376" s="301">
        <v>3385.6</v>
      </c>
      <c r="L376" s="301">
        <v>3240.3</v>
      </c>
      <c r="M376" s="301">
        <v>0.20136000000000001</v>
      </c>
      <c r="N376" s="1"/>
      <c r="O376" s="1"/>
    </row>
    <row r="377" spans="1:15" ht="12.75" customHeight="1">
      <c r="A377" s="30">
        <v>367</v>
      </c>
      <c r="B377" s="311" t="s">
        <v>841</v>
      </c>
      <c r="C377" s="301">
        <v>312.55</v>
      </c>
      <c r="D377" s="302">
        <v>315.56666666666666</v>
      </c>
      <c r="E377" s="302">
        <v>306.98333333333335</v>
      </c>
      <c r="F377" s="302">
        <v>301.41666666666669</v>
      </c>
      <c r="G377" s="302">
        <v>292.83333333333337</v>
      </c>
      <c r="H377" s="302">
        <v>321.13333333333333</v>
      </c>
      <c r="I377" s="302">
        <v>329.7166666666667</v>
      </c>
      <c r="J377" s="302">
        <v>335.2833333333333</v>
      </c>
      <c r="K377" s="301">
        <v>324.14999999999998</v>
      </c>
      <c r="L377" s="301">
        <v>310</v>
      </c>
      <c r="M377" s="301">
        <v>6.0220599999999997</v>
      </c>
      <c r="N377" s="1"/>
      <c r="O377" s="1"/>
    </row>
    <row r="378" spans="1:15" ht="12.75" customHeight="1">
      <c r="A378" s="30">
        <v>368</v>
      </c>
      <c r="B378" s="311" t="s">
        <v>271</v>
      </c>
      <c r="C378" s="301">
        <v>410</v>
      </c>
      <c r="D378" s="302">
        <v>411.23333333333335</v>
      </c>
      <c r="E378" s="302">
        <v>400.4666666666667</v>
      </c>
      <c r="F378" s="302">
        <v>390.93333333333334</v>
      </c>
      <c r="G378" s="302">
        <v>380.16666666666669</v>
      </c>
      <c r="H378" s="302">
        <v>420.76666666666671</v>
      </c>
      <c r="I378" s="302">
        <v>431.53333333333336</v>
      </c>
      <c r="J378" s="302">
        <v>441.06666666666672</v>
      </c>
      <c r="K378" s="301">
        <v>422</v>
      </c>
      <c r="L378" s="301">
        <v>401.7</v>
      </c>
      <c r="M378" s="301">
        <v>2.43255</v>
      </c>
      <c r="N378" s="1"/>
      <c r="O378" s="1"/>
    </row>
    <row r="379" spans="1:15" ht="12.75" customHeight="1">
      <c r="A379" s="30">
        <v>369</v>
      </c>
      <c r="B379" s="311" t="s">
        <v>475</v>
      </c>
      <c r="C379" s="301">
        <v>596.79999999999995</v>
      </c>
      <c r="D379" s="302">
        <v>597.44999999999993</v>
      </c>
      <c r="E379" s="302">
        <v>592.34999999999991</v>
      </c>
      <c r="F379" s="302">
        <v>587.9</v>
      </c>
      <c r="G379" s="302">
        <v>582.79999999999995</v>
      </c>
      <c r="H379" s="302">
        <v>601.89999999999986</v>
      </c>
      <c r="I379" s="302">
        <v>607</v>
      </c>
      <c r="J379" s="302">
        <v>611.44999999999982</v>
      </c>
      <c r="K379" s="301">
        <v>602.54999999999995</v>
      </c>
      <c r="L379" s="301">
        <v>593</v>
      </c>
      <c r="M379" s="301">
        <v>1.726</v>
      </c>
      <c r="N379" s="1"/>
      <c r="O379" s="1"/>
    </row>
    <row r="380" spans="1:15" ht="12.75" customHeight="1">
      <c r="A380" s="30">
        <v>370</v>
      </c>
      <c r="B380" s="311" t="s">
        <v>476</v>
      </c>
      <c r="C380" s="301">
        <v>106.9</v>
      </c>
      <c r="D380" s="302">
        <v>106.96666666666665</v>
      </c>
      <c r="E380" s="302">
        <v>104.43333333333331</v>
      </c>
      <c r="F380" s="302">
        <v>101.96666666666665</v>
      </c>
      <c r="G380" s="302">
        <v>99.433333333333309</v>
      </c>
      <c r="H380" s="302">
        <v>109.43333333333331</v>
      </c>
      <c r="I380" s="302">
        <v>111.96666666666664</v>
      </c>
      <c r="J380" s="302">
        <v>114.43333333333331</v>
      </c>
      <c r="K380" s="301">
        <v>109.5</v>
      </c>
      <c r="L380" s="301">
        <v>104.5</v>
      </c>
      <c r="M380" s="301">
        <v>1.6492800000000001</v>
      </c>
      <c r="N380" s="1"/>
      <c r="O380" s="1"/>
    </row>
    <row r="381" spans="1:15" ht="12.75" customHeight="1">
      <c r="A381" s="30">
        <v>371</v>
      </c>
      <c r="B381" s="311" t="s">
        <v>181</v>
      </c>
      <c r="C381" s="301">
        <v>1724.4</v>
      </c>
      <c r="D381" s="302">
        <v>1731.3666666666668</v>
      </c>
      <c r="E381" s="302">
        <v>1709.3833333333337</v>
      </c>
      <c r="F381" s="302">
        <v>1694.3666666666668</v>
      </c>
      <c r="G381" s="302">
        <v>1672.3833333333337</v>
      </c>
      <c r="H381" s="302">
        <v>1746.3833333333337</v>
      </c>
      <c r="I381" s="302">
        <v>1768.3666666666668</v>
      </c>
      <c r="J381" s="302">
        <v>1783.3833333333337</v>
      </c>
      <c r="K381" s="301">
        <v>1753.35</v>
      </c>
      <c r="L381" s="301">
        <v>1716.35</v>
      </c>
      <c r="M381" s="301">
        <v>4.6068899999999999</v>
      </c>
      <c r="N381" s="1"/>
      <c r="O381" s="1"/>
    </row>
    <row r="382" spans="1:15" ht="12.75" customHeight="1">
      <c r="A382" s="30">
        <v>372</v>
      </c>
      <c r="B382" s="311" t="s">
        <v>478</v>
      </c>
      <c r="C382" s="301">
        <v>657.25</v>
      </c>
      <c r="D382" s="302">
        <v>652.75</v>
      </c>
      <c r="E382" s="302">
        <v>636.5</v>
      </c>
      <c r="F382" s="302">
        <v>615.75</v>
      </c>
      <c r="G382" s="302">
        <v>599.5</v>
      </c>
      <c r="H382" s="302">
        <v>673.5</v>
      </c>
      <c r="I382" s="302">
        <v>689.75</v>
      </c>
      <c r="J382" s="302">
        <v>710.5</v>
      </c>
      <c r="K382" s="301">
        <v>669</v>
      </c>
      <c r="L382" s="301">
        <v>632</v>
      </c>
      <c r="M382" s="301">
        <v>1.14194</v>
      </c>
      <c r="N382" s="1"/>
      <c r="O382" s="1"/>
    </row>
    <row r="383" spans="1:15" ht="12.75" customHeight="1">
      <c r="A383" s="30">
        <v>373</v>
      </c>
      <c r="B383" s="311" t="s">
        <v>480</v>
      </c>
      <c r="C383" s="301">
        <v>791.9</v>
      </c>
      <c r="D383" s="302">
        <v>787.4</v>
      </c>
      <c r="E383" s="302">
        <v>776.8</v>
      </c>
      <c r="F383" s="302">
        <v>761.69999999999993</v>
      </c>
      <c r="G383" s="302">
        <v>751.09999999999991</v>
      </c>
      <c r="H383" s="302">
        <v>802.5</v>
      </c>
      <c r="I383" s="302">
        <v>813.10000000000014</v>
      </c>
      <c r="J383" s="302">
        <v>828.2</v>
      </c>
      <c r="K383" s="301">
        <v>798</v>
      </c>
      <c r="L383" s="301">
        <v>772.3</v>
      </c>
      <c r="M383" s="301">
        <v>1.6596900000000001</v>
      </c>
      <c r="N383" s="1"/>
      <c r="O383" s="1"/>
    </row>
    <row r="384" spans="1:15" ht="12.75" customHeight="1">
      <c r="A384" s="30">
        <v>374</v>
      </c>
      <c r="B384" s="311" t="s">
        <v>842</v>
      </c>
      <c r="C384" s="301">
        <v>94.15</v>
      </c>
      <c r="D384" s="302">
        <v>94.433333333333337</v>
      </c>
      <c r="E384" s="302">
        <v>93.76666666666668</v>
      </c>
      <c r="F384" s="302">
        <v>93.38333333333334</v>
      </c>
      <c r="G384" s="302">
        <v>92.716666666666683</v>
      </c>
      <c r="H384" s="302">
        <v>94.816666666666677</v>
      </c>
      <c r="I384" s="302">
        <v>95.483333333333334</v>
      </c>
      <c r="J384" s="302">
        <v>95.866666666666674</v>
      </c>
      <c r="K384" s="301">
        <v>95.1</v>
      </c>
      <c r="L384" s="301">
        <v>94.05</v>
      </c>
      <c r="M384" s="301">
        <v>2.78511</v>
      </c>
      <c r="N384" s="1"/>
      <c r="O384" s="1"/>
    </row>
    <row r="385" spans="1:15" ht="12.75" customHeight="1">
      <c r="A385" s="30">
        <v>375</v>
      </c>
      <c r="B385" s="311" t="s">
        <v>482</v>
      </c>
      <c r="C385" s="301">
        <v>160.9</v>
      </c>
      <c r="D385" s="302">
        <v>162.15</v>
      </c>
      <c r="E385" s="302">
        <v>158.35000000000002</v>
      </c>
      <c r="F385" s="302">
        <v>155.80000000000001</v>
      </c>
      <c r="G385" s="302">
        <v>152.00000000000003</v>
      </c>
      <c r="H385" s="302">
        <v>164.70000000000002</v>
      </c>
      <c r="I385" s="302">
        <v>168.50000000000003</v>
      </c>
      <c r="J385" s="302">
        <v>171.05</v>
      </c>
      <c r="K385" s="301">
        <v>165.95</v>
      </c>
      <c r="L385" s="301">
        <v>159.6</v>
      </c>
      <c r="M385" s="301">
        <v>11.53375</v>
      </c>
      <c r="N385" s="1"/>
      <c r="O385" s="1"/>
    </row>
    <row r="386" spans="1:15" ht="12.75" customHeight="1">
      <c r="A386" s="30">
        <v>376</v>
      </c>
      <c r="B386" s="311" t="s">
        <v>483</v>
      </c>
      <c r="C386" s="301">
        <v>548.35</v>
      </c>
      <c r="D386" s="302">
        <v>545.65</v>
      </c>
      <c r="E386" s="302">
        <v>522.79999999999995</v>
      </c>
      <c r="F386" s="302">
        <v>497.25</v>
      </c>
      <c r="G386" s="302">
        <v>474.4</v>
      </c>
      <c r="H386" s="302">
        <v>571.19999999999993</v>
      </c>
      <c r="I386" s="302">
        <v>594.05000000000007</v>
      </c>
      <c r="J386" s="302">
        <v>619.59999999999991</v>
      </c>
      <c r="K386" s="301">
        <v>568.5</v>
      </c>
      <c r="L386" s="301">
        <v>520.1</v>
      </c>
      <c r="M386" s="301">
        <v>27.70421</v>
      </c>
      <c r="N386" s="1"/>
      <c r="O386" s="1"/>
    </row>
    <row r="387" spans="1:15" ht="12.75" customHeight="1">
      <c r="A387" s="30">
        <v>377</v>
      </c>
      <c r="B387" s="311" t="s">
        <v>484</v>
      </c>
      <c r="C387" s="301">
        <v>195.7</v>
      </c>
      <c r="D387" s="302">
        <v>195.56666666666669</v>
      </c>
      <c r="E387" s="302">
        <v>194.13333333333338</v>
      </c>
      <c r="F387" s="302">
        <v>192.56666666666669</v>
      </c>
      <c r="G387" s="302">
        <v>191.13333333333338</v>
      </c>
      <c r="H387" s="302">
        <v>197.13333333333338</v>
      </c>
      <c r="I387" s="302">
        <v>198.56666666666672</v>
      </c>
      <c r="J387" s="302">
        <v>200.13333333333338</v>
      </c>
      <c r="K387" s="301">
        <v>197</v>
      </c>
      <c r="L387" s="301">
        <v>194</v>
      </c>
      <c r="M387" s="301">
        <v>1.5825199999999999</v>
      </c>
      <c r="N387" s="1"/>
      <c r="O387" s="1"/>
    </row>
    <row r="388" spans="1:15" ht="12.75" customHeight="1">
      <c r="A388" s="30">
        <v>378</v>
      </c>
      <c r="B388" s="311" t="s">
        <v>182</v>
      </c>
      <c r="C388" s="301">
        <v>596.5</v>
      </c>
      <c r="D388" s="302">
        <v>597.7833333333333</v>
      </c>
      <c r="E388" s="302">
        <v>587.56666666666661</v>
      </c>
      <c r="F388" s="302">
        <v>578.63333333333333</v>
      </c>
      <c r="G388" s="302">
        <v>568.41666666666663</v>
      </c>
      <c r="H388" s="302">
        <v>606.71666666666658</v>
      </c>
      <c r="I388" s="302">
        <v>616.93333333333328</v>
      </c>
      <c r="J388" s="302">
        <v>625.86666666666656</v>
      </c>
      <c r="K388" s="301">
        <v>608</v>
      </c>
      <c r="L388" s="301">
        <v>588.85</v>
      </c>
      <c r="M388" s="301">
        <v>6.7377799999999999</v>
      </c>
      <c r="N388" s="1"/>
      <c r="O388" s="1"/>
    </row>
    <row r="389" spans="1:15" ht="12.75" customHeight="1">
      <c r="A389" s="30">
        <v>379</v>
      </c>
      <c r="B389" s="311" t="s">
        <v>486</v>
      </c>
      <c r="C389" s="301">
        <v>2512.85</v>
      </c>
      <c r="D389" s="302">
        <v>2533.6833333333329</v>
      </c>
      <c r="E389" s="302">
        <v>2479.1666666666661</v>
      </c>
      <c r="F389" s="302">
        <v>2445.4833333333331</v>
      </c>
      <c r="G389" s="302">
        <v>2390.9666666666662</v>
      </c>
      <c r="H389" s="302">
        <v>2567.3666666666659</v>
      </c>
      <c r="I389" s="302">
        <v>2621.8833333333332</v>
      </c>
      <c r="J389" s="302">
        <v>2655.5666666666657</v>
      </c>
      <c r="K389" s="301">
        <v>2588.1999999999998</v>
      </c>
      <c r="L389" s="301">
        <v>2500</v>
      </c>
      <c r="M389" s="301">
        <v>0.70343</v>
      </c>
      <c r="N389" s="1"/>
      <c r="O389" s="1"/>
    </row>
    <row r="390" spans="1:15" ht="12.75" customHeight="1">
      <c r="A390" s="30">
        <v>380</v>
      </c>
      <c r="B390" s="311" t="s">
        <v>857</v>
      </c>
      <c r="C390" s="301">
        <v>102</v>
      </c>
      <c r="D390" s="302">
        <v>102.61666666666667</v>
      </c>
      <c r="E390" s="302">
        <v>100.48333333333335</v>
      </c>
      <c r="F390" s="302">
        <v>98.966666666666669</v>
      </c>
      <c r="G390" s="302">
        <v>96.833333333333343</v>
      </c>
      <c r="H390" s="302">
        <v>104.13333333333335</v>
      </c>
      <c r="I390" s="302">
        <v>106.26666666666668</v>
      </c>
      <c r="J390" s="302">
        <v>107.78333333333336</v>
      </c>
      <c r="K390" s="301">
        <v>104.75</v>
      </c>
      <c r="L390" s="301">
        <v>101.1</v>
      </c>
      <c r="M390" s="301">
        <v>5.80457</v>
      </c>
      <c r="N390" s="1"/>
      <c r="O390" s="1"/>
    </row>
    <row r="391" spans="1:15" ht="12.75" customHeight="1">
      <c r="A391" s="30">
        <v>381</v>
      </c>
      <c r="B391" s="311" t="s">
        <v>183</v>
      </c>
      <c r="C391" s="301">
        <v>87.85</v>
      </c>
      <c r="D391" s="302">
        <v>92.149999999999991</v>
      </c>
      <c r="E391" s="302">
        <v>82.049999999999983</v>
      </c>
      <c r="F391" s="302">
        <v>76.249999999999986</v>
      </c>
      <c r="G391" s="302">
        <v>66.149999999999977</v>
      </c>
      <c r="H391" s="302">
        <v>97.949999999999989</v>
      </c>
      <c r="I391" s="302">
        <v>108.04999999999998</v>
      </c>
      <c r="J391" s="302">
        <v>113.85</v>
      </c>
      <c r="K391" s="301">
        <v>102.25</v>
      </c>
      <c r="L391" s="301">
        <v>86.35</v>
      </c>
      <c r="M391" s="301">
        <v>1585.50694</v>
      </c>
      <c r="N391" s="1"/>
      <c r="O391" s="1"/>
    </row>
    <row r="392" spans="1:15" ht="12.75" customHeight="1">
      <c r="A392" s="30">
        <v>382</v>
      </c>
      <c r="B392" s="311" t="s">
        <v>485</v>
      </c>
      <c r="C392" s="301">
        <v>84.8</v>
      </c>
      <c r="D392" s="302">
        <v>85.633333333333326</v>
      </c>
      <c r="E392" s="302">
        <v>83.316666666666649</v>
      </c>
      <c r="F392" s="302">
        <v>81.833333333333329</v>
      </c>
      <c r="G392" s="302">
        <v>79.516666666666652</v>
      </c>
      <c r="H392" s="302">
        <v>87.116666666666646</v>
      </c>
      <c r="I392" s="302">
        <v>89.433333333333309</v>
      </c>
      <c r="J392" s="302">
        <v>90.916666666666643</v>
      </c>
      <c r="K392" s="301">
        <v>87.95</v>
      </c>
      <c r="L392" s="301">
        <v>84.15</v>
      </c>
      <c r="M392" s="301">
        <v>23.866440000000001</v>
      </c>
      <c r="N392" s="1"/>
      <c r="O392" s="1"/>
    </row>
    <row r="393" spans="1:15" ht="12.75" customHeight="1">
      <c r="A393" s="30">
        <v>383</v>
      </c>
      <c r="B393" s="311" t="s">
        <v>184</v>
      </c>
      <c r="C393" s="301">
        <v>114.35</v>
      </c>
      <c r="D393" s="302">
        <v>115.08333333333333</v>
      </c>
      <c r="E393" s="302">
        <v>113.41666666666666</v>
      </c>
      <c r="F393" s="302">
        <v>112.48333333333333</v>
      </c>
      <c r="G393" s="302">
        <v>110.81666666666666</v>
      </c>
      <c r="H393" s="302">
        <v>116.01666666666665</v>
      </c>
      <c r="I393" s="302">
        <v>117.68333333333331</v>
      </c>
      <c r="J393" s="302">
        <v>118.61666666666665</v>
      </c>
      <c r="K393" s="301">
        <v>116.75</v>
      </c>
      <c r="L393" s="301">
        <v>114.15</v>
      </c>
      <c r="M393" s="301">
        <v>36.631860000000003</v>
      </c>
      <c r="N393" s="1"/>
      <c r="O393" s="1"/>
    </row>
    <row r="394" spans="1:15" ht="12.75" customHeight="1">
      <c r="A394" s="30">
        <v>384</v>
      </c>
      <c r="B394" s="311" t="s">
        <v>487</v>
      </c>
      <c r="C394" s="301">
        <v>125.85</v>
      </c>
      <c r="D394" s="302">
        <v>125.95</v>
      </c>
      <c r="E394" s="302">
        <v>124.9</v>
      </c>
      <c r="F394" s="302">
        <v>123.95</v>
      </c>
      <c r="G394" s="302">
        <v>122.9</v>
      </c>
      <c r="H394" s="302">
        <v>126.9</v>
      </c>
      <c r="I394" s="302">
        <v>127.94999999999999</v>
      </c>
      <c r="J394" s="302">
        <v>128.9</v>
      </c>
      <c r="K394" s="301">
        <v>127</v>
      </c>
      <c r="L394" s="301">
        <v>125</v>
      </c>
      <c r="M394" s="301">
        <v>15.218529999999999</v>
      </c>
      <c r="N394" s="1"/>
      <c r="O394" s="1"/>
    </row>
    <row r="395" spans="1:15" ht="12.75" customHeight="1">
      <c r="A395" s="30">
        <v>385</v>
      </c>
      <c r="B395" s="311" t="s">
        <v>488</v>
      </c>
      <c r="C395" s="301">
        <v>974.9</v>
      </c>
      <c r="D395" s="302">
        <v>976.31666666666661</v>
      </c>
      <c r="E395" s="302">
        <v>960.63333333333321</v>
      </c>
      <c r="F395" s="302">
        <v>946.36666666666656</v>
      </c>
      <c r="G395" s="302">
        <v>930.68333333333317</v>
      </c>
      <c r="H395" s="302">
        <v>990.58333333333326</v>
      </c>
      <c r="I395" s="302">
        <v>1006.2666666666667</v>
      </c>
      <c r="J395" s="302">
        <v>1020.5333333333333</v>
      </c>
      <c r="K395" s="301">
        <v>992</v>
      </c>
      <c r="L395" s="301">
        <v>962.05</v>
      </c>
      <c r="M395" s="301">
        <v>3.5308299999999999</v>
      </c>
      <c r="N395" s="1"/>
      <c r="O395" s="1"/>
    </row>
    <row r="396" spans="1:15" ht="12.75" customHeight="1">
      <c r="A396" s="30">
        <v>386</v>
      </c>
      <c r="B396" s="311" t="s">
        <v>185</v>
      </c>
      <c r="C396" s="301">
        <v>2662.9</v>
      </c>
      <c r="D396" s="302">
        <v>2650.666666666667</v>
      </c>
      <c r="E396" s="302">
        <v>2628.5333333333338</v>
      </c>
      <c r="F396" s="302">
        <v>2594.166666666667</v>
      </c>
      <c r="G396" s="302">
        <v>2572.0333333333338</v>
      </c>
      <c r="H396" s="302">
        <v>2685.0333333333338</v>
      </c>
      <c r="I396" s="302">
        <v>2707.166666666667</v>
      </c>
      <c r="J396" s="302">
        <v>2741.5333333333338</v>
      </c>
      <c r="K396" s="301">
        <v>2672.8</v>
      </c>
      <c r="L396" s="301">
        <v>2616.3000000000002</v>
      </c>
      <c r="M396" s="301">
        <v>81.319980000000001</v>
      </c>
      <c r="N396" s="1"/>
      <c r="O396" s="1"/>
    </row>
    <row r="397" spans="1:15" ht="12.75" customHeight="1">
      <c r="A397" s="30">
        <v>387</v>
      </c>
      <c r="B397" s="311" t="s">
        <v>843</v>
      </c>
      <c r="C397" s="301">
        <v>504.65</v>
      </c>
      <c r="D397" s="302">
        <v>510.96666666666664</v>
      </c>
      <c r="E397" s="302">
        <v>484.88333333333333</v>
      </c>
      <c r="F397" s="302">
        <v>465.11666666666667</v>
      </c>
      <c r="G397" s="302">
        <v>439.03333333333336</v>
      </c>
      <c r="H397" s="302">
        <v>530.73333333333335</v>
      </c>
      <c r="I397" s="302">
        <v>556.81666666666661</v>
      </c>
      <c r="J397" s="302">
        <v>576.58333333333326</v>
      </c>
      <c r="K397" s="301">
        <v>537.04999999999995</v>
      </c>
      <c r="L397" s="301">
        <v>491.2</v>
      </c>
      <c r="M397" s="301">
        <v>3.1424799999999999</v>
      </c>
      <c r="N397" s="1"/>
      <c r="O397" s="1"/>
    </row>
    <row r="398" spans="1:15" ht="12.75" customHeight="1">
      <c r="A398" s="30">
        <v>388</v>
      </c>
      <c r="B398" s="311" t="s">
        <v>479</v>
      </c>
      <c r="C398" s="301">
        <v>240.4</v>
      </c>
      <c r="D398" s="302">
        <v>240.96666666666667</v>
      </c>
      <c r="E398" s="302">
        <v>239.43333333333334</v>
      </c>
      <c r="F398" s="302">
        <v>238.46666666666667</v>
      </c>
      <c r="G398" s="302">
        <v>236.93333333333334</v>
      </c>
      <c r="H398" s="302">
        <v>241.93333333333334</v>
      </c>
      <c r="I398" s="302">
        <v>243.4666666666667</v>
      </c>
      <c r="J398" s="302">
        <v>244.43333333333334</v>
      </c>
      <c r="K398" s="301">
        <v>242.5</v>
      </c>
      <c r="L398" s="301">
        <v>240</v>
      </c>
      <c r="M398" s="301">
        <v>1.0004</v>
      </c>
      <c r="N398" s="1"/>
      <c r="O398" s="1"/>
    </row>
    <row r="399" spans="1:15" ht="12.75" customHeight="1">
      <c r="A399" s="30">
        <v>389</v>
      </c>
      <c r="B399" s="311" t="s">
        <v>489</v>
      </c>
      <c r="C399" s="301">
        <v>851.4</v>
      </c>
      <c r="D399" s="302">
        <v>857.5</v>
      </c>
      <c r="E399" s="302">
        <v>842.9</v>
      </c>
      <c r="F399" s="302">
        <v>834.4</v>
      </c>
      <c r="G399" s="302">
        <v>819.8</v>
      </c>
      <c r="H399" s="302">
        <v>866</v>
      </c>
      <c r="I399" s="302">
        <v>880.59999999999991</v>
      </c>
      <c r="J399" s="302">
        <v>889.1</v>
      </c>
      <c r="K399" s="301">
        <v>872.1</v>
      </c>
      <c r="L399" s="301">
        <v>849</v>
      </c>
      <c r="M399" s="301">
        <v>0.14999000000000001</v>
      </c>
      <c r="N399" s="1"/>
      <c r="O399" s="1"/>
    </row>
    <row r="400" spans="1:15" ht="12.75" customHeight="1">
      <c r="A400" s="30">
        <v>390</v>
      </c>
      <c r="B400" s="311" t="s">
        <v>490</v>
      </c>
      <c r="C400" s="301">
        <v>1368.8</v>
      </c>
      <c r="D400" s="302">
        <v>1358.3</v>
      </c>
      <c r="E400" s="302">
        <v>1340.5</v>
      </c>
      <c r="F400" s="302">
        <v>1312.2</v>
      </c>
      <c r="G400" s="302">
        <v>1294.4000000000001</v>
      </c>
      <c r="H400" s="302">
        <v>1386.6</v>
      </c>
      <c r="I400" s="302">
        <v>1404.3999999999996</v>
      </c>
      <c r="J400" s="302">
        <v>1432.6999999999998</v>
      </c>
      <c r="K400" s="301">
        <v>1376.1</v>
      </c>
      <c r="L400" s="301">
        <v>1330</v>
      </c>
      <c r="M400" s="301">
        <v>1.5382899999999999</v>
      </c>
      <c r="N400" s="1"/>
      <c r="O400" s="1"/>
    </row>
    <row r="401" spans="1:15" ht="12.75" customHeight="1">
      <c r="A401" s="30">
        <v>391</v>
      </c>
      <c r="B401" s="311" t="s">
        <v>481</v>
      </c>
      <c r="C401" s="301">
        <v>30.55</v>
      </c>
      <c r="D401" s="302">
        <v>30.783333333333331</v>
      </c>
      <c r="E401" s="302">
        <v>30.066666666666663</v>
      </c>
      <c r="F401" s="302">
        <v>29.583333333333332</v>
      </c>
      <c r="G401" s="302">
        <v>28.866666666666664</v>
      </c>
      <c r="H401" s="302">
        <v>31.266666666666662</v>
      </c>
      <c r="I401" s="302">
        <v>31.983333333333331</v>
      </c>
      <c r="J401" s="302">
        <v>32.466666666666661</v>
      </c>
      <c r="K401" s="301">
        <v>31.5</v>
      </c>
      <c r="L401" s="301">
        <v>30.3</v>
      </c>
      <c r="M401" s="301">
        <v>22.990880000000001</v>
      </c>
      <c r="N401" s="1"/>
      <c r="O401" s="1"/>
    </row>
    <row r="402" spans="1:15" ht="12.75" customHeight="1">
      <c r="A402" s="30">
        <v>392</v>
      </c>
      <c r="B402" s="311" t="s">
        <v>186</v>
      </c>
      <c r="C402" s="301">
        <v>71.5</v>
      </c>
      <c r="D402" s="302">
        <v>71.233333333333334</v>
      </c>
      <c r="E402" s="302">
        <v>70.466666666666669</v>
      </c>
      <c r="F402" s="302">
        <v>69.433333333333337</v>
      </c>
      <c r="G402" s="302">
        <v>68.666666666666671</v>
      </c>
      <c r="H402" s="302">
        <v>72.266666666666666</v>
      </c>
      <c r="I402" s="302">
        <v>73.033333333333346</v>
      </c>
      <c r="J402" s="302">
        <v>74.066666666666663</v>
      </c>
      <c r="K402" s="301">
        <v>72</v>
      </c>
      <c r="L402" s="301">
        <v>70.2</v>
      </c>
      <c r="M402" s="301">
        <v>305.30739999999997</v>
      </c>
      <c r="N402" s="1"/>
      <c r="O402" s="1"/>
    </row>
    <row r="403" spans="1:15" ht="12.75" customHeight="1">
      <c r="A403" s="30">
        <v>393</v>
      </c>
      <c r="B403" s="311" t="s">
        <v>274</v>
      </c>
      <c r="C403" s="301">
        <v>6621.1</v>
      </c>
      <c r="D403" s="302">
        <v>6633.6333333333341</v>
      </c>
      <c r="E403" s="302">
        <v>6595.4666666666681</v>
      </c>
      <c r="F403" s="302">
        <v>6569.8333333333339</v>
      </c>
      <c r="G403" s="302">
        <v>6531.6666666666679</v>
      </c>
      <c r="H403" s="302">
        <v>6659.2666666666682</v>
      </c>
      <c r="I403" s="302">
        <v>6697.4333333333343</v>
      </c>
      <c r="J403" s="302">
        <v>6723.0666666666684</v>
      </c>
      <c r="K403" s="301">
        <v>6671.8</v>
      </c>
      <c r="L403" s="301">
        <v>6608</v>
      </c>
      <c r="M403" s="301">
        <v>6.7750000000000005E-2</v>
      </c>
      <c r="N403" s="1"/>
      <c r="O403" s="1"/>
    </row>
    <row r="404" spans="1:15" ht="12.75" customHeight="1">
      <c r="A404" s="30">
        <v>394</v>
      </c>
      <c r="B404" s="311" t="s">
        <v>273</v>
      </c>
      <c r="C404" s="301">
        <v>740.05</v>
      </c>
      <c r="D404" s="302">
        <v>745.4</v>
      </c>
      <c r="E404" s="302">
        <v>732.84999999999991</v>
      </c>
      <c r="F404" s="302">
        <v>725.65</v>
      </c>
      <c r="G404" s="302">
        <v>713.09999999999991</v>
      </c>
      <c r="H404" s="302">
        <v>752.59999999999991</v>
      </c>
      <c r="I404" s="302">
        <v>765.14999999999986</v>
      </c>
      <c r="J404" s="302">
        <v>772.34999999999991</v>
      </c>
      <c r="K404" s="301">
        <v>757.95</v>
      </c>
      <c r="L404" s="301">
        <v>738.2</v>
      </c>
      <c r="M404" s="301">
        <v>8.1516400000000004</v>
      </c>
      <c r="N404" s="1"/>
      <c r="O404" s="1"/>
    </row>
    <row r="405" spans="1:15" ht="12.75" customHeight="1">
      <c r="A405" s="30">
        <v>395</v>
      </c>
      <c r="B405" s="311" t="s">
        <v>187</v>
      </c>
      <c r="C405" s="301">
        <v>1133.7</v>
      </c>
      <c r="D405" s="302">
        <v>1141.95</v>
      </c>
      <c r="E405" s="302">
        <v>1122.1000000000001</v>
      </c>
      <c r="F405" s="302">
        <v>1110.5</v>
      </c>
      <c r="G405" s="302">
        <v>1090.6500000000001</v>
      </c>
      <c r="H405" s="302">
        <v>1153.5500000000002</v>
      </c>
      <c r="I405" s="302">
        <v>1173.4000000000001</v>
      </c>
      <c r="J405" s="302">
        <v>1185.0000000000002</v>
      </c>
      <c r="K405" s="301">
        <v>1161.8</v>
      </c>
      <c r="L405" s="301">
        <v>1130.3499999999999</v>
      </c>
      <c r="M405" s="301">
        <v>10.142200000000001</v>
      </c>
      <c r="N405" s="1"/>
      <c r="O405" s="1"/>
    </row>
    <row r="406" spans="1:15" ht="12.75" customHeight="1">
      <c r="A406" s="30">
        <v>396</v>
      </c>
      <c r="B406" s="311" t="s">
        <v>188</v>
      </c>
      <c r="C406" s="301">
        <v>445.85</v>
      </c>
      <c r="D406" s="302">
        <v>447.33333333333331</v>
      </c>
      <c r="E406" s="302">
        <v>440.61666666666662</v>
      </c>
      <c r="F406" s="302">
        <v>435.38333333333333</v>
      </c>
      <c r="G406" s="302">
        <v>428.66666666666663</v>
      </c>
      <c r="H406" s="302">
        <v>452.56666666666661</v>
      </c>
      <c r="I406" s="302">
        <v>459.2833333333333</v>
      </c>
      <c r="J406" s="302">
        <v>464.51666666666659</v>
      </c>
      <c r="K406" s="301">
        <v>454.05</v>
      </c>
      <c r="L406" s="301">
        <v>442.1</v>
      </c>
      <c r="M406" s="301">
        <v>134.26836</v>
      </c>
      <c r="N406" s="1"/>
      <c r="O406" s="1"/>
    </row>
    <row r="407" spans="1:15" ht="12.75" customHeight="1">
      <c r="A407" s="30">
        <v>397</v>
      </c>
      <c r="B407" s="311" t="s">
        <v>494</v>
      </c>
      <c r="C407" s="301">
        <v>2181.15</v>
      </c>
      <c r="D407" s="302">
        <v>2188.2666666666669</v>
      </c>
      <c r="E407" s="302">
        <v>2152.8833333333337</v>
      </c>
      <c r="F407" s="302">
        <v>2124.6166666666668</v>
      </c>
      <c r="G407" s="302">
        <v>2089.2333333333336</v>
      </c>
      <c r="H407" s="302">
        <v>2216.5333333333338</v>
      </c>
      <c r="I407" s="302">
        <v>2251.916666666667</v>
      </c>
      <c r="J407" s="302">
        <v>2280.1833333333338</v>
      </c>
      <c r="K407" s="301">
        <v>2223.65</v>
      </c>
      <c r="L407" s="301">
        <v>2160</v>
      </c>
      <c r="M407" s="301">
        <v>1.22546</v>
      </c>
      <c r="N407" s="1"/>
      <c r="O407" s="1"/>
    </row>
    <row r="408" spans="1:15" ht="12.75" customHeight="1">
      <c r="A408" s="30">
        <v>398</v>
      </c>
      <c r="B408" s="311" t="s">
        <v>495</v>
      </c>
      <c r="C408" s="301">
        <v>103.2</v>
      </c>
      <c r="D408" s="302">
        <v>103.53333333333335</v>
      </c>
      <c r="E408" s="302">
        <v>101.66666666666669</v>
      </c>
      <c r="F408" s="302">
        <v>100.13333333333334</v>
      </c>
      <c r="G408" s="302">
        <v>98.26666666666668</v>
      </c>
      <c r="H408" s="302">
        <v>105.06666666666669</v>
      </c>
      <c r="I408" s="302">
        <v>106.93333333333334</v>
      </c>
      <c r="J408" s="302">
        <v>108.4666666666667</v>
      </c>
      <c r="K408" s="301">
        <v>105.4</v>
      </c>
      <c r="L408" s="301">
        <v>102</v>
      </c>
      <c r="M408" s="301">
        <v>2.66242</v>
      </c>
      <c r="N408" s="1"/>
      <c r="O408" s="1"/>
    </row>
    <row r="409" spans="1:15" ht="12.75" customHeight="1">
      <c r="A409" s="30">
        <v>399</v>
      </c>
      <c r="B409" s="311" t="s">
        <v>500</v>
      </c>
      <c r="C409" s="301">
        <v>106.3</v>
      </c>
      <c r="D409" s="302">
        <v>107.8</v>
      </c>
      <c r="E409" s="302">
        <v>103.94999999999999</v>
      </c>
      <c r="F409" s="302">
        <v>101.6</v>
      </c>
      <c r="G409" s="302">
        <v>97.749999999999986</v>
      </c>
      <c r="H409" s="302">
        <v>110.14999999999999</v>
      </c>
      <c r="I409" s="302">
        <v>113.99999999999999</v>
      </c>
      <c r="J409" s="302">
        <v>116.35</v>
      </c>
      <c r="K409" s="301">
        <v>111.65</v>
      </c>
      <c r="L409" s="301">
        <v>105.45</v>
      </c>
      <c r="M409" s="301">
        <v>10.27929</v>
      </c>
      <c r="N409" s="1"/>
      <c r="O409" s="1"/>
    </row>
    <row r="410" spans="1:15" ht="12.75" customHeight="1">
      <c r="A410" s="30">
        <v>400</v>
      </c>
      <c r="B410" s="311" t="s">
        <v>496</v>
      </c>
      <c r="C410" s="301">
        <v>100.95</v>
      </c>
      <c r="D410" s="302">
        <v>102.26666666666665</v>
      </c>
      <c r="E410" s="302">
        <v>98.783333333333303</v>
      </c>
      <c r="F410" s="302">
        <v>96.616666666666646</v>
      </c>
      <c r="G410" s="302">
        <v>93.133333333333297</v>
      </c>
      <c r="H410" s="302">
        <v>104.43333333333331</v>
      </c>
      <c r="I410" s="302">
        <v>107.91666666666666</v>
      </c>
      <c r="J410" s="302">
        <v>110.08333333333331</v>
      </c>
      <c r="K410" s="301">
        <v>105.75</v>
      </c>
      <c r="L410" s="301">
        <v>100.1</v>
      </c>
      <c r="M410" s="301">
        <v>9.4038900000000005</v>
      </c>
      <c r="N410" s="1"/>
      <c r="O410" s="1"/>
    </row>
    <row r="411" spans="1:15" ht="12.75" customHeight="1">
      <c r="A411" s="30">
        <v>401</v>
      </c>
      <c r="B411" s="311" t="s">
        <v>498</v>
      </c>
      <c r="C411" s="301">
        <v>2803.75</v>
      </c>
      <c r="D411" s="302">
        <v>2799.9</v>
      </c>
      <c r="E411" s="302">
        <v>2727</v>
      </c>
      <c r="F411" s="302">
        <v>2650.25</v>
      </c>
      <c r="G411" s="302">
        <v>2577.35</v>
      </c>
      <c r="H411" s="302">
        <v>2876.65</v>
      </c>
      <c r="I411" s="302">
        <v>2949.5500000000006</v>
      </c>
      <c r="J411" s="302">
        <v>3026.3</v>
      </c>
      <c r="K411" s="301">
        <v>2872.8</v>
      </c>
      <c r="L411" s="301">
        <v>2723.15</v>
      </c>
      <c r="M411" s="301">
        <v>0.59882000000000002</v>
      </c>
      <c r="N411" s="1"/>
      <c r="O411" s="1"/>
    </row>
    <row r="412" spans="1:15" ht="12.75" customHeight="1">
      <c r="A412" s="30">
        <v>402</v>
      </c>
      <c r="B412" s="311" t="s">
        <v>497</v>
      </c>
      <c r="C412" s="301">
        <v>675.1</v>
      </c>
      <c r="D412" s="302">
        <v>683.0333333333333</v>
      </c>
      <c r="E412" s="302">
        <v>652.06666666666661</v>
      </c>
      <c r="F412" s="302">
        <v>629.0333333333333</v>
      </c>
      <c r="G412" s="302">
        <v>598.06666666666661</v>
      </c>
      <c r="H412" s="302">
        <v>706.06666666666661</v>
      </c>
      <c r="I412" s="302">
        <v>737.0333333333333</v>
      </c>
      <c r="J412" s="302">
        <v>760.06666666666661</v>
      </c>
      <c r="K412" s="301">
        <v>714</v>
      </c>
      <c r="L412" s="301">
        <v>660</v>
      </c>
      <c r="M412" s="301">
        <v>4.6380800000000004</v>
      </c>
      <c r="N412" s="1"/>
      <c r="O412" s="1"/>
    </row>
    <row r="413" spans="1:15" ht="12.75" customHeight="1">
      <c r="A413" s="30">
        <v>403</v>
      </c>
      <c r="B413" s="311" t="s">
        <v>499</v>
      </c>
      <c r="C413" s="301">
        <v>421.45</v>
      </c>
      <c r="D413" s="302">
        <v>420.83333333333331</v>
      </c>
      <c r="E413" s="302">
        <v>413.76666666666665</v>
      </c>
      <c r="F413" s="302">
        <v>406.08333333333331</v>
      </c>
      <c r="G413" s="302">
        <v>399.01666666666665</v>
      </c>
      <c r="H413" s="302">
        <v>428.51666666666665</v>
      </c>
      <c r="I413" s="302">
        <v>435.58333333333337</v>
      </c>
      <c r="J413" s="302">
        <v>443.26666666666665</v>
      </c>
      <c r="K413" s="301">
        <v>427.9</v>
      </c>
      <c r="L413" s="301">
        <v>413.15</v>
      </c>
      <c r="M413" s="301">
        <v>0.30251</v>
      </c>
      <c r="N413" s="1"/>
      <c r="O413" s="1"/>
    </row>
    <row r="414" spans="1:15" ht="12.75" customHeight="1">
      <c r="A414" s="30">
        <v>404</v>
      </c>
      <c r="B414" s="311" t="s">
        <v>189</v>
      </c>
      <c r="C414" s="301">
        <v>19135.650000000001</v>
      </c>
      <c r="D414" s="302">
        <v>19024.333333333336</v>
      </c>
      <c r="E414" s="302">
        <v>18702.716666666671</v>
      </c>
      <c r="F414" s="302">
        <v>18269.783333333336</v>
      </c>
      <c r="G414" s="302">
        <v>17948.166666666672</v>
      </c>
      <c r="H414" s="302">
        <v>19457.26666666667</v>
      </c>
      <c r="I414" s="302">
        <v>19778.883333333339</v>
      </c>
      <c r="J414" s="302">
        <v>20211.816666666669</v>
      </c>
      <c r="K414" s="301">
        <v>19345.95</v>
      </c>
      <c r="L414" s="301">
        <v>18591.400000000001</v>
      </c>
      <c r="M414" s="301">
        <v>0.46949999999999997</v>
      </c>
      <c r="N414" s="1"/>
      <c r="O414" s="1"/>
    </row>
    <row r="415" spans="1:15" ht="12.75" customHeight="1">
      <c r="A415" s="30">
        <v>405</v>
      </c>
      <c r="B415" s="311" t="s">
        <v>501</v>
      </c>
      <c r="C415" s="301">
        <v>1616.5</v>
      </c>
      <c r="D415" s="302">
        <v>1626.3166666666666</v>
      </c>
      <c r="E415" s="302">
        <v>1586.1833333333332</v>
      </c>
      <c r="F415" s="302">
        <v>1555.8666666666666</v>
      </c>
      <c r="G415" s="302">
        <v>1515.7333333333331</v>
      </c>
      <c r="H415" s="302">
        <v>1656.6333333333332</v>
      </c>
      <c r="I415" s="302">
        <v>1696.7666666666664</v>
      </c>
      <c r="J415" s="302">
        <v>1727.0833333333333</v>
      </c>
      <c r="K415" s="301">
        <v>1666.45</v>
      </c>
      <c r="L415" s="301">
        <v>1596</v>
      </c>
      <c r="M415" s="301">
        <v>1.16778</v>
      </c>
      <c r="N415" s="1"/>
      <c r="O415" s="1"/>
    </row>
    <row r="416" spans="1:15" ht="12.75" customHeight="1">
      <c r="A416" s="30">
        <v>406</v>
      </c>
      <c r="B416" s="311" t="s">
        <v>190</v>
      </c>
      <c r="C416" s="301">
        <v>2381.65</v>
      </c>
      <c r="D416" s="302">
        <v>2381.8166666666666</v>
      </c>
      <c r="E416" s="302">
        <v>2349.8833333333332</v>
      </c>
      <c r="F416" s="302">
        <v>2318.1166666666668</v>
      </c>
      <c r="G416" s="302">
        <v>2286.1833333333334</v>
      </c>
      <c r="H416" s="302">
        <v>2413.583333333333</v>
      </c>
      <c r="I416" s="302">
        <v>2445.5166666666664</v>
      </c>
      <c r="J416" s="302">
        <v>2477.2833333333328</v>
      </c>
      <c r="K416" s="301">
        <v>2413.75</v>
      </c>
      <c r="L416" s="301">
        <v>2350.0500000000002</v>
      </c>
      <c r="M416" s="301">
        <v>3.77976</v>
      </c>
      <c r="N416" s="1"/>
      <c r="O416" s="1"/>
    </row>
    <row r="417" spans="1:15" ht="12.75" customHeight="1">
      <c r="A417" s="30">
        <v>407</v>
      </c>
      <c r="B417" s="311" t="s">
        <v>491</v>
      </c>
      <c r="C417" s="301">
        <v>448.9</v>
      </c>
      <c r="D417" s="302">
        <v>448.89999999999992</v>
      </c>
      <c r="E417" s="302">
        <v>442.14999999999986</v>
      </c>
      <c r="F417" s="302">
        <v>435.39999999999992</v>
      </c>
      <c r="G417" s="302">
        <v>428.64999999999986</v>
      </c>
      <c r="H417" s="302">
        <v>455.64999999999986</v>
      </c>
      <c r="I417" s="302">
        <v>462.4</v>
      </c>
      <c r="J417" s="302">
        <v>469.14999999999986</v>
      </c>
      <c r="K417" s="301">
        <v>455.65</v>
      </c>
      <c r="L417" s="301">
        <v>442.15</v>
      </c>
      <c r="M417" s="301">
        <v>0.1825</v>
      </c>
      <c r="N417" s="1"/>
      <c r="O417" s="1"/>
    </row>
    <row r="418" spans="1:15" ht="12.75" customHeight="1">
      <c r="A418" s="30">
        <v>408</v>
      </c>
      <c r="B418" s="311" t="s">
        <v>492</v>
      </c>
      <c r="C418" s="301">
        <v>27.45</v>
      </c>
      <c r="D418" s="302">
        <v>27.716666666666669</v>
      </c>
      <c r="E418" s="302">
        <v>27.133333333333336</v>
      </c>
      <c r="F418" s="302">
        <v>26.816666666666666</v>
      </c>
      <c r="G418" s="302">
        <v>26.233333333333334</v>
      </c>
      <c r="H418" s="302">
        <v>28.033333333333339</v>
      </c>
      <c r="I418" s="302">
        <v>28.616666666666667</v>
      </c>
      <c r="J418" s="302">
        <v>28.933333333333341</v>
      </c>
      <c r="K418" s="301">
        <v>28.3</v>
      </c>
      <c r="L418" s="301">
        <v>27.4</v>
      </c>
      <c r="M418" s="301">
        <v>9.9588099999999997</v>
      </c>
      <c r="N418" s="1"/>
      <c r="O418" s="1"/>
    </row>
    <row r="419" spans="1:15" ht="12.75" customHeight="1">
      <c r="A419" s="30">
        <v>409</v>
      </c>
      <c r="B419" s="311" t="s">
        <v>493</v>
      </c>
      <c r="C419" s="301">
        <v>3282.1</v>
      </c>
      <c r="D419" s="302">
        <v>3311.2666666666664</v>
      </c>
      <c r="E419" s="302">
        <v>3227.8833333333328</v>
      </c>
      <c r="F419" s="302">
        <v>3173.6666666666665</v>
      </c>
      <c r="G419" s="302">
        <v>3090.2833333333328</v>
      </c>
      <c r="H419" s="302">
        <v>3365.4833333333327</v>
      </c>
      <c r="I419" s="302">
        <v>3448.8666666666659</v>
      </c>
      <c r="J419" s="302">
        <v>3503.0833333333326</v>
      </c>
      <c r="K419" s="301">
        <v>3394.65</v>
      </c>
      <c r="L419" s="301">
        <v>3257.05</v>
      </c>
      <c r="M419" s="301">
        <v>0.14624000000000001</v>
      </c>
      <c r="N419" s="1"/>
      <c r="O419" s="1"/>
    </row>
    <row r="420" spans="1:15" ht="12.75" customHeight="1">
      <c r="A420" s="30">
        <v>410</v>
      </c>
      <c r="B420" s="311" t="s">
        <v>502</v>
      </c>
      <c r="C420" s="301">
        <v>526.95000000000005</v>
      </c>
      <c r="D420" s="302">
        <v>524.73333333333335</v>
      </c>
      <c r="E420" s="302">
        <v>517.2166666666667</v>
      </c>
      <c r="F420" s="302">
        <v>507.48333333333335</v>
      </c>
      <c r="G420" s="302">
        <v>499.9666666666667</v>
      </c>
      <c r="H420" s="302">
        <v>534.4666666666667</v>
      </c>
      <c r="I420" s="302">
        <v>541.98333333333335</v>
      </c>
      <c r="J420" s="302">
        <v>551.7166666666667</v>
      </c>
      <c r="K420" s="301">
        <v>532.25</v>
      </c>
      <c r="L420" s="301">
        <v>515</v>
      </c>
      <c r="M420" s="301">
        <v>1.8552299999999999</v>
      </c>
      <c r="N420" s="1"/>
      <c r="O420" s="1"/>
    </row>
    <row r="421" spans="1:15" ht="12.75" customHeight="1">
      <c r="A421" s="30">
        <v>411</v>
      </c>
      <c r="B421" s="311" t="s">
        <v>504</v>
      </c>
      <c r="C421" s="301">
        <v>376.25</v>
      </c>
      <c r="D421" s="302">
        <v>379.16666666666669</v>
      </c>
      <c r="E421" s="302">
        <v>362.63333333333338</v>
      </c>
      <c r="F421" s="302">
        <v>349.01666666666671</v>
      </c>
      <c r="G421" s="302">
        <v>332.48333333333341</v>
      </c>
      <c r="H421" s="302">
        <v>392.78333333333336</v>
      </c>
      <c r="I421" s="302">
        <v>409.31666666666666</v>
      </c>
      <c r="J421" s="302">
        <v>422.93333333333334</v>
      </c>
      <c r="K421" s="301">
        <v>395.7</v>
      </c>
      <c r="L421" s="301">
        <v>365.55</v>
      </c>
      <c r="M421" s="301">
        <v>0.68503000000000003</v>
      </c>
      <c r="N421" s="1"/>
      <c r="O421" s="1"/>
    </row>
    <row r="422" spans="1:15" ht="12.75" customHeight="1">
      <c r="A422" s="30">
        <v>412</v>
      </c>
      <c r="B422" s="311" t="s">
        <v>503</v>
      </c>
      <c r="C422" s="301">
        <v>2771.45</v>
      </c>
      <c r="D422" s="302">
        <v>2790.9</v>
      </c>
      <c r="E422" s="302">
        <v>2732.8</v>
      </c>
      <c r="F422" s="302">
        <v>2694.15</v>
      </c>
      <c r="G422" s="302">
        <v>2636.05</v>
      </c>
      <c r="H422" s="302">
        <v>2829.55</v>
      </c>
      <c r="I422" s="302">
        <v>2887.6499999999996</v>
      </c>
      <c r="J422" s="302">
        <v>2926.3</v>
      </c>
      <c r="K422" s="301">
        <v>2849</v>
      </c>
      <c r="L422" s="301">
        <v>2752.25</v>
      </c>
      <c r="M422" s="301">
        <v>0.30582999999999999</v>
      </c>
      <c r="N422" s="1"/>
      <c r="O422" s="1"/>
    </row>
    <row r="423" spans="1:15" ht="12.75" customHeight="1">
      <c r="A423" s="30">
        <v>413</v>
      </c>
      <c r="B423" s="311" t="s">
        <v>858</v>
      </c>
      <c r="C423" s="301">
        <v>601.29999999999995</v>
      </c>
      <c r="D423" s="302">
        <v>593.43333333333328</v>
      </c>
      <c r="E423" s="302">
        <v>583.36666666666656</v>
      </c>
      <c r="F423" s="302">
        <v>565.43333333333328</v>
      </c>
      <c r="G423" s="302">
        <v>555.36666666666656</v>
      </c>
      <c r="H423" s="302">
        <v>611.36666666666656</v>
      </c>
      <c r="I423" s="302">
        <v>621.43333333333339</v>
      </c>
      <c r="J423" s="302">
        <v>639.36666666666656</v>
      </c>
      <c r="K423" s="301">
        <v>603.5</v>
      </c>
      <c r="L423" s="301">
        <v>575.5</v>
      </c>
      <c r="M423" s="301">
        <v>6.8862199999999998</v>
      </c>
      <c r="N423" s="1"/>
      <c r="O423" s="1"/>
    </row>
    <row r="424" spans="1:15" ht="12.75" customHeight="1">
      <c r="A424" s="30">
        <v>414</v>
      </c>
      <c r="B424" s="311" t="s">
        <v>505</v>
      </c>
      <c r="C424" s="301">
        <v>671</v>
      </c>
      <c r="D424" s="302">
        <v>671</v>
      </c>
      <c r="E424" s="302">
        <v>652</v>
      </c>
      <c r="F424" s="302">
        <v>633</v>
      </c>
      <c r="G424" s="302">
        <v>614</v>
      </c>
      <c r="H424" s="302">
        <v>690</v>
      </c>
      <c r="I424" s="302">
        <v>709</v>
      </c>
      <c r="J424" s="302">
        <v>728</v>
      </c>
      <c r="K424" s="301">
        <v>690</v>
      </c>
      <c r="L424" s="301">
        <v>652</v>
      </c>
      <c r="M424" s="301">
        <v>0.71503000000000005</v>
      </c>
      <c r="N424" s="1"/>
      <c r="O424" s="1"/>
    </row>
    <row r="425" spans="1:15" ht="12.75" customHeight="1">
      <c r="A425" s="30">
        <v>415</v>
      </c>
      <c r="B425" s="311" t="s">
        <v>506</v>
      </c>
      <c r="C425" s="301">
        <v>335.1</v>
      </c>
      <c r="D425" s="302">
        <v>337.55</v>
      </c>
      <c r="E425" s="302">
        <v>326.60000000000002</v>
      </c>
      <c r="F425" s="302">
        <v>318.10000000000002</v>
      </c>
      <c r="G425" s="302">
        <v>307.15000000000003</v>
      </c>
      <c r="H425" s="302">
        <v>346.05</v>
      </c>
      <c r="I425" s="302">
        <v>356.99999999999994</v>
      </c>
      <c r="J425" s="302">
        <v>365.5</v>
      </c>
      <c r="K425" s="301">
        <v>348.5</v>
      </c>
      <c r="L425" s="301">
        <v>329.05</v>
      </c>
      <c r="M425" s="301">
        <v>1.43859</v>
      </c>
      <c r="N425" s="1"/>
      <c r="O425" s="1"/>
    </row>
    <row r="426" spans="1:15" ht="12.75" customHeight="1">
      <c r="A426" s="30">
        <v>416</v>
      </c>
      <c r="B426" s="311" t="s">
        <v>514</v>
      </c>
      <c r="C426" s="301">
        <v>201.75</v>
      </c>
      <c r="D426" s="302">
        <v>204.06666666666669</v>
      </c>
      <c r="E426" s="302">
        <v>198.28333333333339</v>
      </c>
      <c r="F426" s="302">
        <v>194.81666666666669</v>
      </c>
      <c r="G426" s="302">
        <v>189.03333333333339</v>
      </c>
      <c r="H426" s="302">
        <v>207.53333333333339</v>
      </c>
      <c r="I426" s="302">
        <v>213.31666666666669</v>
      </c>
      <c r="J426" s="302">
        <v>216.78333333333339</v>
      </c>
      <c r="K426" s="301">
        <v>209.85</v>
      </c>
      <c r="L426" s="301">
        <v>200.6</v>
      </c>
      <c r="M426" s="301">
        <v>1.3794599999999999</v>
      </c>
      <c r="N426" s="1"/>
      <c r="O426" s="1"/>
    </row>
    <row r="427" spans="1:15" ht="12.75" customHeight="1">
      <c r="A427" s="30">
        <v>417</v>
      </c>
      <c r="B427" s="311" t="s">
        <v>507</v>
      </c>
      <c r="C427" s="301">
        <v>45.25</v>
      </c>
      <c r="D427" s="302">
        <v>45.466666666666669</v>
      </c>
      <c r="E427" s="302">
        <v>43.933333333333337</v>
      </c>
      <c r="F427" s="302">
        <v>42.616666666666667</v>
      </c>
      <c r="G427" s="302">
        <v>41.083333333333336</v>
      </c>
      <c r="H427" s="302">
        <v>46.783333333333339</v>
      </c>
      <c r="I427" s="302">
        <v>48.31666666666667</v>
      </c>
      <c r="J427" s="302">
        <v>49.63333333333334</v>
      </c>
      <c r="K427" s="301">
        <v>47</v>
      </c>
      <c r="L427" s="301">
        <v>44.15</v>
      </c>
      <c r="M427" s="301">
        <v>20.65184</v>
      </c>
      <c r="N427" s="1"/>
      <c r="O427" s="1"/>
    </row>
    <row r="428" spans="1:15" ht="12.75" customHeight="1">
      <c r="A428" s="30">
        <v>418</v>
      </c>
      <c r="B428" s="311" t="s">
        <v>191</v>
      </c>
      <c r="C428" s="301">
        <v>2263.25</v>
      </c>
      <c r="D428" s="302">
        <v>2262.65</v>
      </c>
      <c r="E428" s="302">
        <v>2237.5500000000002</v>
      </c>
      <c r="F428" s="302">
        <v>2211.85</v>
      </c>
      <c r="G428" s="302">
        <v>2186.75</v>
      </c>
      <c r="H428" s="302">
        <v>2288.3500000000004</v>
      </c>
      <c r="I428" s="302">
        <v>2313.4499999999998</v>
      </c>
      <c r="J428" s="302">
        <v>2339.1500000000005</v>
      </c>
      <c r="K428" s="301">
        <v>2287.75</v>
      </c>
      <c r="L428" s="301">
        <v>2236.9499999999998</v>
      </c>
      <c r="M428" s="301">
        <v>4.4870400000000004</v>
      </c>
      <c r="N428" s="1"/>
      <c r="O428" s="1"/>
    </row>
    <row r="429" spans="1:15" ht="12.75" customHeight="1">
      <c r="A429" s="30">
        <v>419</v>
      </c>
      <c r="B429" s="311" t="s">
        <v>192</v>
      </c>
      <c r="C429" s="301">
        <v>1133.9000000000001</v>
      </c>
      <c r="D429" s="302">
        <v>1136.4333333333334</v>
      </c>
      <c r="E429" s="302">
        <v>1112.9666666666667</v>
      </c>
      <c r="F429" s="302">
        <v>1092.0333333333333</v>
      </c>
      <c r="G429" s="302">
        <v>1068.5666666666666</v>
      </c>
      <c r="H429" s="302">
        <v>1157.3666666666668</v>
      </c>
      <c r="I429" s="302">
        <v>1180.8333333333335</v>
      </c>
      <c r="J429" s="302">
        <v>1201.7666666666669</v>
      </c>
      <c r="K429" s="301">
        <v>1159.9000000000001</v>
      </c>
      <c r="L429" s="301">
        <v>1115.5</v>
      </c>
      <c r="M429" s="301">
        <v>8.7989599999999992</v>
      </c>
      <c r="N429" s="1"/>
      <c r="O429" s="1"/>
    </row>
    <row r="430" spans="1:15" ht="12.75" customHeight="1">
      <c r="A430" s="30">
        <v>420</v>
      </c>
      <c r="B430" s="311" t="s">
        <v>511</v>
      </c>
      <c r="C430" s="301">
        <v>299.3</v>
      </c>
      <c r="D430" s="302">
        <v>300.78333333333336</v>
      </c>
      <c r="E430" s="302">
        <v>292.26666666666671</v>
      </c>
      <c r="F430" s="302">
        <v>285.23333333333335</v>
      </c>
      <c r="G430" s="302">
        <v>276.7166666666667</v>
      </c>
      <c r="H430" s="302">
        <v>307.81666666666672</v>
      </c>
      <c r="I430" s="302">
        <v>316.33333333333337</v>
      </c>
      <c r="J430" s="302">
        <v>323.36666666666673</v>
      </c>
      <c r="K430" s="301">
        <v>309.3</v>
      </c>
      <c r="L430" s="301">
        <v>293.75</v>
      </c>
      <c r="M430" s="301">
        <v>8.7202000000000002</v>
      </c>
      <c r="N430" s="1"/>
      <c r="O430" s="1"/>
    </row>
    <row r="431" spans="1:15" ht="12.75" customHeight="1">
      <c r="A431" s="30">
        <v>421</v>
      </c>
      <c r="B431" s="311" t="s">
        <v>508</v>
      </c>
      <c r="C431" s="301">
        <v>86.85</v>
      </c>
      <c r="D431" s="302">
        <v>87.433333333333337</v>
      </c>
      <c r="E431" s="302">
        <v>85.916666666666671</v>
      </c>
      <c r="F431" s="302">
        <v>84.983333333333334</v>
      </c>
      <c r="G431" s="302">
        <v>83.466666666666669</v>
      </c>
      <c r="H431" s="302">
        <v>88.366666666666674</v>
      </c>
      <c r="I431" s="302">
        <v>89.883333333333326</v>
      </c>
      <c r="J431" s="302">
        <v>90.816666666666677</v>
      </c>
      <c r="K431" s="301">
        <v>88.95</v>
      </c>
      <c r="L431" s="301">
        <v>86.5</v>
      </c>
      <c r="M431" s="301">
        <v>0.50343000000000004</v>
      </c>
      <c r="N431" s="1"/>
      <c r="O431" s="1"/>
    </row>
    <row r="432" spans="1:15" ht="12.75" customHeight="1">
      <c r="A432" s="30">
        <v>422</v>
      </c>
      <c r="B432" s="311" t="s">
        <v>510</v>
      </c>
      <c r="C432" s="301">
        <v>161.65</v>
      </c>
      <c r="D432" s="302">
        <v>162.75</v>
      </c>
      <c r="E432" s="302">
        <v>159.25</v>
      </c>
      <c r="F432" s="302">
        <v>156.85</v>
      </c>
      <c r="G432" s="302">
        <v>153.35</v>
      </c>
      <c r="H432" s="302">
        <v>165.15</v>
      </c>
      <c r="I432" s="302">
        <v>168.65</v>
      </c>
      <c r="J432" s="302">
        <v>171.05</v>
      </c>
      <c r="K432" s="301">
        <v>166.25</v>
      </c>
      <c r="L432" s="301">
        <v>160.35</v>
      </c>
      <c r="M432" s="301">
        <v>4.1239600000000003</v>
      </c>
      <c r="N432" s="1"/>
      <c r="O432" s="1"/>
    </row>
    <row r="433" spans="1:15" ht="12.75" customHeight="1">
      <c r="A433" s="30">
        <v>423</v>
      </c>
      <c r="B433" s="311" t="s">
        <v>512</v>
      </c>
      <c r="C433" s="301">
        <v>430.2</v>
      </c>
      <c r="D433" s="302">
        <v>425.16666666666669</v>
      </c>
      <c r="E433" s="302">
        <v>407.03333333333336</v>
      </c>
      <c r="F433" s="302">
        <v>383.86666666666667</v>
      </c>
      <c r="G433" s="302">
        <v>365.73333333333335</v>
      </c>
      <c r="H433" s="302">
        <v>448.33333333333337</v>
      </c>
      <c r="I433" s="302">
        <v>466.4666666666667</v>
      </c>
      <c r="J433" s="302">
        <v>489.63333333333338</v>
      </c>
      <c r="K433" s="301">
        <v>443.3</v>
      </c>
      <c r="L433" s="301">
        <v>402</v>
      </c>
      <c r="M433" s="301">
        <v>0.69630999999999998</v>
      </c>
      <c r="N433" s="1"/>
      <c r="O433" s="1"/>
    </row>
    <row r="434" spans="1:15" ht="12.75" customHeight="1">
      <c r="A434" s="30">
        <v>424</v>
      </c>
      <c r="B434" s="311" t="s">
        <v>513</v>
      </c>
      <c r="C434" s="301">
        <v>435.95</v>
      </c>
      <c r="D434" s="302">
        <v>440.41666666666669</v>
      </c>
      <c r="E434" s="302">
        <v>429.83333333333337</v>
      </c>
      <c r="F434" s="302">
        <v>423.7166666666667</v>
      </c>
      <c r="G434" s="302">
        <v>413.13333333333338</v>
      </c>
      <c r="H434" s="302">
        <v>446.53333333333336</v>
      </c>
      <c r="I434" s="302">
        <v>457.11666666666673</v>
      </c>
      <c r="J434" s="302">
        <v>463.23333333333335</v>
      </c>
      <c r="K434" s="301">
        <v>451</v>
      </c>
      <c r="L434" s="301">
        <v>434.3</v>
      </c>
      <c r="M434" s="301">
        <v>4.4318</v>
      </c>
      <c r="N434" s="1"/>
      <c r="O434" s="1"/>
    </row>
    <row r="435" spans="1:15" ht="12.75" customHeight="1">
      <c r="A435" s="30">
        <v>425</v>
      </c>
      <c r="B435" s="311" t="s">
        <v>515</v>
      </c>
      <c r="C435" s="301">
        <v>1870.6</v>
      </c>
      <c r="D435" s="302">
        <v>1870.25</v>
      </c>
      <c r="E435" s="302">
        <v>1850.5</v>
      </c>
      <c r="F435" s="302">
        <v>1830.4</v>
      </c>
      <c r="G435" s="302">
        <v>1810.65</v>
      </c>
      <c r="H435" s="302">
        <v>1890.35</v>
      </c>
      <c r="I435" s="302">
        <v>1910.1</v>
      </c>
      <c r="J435" s="302">
        <v>1930.1999999999998</v>
      </c>
      <c r="K435" s="301">
        <v>1890</v>
      </c>
      <c r="L435" s="301">
        <v>1850.15</v>
      </c>
      <c r="M435" s="301">
        <v>0.28461999999999998</v>
      </c>
      <c r="N435" s="1"/>
      <c r="O435" s="1"/>
    </row>
    <row r="436" spans="1:15" ht="12.75" customHeight="1">
      <c r="A436" s="30">
        <v>426</v>
      </c>
      <c r="B436" s="311" t="s">
        <v>516</v>
      </c>
      <c r="C436" s="301">
        <v>715.3</v>
      </c>
      <c r="D436" s="302">
        <v>714.76666666666677</v>
      </c>
      <c r="E436" s="302">
        <v>700.53333333333353</v>
      </c>
      <c r="F436" s="302">
        <v>685.76666666666677</v>
      </c>
      <c r="G436" s="302">
        <v>671.53333333333353</v>
      </c>
      <c r="H436" s="302">
        <v>729.53333333333353</v>
      </c>
      <c r="I436" s="302">
        <v>743.76666666666688</v>
      </c>
      <c r="J436" s="302">
        <v>758.53333333333353</v>
      </c>
      <c r="K436" s="301">
        <v>729</v>
      </c>
      <c r="L436" s="301">
        <v>700</v>
      </c>
      <c r="M436" s="301">
        <v>0.61362000000000005</v>
      </c>
      <c r="N436" s="1"/>
      <c r="O436" s="1"/>
    </row>
    <row r="437" spans="1:15" ht="12.75" customHeight="1">
      <c r="A437" s="30">
        <v>427</v>
      </c>
      <c r="B437" s="311" t="s">
        <v>193</v>
      </c>
      <c r="C437" s="301">
        <v>829.5</v>
      </c>
      <c r="D437" s="302">
        <v>833.41666666666663</v>
      </c>
      <c r="E437" s="302">
        <v>815.83333333333326</v>
      </c>
      <c r="F437" s="302">
        <v>802.16666666666663</v>
      </c>
      <c r="G437" s="302">
        <v>784.58333333333326</v>
      </c>
      <c r="H437" s="302">
        <v>847.08333333333326</v>
      </c>
      <c r="I437" s="302">
        <v>864.66666666666652</v>
      </c>
      <c r="J437" s="302">
        <v>878.33333333333326</v>
      </c>
      <c r="K437" s="301">
        <v>851</v>
      </c>
      <c r="L437" s="301">
        <v>819.75</v>
      </c>
      <c r="M437" s="301">
        <v>21.91412</v>
      </c>
      <c r="N437" s="1"/>
      <c r="O437" s="1"/>
    </row>
    <row r="438" spans="1:15" ht="12.75" customHeight="1">
      <c r="A438" s="30">
        <v>428</v>
      </c>
      <c r="B438" s="311" t="s">
        <v>517</v>
      </c>
      <c r="C438" s="301">
        <v>430.8</v>
      </c>
      <c r="D438" s="302">
        <v>439.7</v>
      </c>
      <c r="E438" s="302">
        <v>416.59999999999997</v>
      </c>
      <c r="F438" s="302">
        <v>402.4</v>
      </c>
      <c r="G438" s="302">
        <v>379.29999999999995</v>
      </c>
      <c r="H438" s="302">
        <v>453.9</v>
      </c>
      <c r="I438" s="302">
        <v>477</v>
      </c>
      <c r="J438" s="302">
        <v>491.2</v>
      </c>
      <c r="K438" s="301">
        <v>462.8</v>
      </c>
      <c r="L438" s="301">
        <v>425.5</v>
      </c>
      <c r="M438" s="301">
        <v>13.129289999999999</v>
      </c>
      <c r="N438" s="1"/>
      <c r="O438" s="1"/>
    </row>
    <row r="439" spans="1:15" ht="12.75" customHeight="1">
      <c r="A439" s="30">
        <v>429</v>
      </c>
      <c r="B439" s="311" t="s">
        <v>194</v>
      </c>
      <c r="C439" s="301">
        <v>419.45</v>
      </c>
      <c r="D439" s="302">
        <v>423.18333333333334</v>
      </c>
      <c r="E439" s="302">
        <v>413.4666666666667</v>
      </c>
      <c r="F439" s="302">
        <v>407.48333333333335</v>
      </c>
      <c r="G439" s="302">
        <v>397.76666666666671</v>
      </c>
      <c r="H439" s="302">
        <v>429.16666666666669</v>
      </c>
      <c r="I439" s="302">
        <v>438.88333333333327</v>
      </c>
      <c r="J439" s="302">
        <v>444.86666666666667</v>
      </c>
      <c r="K439" s="301">
        <v>432.9</v>
      </c>
      <c r="L439" s="301">
        <v>417.2</v>
      </c>
      <c r="M439" s="301">
        <v>5.2531800000000004</v>
      </c>
      <c r="N439" s="1"/>
      <c r="O439" s="1"/>
    </row>
    <row r="440" spans="1:15" ht="12.75" customHeight="1">
      <c r="A440" s="30">
        <v>430</v>
      </c>
      <c r="B440" s="311" t="s">
        <v>1004</v>
      </c>
      <c r="C440" s="301" t="e">
        <v>#N/A</v>
      </c>
      <c r="D440" s="302" t="e">
        <v>#N/A</v>
      </c>
      <c r="E440" s="302" t="e">
        <v>#N/A</v>
      </c>
      <c r="F440" s="302" t="e">
        <v>#N/A</v>
      </c>
      <c r="G440" s="302" t="e">
        <v>#N/A</v>
      </c>
      <c r="H440" s="302" t="e">
        <v>#N/A</v>
      </c>
      <c r="I440" s="302" t="e">
        <v>#N/A</v>
      </c>
      <c r="J440" s="302" t="e">
        <v>#N/A</v>
      </c>
      <c r="K440" s="301" t="e">
        <v>#N/A</v>
      </c>
      <c r="L440" s="301" t="e">
        <v>#N/A</v>
      </c>
      <c r="M440" s="301" t="e">
        <v>#N/A</v>
      </c>
      <c r="N440" s="1"/>
      <c r="O440" s="1"/>
    </row>
    <row r="441" spans="1:15" ht="12.75" customHeight="1">
      <c r="A441" s="30">
        <v>431</v>
      </c>
      <c r="B441" s="311" t="s">
        <v>518</v>
      </c>
      <c r="C441" s="301">
        <v>307.39999999999998</v>
      </c>
      <c r="D441" s="302">
        <v>307.3</v>
      </c>
      <c r="E441" s="302">
        <v>299.10000000000002</v>
      </c>
      <c r="F441" s="302">
        <v>290.8</v>
      </c>
      <c r="G441" s="302">
        <v>282.60000000000002</v>
      </c>
      <c r="H441" s="302">
        <v>315.60000000000002</v>
      </c>
      <c r="I441" s="302">
        <v>323.79999999999995</v>
      </c>
      <c r="J441" s="302">
        <v>332.1</v>
      </c>
      <c r="K441" s="301">
        <v>315.5</v>
      </c>
      <c r="L441" s="301">
        <v>299</v>
      </c>
      <c r="M441" s="301">
        <v>2.0364900000000001</v>
      </c>
      <c r="N441" s="1"/>
      <c r="O441" s="1"/>
    </row>
    <row r="442" spans="1:15" ht="12.75" customHeight="1">
      <c r="A442" s="30">
        <v>432</v>
      </c>
      <c r="B442" s="311" t="s">
        <v>519</v>
      </c>
      <c r="C442" s="301">
        <v>1771.1</v>
      </c>
      <c r="D442" s="302">
        <v>1768.3666666666668</v>
      </c>
      <c r="E442" s="302">
        <v>1756.7333333333336</v>
      </c>
      <c r="F442" s="302">
        <v>1742.3666666666668</v>
      </c>
      <c r="G442" s="302">
        <v>1730.7333333333336</v>
      </c>
      <c r="H442" s="302">
        <v>1782.7333333333336</v>
      </c>
      <c r="I442" s="302">
        <v>1794.3666666666668</v>
      </c>
      <c r="J442" s="302">
        <v>1808.7333333333336</v>
      </c>
      <c r="K442" s="301">
        <v>1780</v>
      </c>
      <c r="L442" s="301">
        <v>1754</v>
      </c>
      <c r="M442" s="301">
        <v>0.25842999999999999</v>
      </c>
      <c r="N442" s="1"/>
      <c r="O442" s="1"/>
    </row>
    <row r="443" spans="1:15" ht="12.75" customHeight="1">
      <c r="A443" s="30">
        <v>433</v>
      </c>
      <c r="B443" s="311" t="s">
        <v>520</v>
      </c>
      <c r="C443" s="301">
        <v>475.1</v>
      </c>
      <c r="D443" s="302">
        <v>476.0333333333333</v>
      </c>
      <c r="E443" s="302">
        <v>472.06666666666661</v>
      </c>
      <c r="F443" s="302">
        <v>469.0333333333333</v>
      </c>
      <c r="G443" s="302">
        <v>465.06666666666661</v>
      </c>
      <c r="H443" s="302">
        <v>479.06666666666661</v>
      </c>
      <c r="I443" s="302">
        <v>483.0333333333333</v>
      </c>
      <c r="J443" s="302">
        <v>486.06666666666661</v>
      </c>
      <c r="K443" s="301">
        <v>480</v>
      </c>
      <c r="L443" s="301">
        <v>473</v>
      </c>
      <c r="M443" s="301">
        <v>0.80140999999999996</v>
      </c>
      <c r="N443" s="1"/>
      <c r="O443" s="1"/>
    </row>
    <row r="444" spans="1:15" ht="12.75" customHeight="1">
      <c r="A444" s="30">
        <v>434</v>
      </c>
      <c r="B444" s="311" t="s">
        <v>521</v>
      </c>
      <c r="C444" s="301">
        <v>8.15</v>
      </c>
      <c r="D444" s="302">
        <v>8.1666666666666661</v>
      </c>
      <c r="E444" s="302">
        <v>7.9833333333333325</v>
      </c>
      <c r="F444" s="302">
        <v>7.8166666666666664</v>
      </c>
      <c r="G444" s="302">
        <v>7.6333333333333329</v>
      </c>
      <c r="H444" s="302">
        <v>8.3333333333333321</v>
      </c>
      <c r="I444" s="302">
        <v>8.5166666666666657</v>
      </c>
      <c r="J444" s="302">
        <v>8.6833333333333318</v>
      </c>
      <c r="K444" s="301">
        <v>8.35</v>
      </c>
      <c r="L444" s="301">
        <v>8</v>
      </c>
      <c r="M444" s="301">
        <v>296.07902000000001</v>
      </c>
      <c r="N444" s="1"/>
      <c r="O444" s="1"/>
    </row>
    <row r="445" spans="1:15" ht="12.75" customHeight="1">
      <c r="A445" s="30">
        <v>435</v>
      </c>
      <c r="B445" s="311" t="s">
        <v>509</v>
      </c>
      <c r="C445" s="301">
        <v>318.2</v>
      </c>
      <c r="D445" s="302">
        <v>319.06666666666666</v>
      </c>
      <c r="E445" s="302">
        <v>315.13333333333333</v>
      </c>
      <c r="F445" s="302">
        <v>312.06666666666666</v>
      </c>
      <c r="G445" s="302">
        <v>308.13333333333333</v>
      </c>
      <c r="H445" s="302">
        <v>322.13333333333333</v>
      </c>
      <c r="I445" s="302">
        <v>326.06666666666661</v>
      </c>
      <c r="J445" s="302">
        <v>329.13333333333333</v>
      </c>
      <c r="K445" s="301">
        <v>323</v>
      </c>
      <c r="L445" s="301">
        <v>316</v>
      </c>
      <c r="M445" s="301">
        <v>1.63147</v>
      </c>
      <c r="N445" s="1"/>
      <c r="O445" s="1"/>
    </row>
    <row r="446" spans="1:15" ht="12.75" customHeight="1">
      <c r="A446" s="30">
        <v>436</v>
      </c>
      <c r="B446" s="311" t="s">
        <v>522</v>
      </c>
      <c r="C446" s="301">
        <v>934.8</v>
      </c>
      <c r="D446" s="302">
        <v>934.28333333333342</v>
      </c>
      <c r="E446" s="302">
        <v>913.71666666666681</v>
      </c>
      <c r="F446" s="302">
        <v>892.63333333333344</v>
      </c>
      <c r="G446" s="302">
        <v>872.06666666666683</v>
      </c>
      <c r="H446" s="302">
        <v>955.36666666666679</v>
      </c>
      <c r="I446" s="302">
        <v>975.93333333333339</v>
      </c>
      <c r="J446" s="302">
        <v>997.01666666666677</v>
      </c>
      <c r="K446" s="301">
        <v>954.85</v>
      </c>
      <c r="L446" s="301">
        <v>913.2</v>
      </c>
      <c r="M446" s="301">
        <v>0.27143</v>
      </c>
      <c r="N446" s="1"/>
      <c r="O446" s="1"/>
    </row>
    <row r="447" spans="1:15" ht="12.75" customHeight="1">
      <c r="A447" s="30">
        <v>437</v>
      </c>
      <c r="B447" s="311" t="s">
        <v>275</v>
      </c>
      <c r="C447" s="301">
        <v>537.20000000000005</v>
      </c>
      <c r="D447" s="302">
        <v>533.4</v>
      </c>
      <c r="E447" s="302">
        <v>527.09999999999991</v>
      </c>
      <c r="F447" s="302">
        <v>516.99999999999989</v>
      </c>
      <c r="G447" s="302">
        <v>510.69999999999982</v>
      </c>
      <c r="H447" s="302">
        <v>543.5</v>
      </c>
      <c r="I447" s="302">
        <v>549.79999999999995</v>
      </c>
      <c r="J447" s="302">
        <v>559.90000000000009</v>
      </c>
      <c r="K447" s="301">
        <v>539.70000000000005</v>
      </c>
      <c r="L447" s="301">
        <v>523.29999999999995</v>
      </c>
      <c r="M447" s="301">
        <v>3.4676800000000001</v>
      </c>
      <c r="N447" s="1"/>
      <c r="O447" s="1"/>
    </row>
    <row r="448" spans="1:15" ht="12.75" customHeight="1">
      <c r="A448" s="30">
        <v>438</v>
      </c>
      <c r="B448" s="311" t="s">
        <v>527</v>
      </c>
      <c r="C448" s="301">
        <v>1191.7</v>
      </c>
      <c r="D448" s="302">
        <v>1203.6666666666667</v>
      </c>
      <c r="E448" s="302">
        <v>1172.3333333333335</v>
      </c>
      <c r="F448" s="302">
        <v>1152.9666666666667</v>
      </c>
      <c r="G448" s="302">
        <v>1121.6333333333334</v>
      </c>
      <c r="H448" s="302">
        <v>1223.0333333333335</v>
      </c>
      <c r="I448" s="302">
        <v>1254.366666666667</v>
      </c>
      <c r="J448" s="302">
        <v>1273.7333333333336</v>
      </c>
      <c r="K448" s="301">
        <v>1235</v>
      </c>
      <c r="L448" s="301">
        <v>1184.3</v>
      </c>
      <c r="M448" s="301">
        <v>2.1489799999999999</v>
      </c>
      <c r="N448" s="1"/>
      <c r="O448" s="1"/>
    </row>
    <row r="449" spans="1:15" ht="12.75" customHeight="1">
      <c r="A449" s="30">
        <v>439</v>
      </c>
      <c r="B449" s="311" t="s">
        <v>528</v>
      </c>
      <c r="C449" s="301">
        <v>9197.15</v>
      </c>
      <c r="D449" s="302">
        <v>9246.3833333333332</v>
      </c>
      <c r="E449" s="302">
        <v>9142.7666666666664</v>
      </c>
      <c r="F449" s="302">
        <v>9088.3833333333332</v>
      </c>
      <c r="G449" s="302">
        <v>8984.7666666666664</v>
      </c>
      <c r="H449" s="302">
        <v>9300.7666666666664</v>
      </c>
      <c r="I449" s="302">
        <v>9404.3833333333314</v>
      </c>
      <c r="J449" s="302">
        <v>9458.7666666666664</v>
      </c>
      <c r="K449" s="301">
        <v>9350</v>
      </c>
      <c r="L449" s="301">
        <v>9192</v>
      </c>
      <c r="M449" s="301">
        <v>4.2100000000000002E-3</v>
      </c>
      <c r="N449" s="1"/>
      <c r="O449" s="1"/>
    </row>
    <row r="450" spans="1:15" ht="12.75" customHeight="1">
      <c r="A450" s="30">
        <v>440</v>
      </c>
      <c r="B450" s="311" t="s">
        <v>195</v>
      </c>
      <c r="C450" s="301">
        <v>906.4</v>
      </c>
      <c r="D450" s="302">
        <v>915.06666666666661</v>
      </c>
      <c r="E450" s="302">
        <v>891.33333333333326</v>
      </c>
      <c r="F450" s="302">
        <v>876.26666666666665</v>
      </c>
      <c r="G450" s="302">
        <v>852.5333333333333</v>
      </c>
      <c r="H450" s="302">
        <v>930.13333333333321</v>
      </c>
      <c r="I450" s="302">
        <v>953.86666666666656</v>
      </c>
      <c r="J450" s="302">
        <v>968.93333333333317</v>
      </c>
      <c r="K450" s="301">
        <v>938.8</v>
      </c>
      <c r="L450" s="301">
        <v>900</v>
      </c>
      <c r="M450" s="301">
        <v>8.4804200000000005</v>
      </c>
      <c r="N450" s="1"/>
      <c r="O450" s="1"/>
    </row>
    <row r="451" spans="1:15" ht="12.75" customHeight="1">
      <c r="A451" s="30">
        <v>441</v>
      </c>
      <c r="B451" s="311" t="s">
        <v>529</v>
      </c>
      <c r="C451" s="301">
        <v>199.8</v>
      </c>
      <c r="D451" s="302">
        <v>200.88333333333333</v>
      </c>
      <c r="E451" s="302">
        <v>196.56666666666666</v>
      </c>
      <c r="F451" s="302">
        <v>193.33333333333334</v>
      </c>
      <c r="G451" s="302">
        <v>189.01666666666668</v>
      </c>
      <c r="H451" s="302">
        <v>204.11666666666665</v>
      </c>
      <c r="I451" s="302">
        <v>208.43333333333331</v>
      </c>
      <c r="J451" s="302">
        <v>211.66666666666663</v>
      </c>
      <c r="K451" s="301">
        <v>205.2</v>
      </c>
      <c r="L451" s="301">
        <v>197.65</v>
      </c>
      <c r="M451" s="301">
        <v>6.7907900000000003</v>
      </c>
      <c r="N451" s="1"/>
      <c r="O451" s="1"/>
    </row>
    <row r="452" spans="1:15" ht="12.75" customHeight="1">
      <c r="A452" s="30">
        <v>442</v>
      </c>
      <c r="B452" s="311" t="s">
        <v>530</v>
      </c>
      <c r="C452" s="301">
        <v>921.3</v>
      </c>
      <c r="D452" s="302">
        <v>927.06666666666661</v>
      </c>
      <c r="E452" s="302">
        <v>910.78333333333319</v>
      </c>
      <c r="F452" s="302">
        <v>900.26666666666654</v>
      </c>
      <c r="G452" s="302">
        <v>883.98333333333312</v>
      </c>
      <c r="H452" s="302">
        <v>937.58333333333326</v>
      </c>
      <c r="I452" s="302">
        <v>953.86666666666656</v>
      </c>
      <c r="J452" s="302">
        <v>964.38333333333333</v>
      </c>
      <c r="K452" s="301">
        <v>943.35</v>
      </c>
      <c r="L452" s="301">
        <v>916.55</v>
      </c>
      <c r="M452" s="301">
        <v>5.1735699999999998</v>
      </c>
      <c r="N452" s="1"/>
      <c r="O452" s="1"/>
    </row>
    <row r="453" spans="1:15" ht="12.75" customHeight="1">
      <c r="A453" s="30">
        <v>443</v>
      </c>
      <c r="B453" s="311" t="s">
        <v>196</v>
      </c>
      <c r="C453" s="301">
        <v>735.95</v>
      </c>
      <c r="D453" s="302">
        <v>738.69999999999993</v>
      </c>
      <c r="E453" s="302">
        <v>723.24999999999989</v>
      </c>
      <c r="F453" s="302">
        <v>710.55</v>
      </c>
      <c r="G453" s="302">
        <v>695.09999999999991</v>
      </c>
      <c r="H453" s="302">
        <v>751.39999999999986</v>
      </c>
      <c r="I453" s="302">
        <v>766.84999999999991</v>
      </c>
      <c r="J453" s="302">
        <v>779.54999999999984</v>
      </c>
      <c r="K453" s="301">
        <v>754.15</v>
      </c>
      <c r="L453" s="301">
        <v>726</v>
      </c>
      <c r="M453" s="301">
        <v>14.55794</v>
      </c>
      <c r="N453" s="1"/>
      <c r="O453" s="1"/>
    </row>
    <row r="454" spans="1:15" ht="12.75" customHeight="1">
      <c r="A454" s="30">
        <v>444</v>
      </c>
      <c r="B454" s="311" t="s">
        <v>276</v>
      </c>
      <c r="C454" s="301">
        <v>8462</v>
      </c>
      <c r="D454" s="302">
        <v>8523.1999999999989</v>
      </c>
      <c r="E454" s="302">
        <v>8350.3999999999978</v>
      </c>
      <c r="F454" s="302">
        <v>8238.7999999999993</v>
      </c>
      <c r="G454" s="302">
        <v>8065.9999999999982</v>
      </c>
      <c r="H454" s="302">
        <v>8634.7999999999975</v>
      </c>
      <c r="I454" s="302">
        <v>8807.5999999999967</v>
      </c>
      <c r="J454" s="302">
        <v>8919.1999999999971</v>
      </c>
      <c r="K454" s="301">
        <v>8696</v>
      </c>
      <c r="L454" s="301">
        <v>8411.6</v>
      </c>
      <c r="M454" s="301">
        <v>4.8779700000000004</v>
      </c>
      <c r="N454" s="1"/>
      <c r="O454" s="1"/>
    </row>
    <row r="455" spans="1:15" ht="12.75" customHeight="1">
      <c r="A455" s="30">
        <v>445</v>
      </c>
      <c r="B455" s="311" t="s">
        <v>197</v>
      </c>
      <c r="C455" s="301">
        <v>406.7</v>
      </c>
      <c r="D455" s="302">
        <v>410.14999999999992</v>
      </c>
      <c r="E455" s="302">
        <v>402.14999999999986</v>
      </c>
      <c r="F455" s="302">
        <v>397.59999999999997</v>
      </c>
      <c r="G455" s="302">
        <v>389.59999999999991</v>
      </c>
      <c r="H455" s="302">
        <v>414.69999999999982</v>
      </c>
      <c r="I455" s="302">
        <v>422.69999999999993</v>
      </c>
      <c r="J455" s="302">
        <v>427.24999999999977</v>
      </c>
      <c r="K455" s="301">
        <v>418.15</v>
      </c>
      <c r="L455" s="301">
        <v>405.6</v>
      </c>
      <c r="M455" s="301">
        <v>174.42641</v>
      </c>
      <c r="N455" s="1"/>
      <c r="O455" s="1"/>
    </row>
    <row r="456" spans="1:15" ht="12.75" customHeight="1">
      <c r="A456" s="30">
        <v>446</v>
      </c>
      <c r="B456" s="311" t="s">
        <v>531</v>
      </c>
      <c r="C456" s="301">
        <v>196.2</v>
      </c>
      <c r="D456" s="302">
        <v>197.45000000000002</v>
      </c>
      <c r="E456" s="302">
        <v>194.40000000000003</v>
      </c>
      <c r="F456" s="302">
        <v>192.60000000000002</v>
      </c>
      <c r="G456" s="302">
        <v>189.55000000000004</v>
      </c>
      <c r="H456" s="302">
        <v>199.25000000000003</v>
      </c>
      <c r="I456" s="302">
        <v>202.30000000000004</v>
      </c>
      <c r="J456" s="302">
        <v>204.10000000000002</v>
      </c>
      <c r="K456" s="301">
        <v>200.5</v>
      </c>
      <c r="L456" s="301">
        <v>195.65</v>
      </c>
      <c r="M456" s="301">
        <v>22.240359999999999</v>
      </c>
      <c r="N456" s="1"/>
      <c r="O456" s="1"/>
    </row>
    <row r="457" spans="1:15" ht="12.75" customHeight="1">
      <c r="A457" s="30">
        <v>447</v>
      </c>
      <c r="B457" s="311" t="s">
        <v>198</v>
      </c>
      <c r="C457" s="301">
        <v>219.5</v>
      </c>
      <c r="D457" s="302">
        <v>221.58333333333334</v>
      </c>
      <c r="E457" s="302">
        <v>216.81666666666669</v>
      </c>
      <c r="F457" s="302">
        <v>214.13333333333335</v>
      </c>
      <c r="G457" s="302">
        <v>209.3666666666667</v>
      </c>
      <c r="H457" s="302">
        <v>224.26666666666668</v>
      </c>
      <c r="I457" s="302">
        <v>229.03333333333333</v>
      </c>
      <c r="J457" s="302">
        <v>231.71666666666667</v>
      </c>
      <c r="K457" s="301">
        <v>226.35</v>
      </c>
      <c r="L457" s="301">
        <v>218.9</v>
      </c>
      <c r="M457" s="301">
        <v>191.90225000000001</v>
      </c>
      <c r="N457" s="1"/>
      <c r="O457" s="1"/>
    </row>
    <row r="458" spans="1:15" ht="12.75" customHeight="1">
      <c r="A458" s="30">
        <v>448</v>
      </c>
      <c r="B458" s="311" t="s">
        <v>199</v>
      </c>
      <c r="C458" s="301">
        <v>991.95</v>
      </c>
      <c r="D458" s="302">
        <v>997.98333333333323</v>
      </c>
      <c r="E458" s="302">
        <v>983.96666666666647</v>
      </c>
      <c r="F458" s="302">
        <v>975.98333333333323</v>
      </c>
      <c r="G458" s="302">
        <v>961.96666666666647</v>
      </c>
      <c r="H458" s="302">
        <v>1005.9666666666665</v>
      </c>
      <c r="I458" s="302">
        <v>1019.9833333333331</v>
      </c>
      <c r="J458" s="302">
        <v>1027.9666666666665</v>
      </c>
      <c r="K458" s="301">
        <v>1012</v>
      </c>
      <c r="L458" s="301">
        <v>990</v>
      </c>
      <c r="M458" s="301">
        <v>82.235749999999996</v>
      </c>
      <c r="N458" s="1"/>
      <c r="O458" s="1"/>
    </row>
    <row r="459" spans="1:15" ht="12.75" customHeight="1">
      <c r="A459" s="30">
        <v>449</v>
      </c>
      <c r="B459" s="311" t="s">
        <v>844</v>
      </c>
      <c r="C459" s="301">
        <v>617.6</v>
      </c>
      <c r="D459" s="302">
        <v>623.13333333333333</v>
      </c>
      <c r="E459" s="302">
        <v>609.56666666666661</v>
      </c>
      <c r="F459" s="302">
        <v>601.5333333333333</v>
      </c>
      <c r="G459" s="302">
        <v>587.96666666666658</v>
      </c>
      <c r="H459" s="302">
        <v>631.16666666666663</v>
      </c>
      <c r="I459" s="302">
        <v>644.73333333333346</v>
      </c>
      <c r="J459" s="302">
        <v>652.76666666666665</v>
      </c>
      <c r="K459" s="301">
        <v>636.70000000000005</v>
      </c>
      <c r="L459" s="301">
        <v>615.1</v>
      </c>
      <c r="M459" s="301">
        <v>0.24288000000000001</v>
      </c>
      <c r="N459" s="1"/>
      <c r="O459" s="1"/>
    </row>
    <row r="460" spans="1:15" ht="12.75" customHeight="1">
      <c r="A460" s="30">
        <v>450</v>
      </c>
      <c r="B460" s="311" t="s">
        <v>523</v>
      </c>
      <c r="C460" s="301">
        <v>1601.45</v>
      </c>
      <c r="D460" s="302">
        <v>1623.1499999999999</v>
      </c>
      <c r="E460" s="302">
        <v>1568.2999999999997</v>
      </c>
      <c r="F460" s="302">
        <v>1535.1499999999999</v>
      </c>
      <c r="G460" s="302">
        <v>1480.2999999999997</v>
      </c>
      <c r="H460" s="302">
        <v>1656.2999999999997</v>
      </c>
      <c r="I460" s="302">
        <v>1711.1499999999996</v>
      </c>
      <c r="J460" s="302">
        <v>1744.2999999999997</v>
      </c>
      <c r="K460" s="301">
        <v>1678</v>
      </c>
      <c r="L460" s="301">
        <v>1590</v>
      </c>
      <c r="M460" s="301">
        <v>0.15184</v>
      </c>
      <c r="N460" s="1"/>
      <c r="O460" s="1"/>
    </row>
    <row r="461" spans="1:15" ht="12.75" customHeight="1">
      <c r="A461" s="30">
        <v>451</v>
      </c>
      <c r="B461" s="311" t="s">
        <v>524</v>
      </c>
      <c r="C461" s="301">
        <v>516.5</v>
      </c>
      <c r="D461" s="302">
        <v>521.08333333333337</v>
      </c>
      <c r="E461" s="302">
        <v>501.36666666666679</v>
      </c>
      <c r="F461" s="302">
        <v>486.23333333333341</v>
      </c>
      <c r="G461" s="302">
        <v>466.51666666666682</v>
      </c>
      <c r="H461" s="302">
        <v>536.2166666666667</v>
      </c>
      <c r="I461" s="302">
        <v>555.93333333333317</v>
      </c>
      <c r="J461" s="302">
        <v>571.06666666666672</v>
      </c>
      <c r="K461" s="301">
        <v>540.79999999999995</v>
      </c>
      <c r="L461" s="301">
        <v>505.95</v>
      </c>
      <c r="M461" s="301">
        <v>0.38046999999999997</v>
      </c>
      <c r="N461" s="1"/>
      <c r="O461" s="1"/>
    </row>
    <row r="462" spans="1:15" ht="12.75" customHeight="1">
      <c r="A462" s="30">
        <v>452</v>
      </c>
      <c r="B462" s="311" t="s">
        <v>200</v>
      </c>
      <c r="C462" s="301">
        <v>3219.6</v>
      </c>
      <c r="D462" s="302">
        <v>3235.0166666666664</v>
      </c>
      <c r="E462" s="302">
        <v>3177.0333333333328</v>
      </c>
      <c r="F462" s="302">
        <v>3134.4666666666662</v>
      </c>
      <c r="G462" s="302">
        <v>3076.4833333333327</v>
      </c>
      <c r="H462" s="302">
        <v>3277.583333333333</v>
      </c>
      <c r="I462" s="302">
        <v>3335.5666666666666</v>
      </c>
      <c r="J462" s="302">
        <v>3378.1333333333332</v>
      </c>
      <c r="K462" s="301">
        <v>3293</v>
      </c>
      <c r="L462" s="301">
        <v>3192.45</v>
      </c>
      <c r="M462" s="301">
        <v>30.30921</v>
      </c>
      <c r="N462" s="1"/>
      <c r="O462" s="1"/>
    </row>
    <row r="463" spans="1:15" ht="12.75" customHeight="1">
      <c r="A463" s="30">
        <v>453</v>
      </c>
      <c r="B463" s="311" t="s">
        <v>532</v>
      </c>
      <c r="C463" s="301">
        <v>3067</v>
      </c>
      <c r="D463" s="302">
        <v>3111.35</v>
      </c>
      <c r="E463" s="302">
        <v>2991.7</v>
      </c>
      <c r="F463" s="302">
        <v>2916.4</v>
      </c>
      <c r="G463" s="302">
        <v>2796.75</v>
      </c>
      <c r="H463" s="302">
        <v>3186.6499999999996</v>
      </c>
      <c r="I463" s="302">
        <v>3306.3</v>
      </c>
      <c r="J463" s="302">
        <v>3381.5999999999995</v>
      </c>
      <c r="K463" s="301">
        <v>3231</v>
      </c>
      <c r="L463" s="301">
        <v>3036.05</v>
      </c>
      <c r="M463" s="301">
        <v>0.10016</v>
      </c>
      <c r="N463" s="1"/>
      <c r="O463" s="1"/>
    </row>
    <row r="464" spans="1:15" ht="12.75" customHeight="1">
      <c r="A464" s="30">
        <v>454</v>
      </c>
      <c r="B464" s="311" t="s">
        <v>201</v>
      </c>
      <c r="C464" s="301">
        <v>1051.95</v>
      </c>
      <c r="D464" s="302">
        <v>1062.1833333333334</v>
      </c>
      <c r="E464" s="302">
        <v>1039.7666666666669</v>
      </c>
      <c r="F464" s="302">
        <v>1027.5833333333335</v>
      </c>
      <c r="G464" s="302">
        <v>1005.166666666667</v>
      </c>
      <c r="H464" s="302">
        <v>1074.3666666666668</v>
      </c>
      <c r="I464" s="302">
        <v>1096.7833333333333</v>
      </c>
      <c r="J464" s="302">
        <v>1108.9666666666667</v>
      </c>
      <c r="K464" s="301">
        <v>1084.5999999999999</v>
      </c>
      <c r="L464" s="301">
        <v>1050</v>
      </c>
      <c r="M464" s="301">
        <v>20.120039999999999</v>
      </c>
      <c r="N464" s="1"/>
      <c r="O464" s="1"/>
    </row>
    <row r="465" spans="1:15" ht="12.75" customHeight="1">
      <c r="A465" s="30">
        <v>455</v>
      </c>
      <c r="B465" s="311" t="s">
        <v>534</v>
      </c>
      <c r="C465" s="301">
        <v>1982.25</v>
      </c>
      <c r="D465" s="302">
        <v>1972.5166666666667</v>
      </c>
      <c r="E465" s="302">
        <v>1941.1833333333334</v>
      </c>
      <c r="F465" s="302">
        <v>1900.1166666666668</v>
      </c>
      <c r="G465" s="302">
        <v>1868.7833333333335</v>
      </c>
      <c r="H465" s="302">
        <v>2013.5833333333333</v>
      </c>
      <c r="I465" s="302">
        <v>2044.9166666666667</v>
      </c>
      <c r="J465" s="302">
        <v>2085.9833333333331</v>
      </c>
      <c r="K465" s="301">
        <v>2003.85</v>
      </c>
      <c r="L465" s="301">
        <v>1931.45</v>
      </c>
      <c r="M465" s="301">
        <v>0.48008000000000001</v>
      </c>
      <c r="N465" s="1"/>
      <c r="O465" s="1"/>
    </row>
    <row r="466" spans="1:15" ht="12.75" customHeight="1">
      <c r="A466" s="30">
        <v>456</v>
      </c>
      <c r="B466" s="311" t="s">
        <v>535</v>
      </c>
      <c r="C466" s="301">
        <v>679.05</v>
      </c>
      <c r="D466" s="302">
        <v>687.68333333333339</v>
      </c>
      <c r="E466" s="302">
        <v>666.36666666666679</v>
      </c>
      <c r="F466" s="302">
        <v>653.68333333333339</v>
      </c>
      <c r="G466" s="302">
        <v>632.36666666666679</v>
      </c>
      <c r="H466" s="302">
        <v>700.36666666666679</v>
      </c>
      <c r="I466" s="302">
        <v>721.68333333333339</v>
      </c>
      <c r="J466" s="302">
        <v>734.36666666666679</v>
      </c>
      <c r="K466" s="301">
        <v>709</v>
      </c>
      <c r="L466" s="301">
        <v>675</v>
      </c>
      <c r="M466" s="301">
        <v>1.20431</v>
      </c>
      <c r="N466" s="1"/>
      <c r="O466" s="1"/>
    </row>
    <row r="467" spans="1:15" ht="12.75" customHeight="1">
      <c r="A467" s="30">
        <v>457</v>
      </c>
      <c r="B467" s="311" t="s">
        <v>539</v>
      </c>
      <c r="C467" s="301">
        <v>1498.15</v>
      </c>
      <c r="D467" s="302">
        <v>1504.3166666666666</v>
      </c>
      <c r="E467" s="302">
        <v>1485.8333333333333</v>
      </c>
      <c r="F467" s="302">
        <v>1473.5166666666667</v>
      </c>
      <c r="G467" s="302">
        <v>1455.0333333333333</v>
      </c>
      <c r="H467" s="302">
        <v>1516.6333333333332</v>
      </c>
      <c r="I467" s="302">
        <v>1535.1166666666668</v>
      </c>
      <c r="J467" s="302">
        <v>1547.4333333333332</v>
      </c>
      <c r="K467" s="301">
        <v>1522.8</v>
      </c>
      <c r="L467" s="301">
        <v>1492</v>
      </c>
      <c r="M467" s="301">
        <v>0.57138</v>
      </c>
      <c r="N467" s="1"/>
      <c r="O467" s="1"/>
    </row>
    <row r="468" spans="1:15" ht="12.75" customHeight="1">
      <c r="A468" s="30">
        <v>458</v>
      </c>
      <c r="B468" s="311" t="s">
        <v>536</v>
      </c>
      <c r="C468" s="301">
        <v>2479.6999999999998</v>
      </c>
      <c r="D468" s="302">
        <v>2485.1166666666668</v>
      </c>
      <c r="E468" s="302">
        <v>2448.5833333333335</v>
      </c>
      <c r="F468" s="302">
        <v>2417.4666666666667</v>
      </c>
      <c r="G468" s="302">
        <v>2380.9333333333334</v>
      </c>
      <c r="H468" s="302">
        <v>2516.2333333333336</v>
      </c>
      <c r="I468" s="302">
        <v>2552.7666666666664</v>
      </c>
      <c r="J468" s="302">
        <v>2583.8833333333337</v>
      </c>
      <c r="K468" s="301">
        <v>2521.65</v>
      </c>
      <c r="L468" s="301">
        <v>2454</v>
      </c>
      <c r="M468" s="301">
        <v>0.55442999999999998</v>
      </c>
      <c r="N468" s="1"/>
      <c r="O468" s="1"/>
    </row>
    <row r="469" spans="1:15" ht="12.75" customHeight="1">
      <c r="A469" s="30">
        <v>459</v>
      </c>
      <c r="B469" s="311" t="s">
        <v>202</v>
      </c>
      <c r="C469" s="301">
        <v>2102.4</v>
      </c>
      <c r="D469" s="302">
        <v>2101.0166666666669</v>
      </c>
      <c r="E469" s="302">
        <v>2077.5833333333339</v>
      </c>
      <c r="F469" s="302">
        <v>2052.7666666666669</v>
      </c>
      <c r="G469" s="302">
        <v>2029.3333333333339</v>
      </c>
      <c r="H469" s="302">
        <v>2125.8333333333339</v>
      </c>
      <c r="I469" s="302">
        <v>2149.2666666666673</v>
      </c>
      <c r="J469" s="302">
        <v>2174.0833333333339</v>
      </c>
      <c r="K469" s="301">
        <v>2124.4499999999998</v>
      </c>
      <c r="L469" s="301">
        <v>2076.1999999999998</v>
      </c>
      <c r="M469" s="301">
        <v>9.2841100000000001</v>
      </c>
      <c r="N469" s="1"/>
      <c r="O469" s="1"/>
    </row>
    <row r="470" spans="1:15" ht="12.75" customHeight="1">
      <c r="A470" s="30">
        <v>460</v>
      </c>
      <c r="B470" s="311" t="s">
        <v>203</v>
      </c>
      <c r="C470" s="301">
        <v>2834.2</v>
      </c>
      <c r="D470" s="302">
        <v>2835.0833333333335</v>
      </c>
      <c r="E470" s="302">
        <v>2810.166666666667</v>
      </c>
      <c r="F470" s="302">
        <v>2786.1333333333337</v>
      </c>
      <c r="G470" s="302">
        <v>2761.2166666666672</v>
      </c>
      <c r="H470" s="302">
        <v>2859.1166666666668</v>
      </c>
      <c r="I470" s="302">
        <v>2884.0333333333338</v>
      </c>
      <c r="J470" s="302">
        <v>2908.0666666666666</v>
      </c>
      <c r="K470" s="301">
        <v>2860</v>
      </c>
      <c r="L470" s="301">
        <v>2811.05</v>
      </c>
      <c r="M470" s="301">
        <v>0.96550999999999998</v>
      </c>
      <c r="N470" s="1"/>
      <c r="O470" s="1"/>
    </row>
    <row r="471" spans="1:15" ht="12.75" customHeight="1">
      <c r="A471" s="30">
        <v>461</v>
      </c>
      <c r="B471" s="311" t="s">
        <v>204</v>
      </c>
      <c r="C471" s="301">
        <v>455.85</v>
      </c>
      <c r="D471" s="302">
        <v>456.75</v>
      </c>
      <c r="E471" s="302">
        <v>446.6</v>
      </c>
      <c r="F471" s="302">
        <v>437.35</v>
      </c>
      <c r="G471" s="302">
        <v>427.20000000000005</v>
      </c>
      <c r="H471" s="302">
        <v>466</v>
      </c>
      <c r="I471" s="302">
        <v>476.15</v>
      </c>
      <c r="J471" s="302">
        <v>485.4</v>
      </c>
      <c r="K471" s="301">
        <v>466.9</v>
      </c>
      <c r="L471" s="301">
        <v>447.5</v>
      </c>
      <c r="M471" s="301">
        <v>7.5854299999999997</v>
      </c>
      <c r="N471" s="1"/>
      <c r="O471" s="1"/>
    </row>
    <row r="472" spans="1:15" ht="12.75" customHeight="1">
      <c r="A472" s="30">
        <v>462</v>
      </c>
      <c r="B472" s="311" t="s">
        <v>205</v>
      </c>
      <c r="C472" s="301">
        <v>1086.6500000000001</v>
      </c>
      <c r="D472" s="302">
        <v>1093.8833333333332</v>
      </c>
      <c r="E472" s="302">
        <v>1076.2166666666665</v>
      </c>
      <c r="F472" s="302">
        <v>1065.7833333333333</v>
      </c>
      <c r="G472" s="302">
        <v>1048.1166666666666</v>
      </c>
      <c r="H472" s="302">
        <v>1104.3166666666664</v>
      </c>
      <c r="I472" s="302">
        <v>1121.9833333333333</v>
      </c>
      <c r="J472" s="302">
        <v>1132.4166666666663</v>
      </c>
      <c r="K472" s="301">
        <v>1111.55</v>
      </c>
      <c r="L472" s="301">
        <v>1083.45</v>
      </c>
      <c r="M472" s="301">
        <v>5.1472499999999997</v>
      </c>
      <c r="N472" s="1"/>
      <c r="O472" s="1"/>
    </row>
    <row r="473" spans="1:15" ht="12.75" customHeight="1">
      <c r="A473" s="30">
        <v>463</v>
      </c>
      <c r="B473" s="311" t="s">
        <v>537</v>
      </c>
      <c r="C473" s="301">
        <v>41.15</v>
      </c>
      <c r="D473" s="302">
        <v>41.466666666666669</v>
      </c>
      <c r="E473" s="302">
        <v>40.683333333333337</v>
      </c>
      <c r="F473" s="302">
        <v>40.216666666666669</v>
      </c>
      <c r="G473" s="302">
        <v>39.433333333333337</v>
      </c>
      <c r="H473" s="302">
        <v>41.933333333333337</v>
      </c>
      <c r="I473" s="302">
        <v>42.716666666666669</v>
      </c>
      <c r="J473" s="302">
        <v>43.183333333333337</v>
      </c>
      <c r="K473" s="301">
        <v>42.25</v>
      </c>
      <c r="L473" s="301">
        <v>41</v>
      </c>
      <c r="M473" s="301">
        <v>66.642799999999994</v>
      </c>
      <c r="N473" s="1"/>
      <c r="O473" s="1"/>
    </row>
    <row r="474" spans="1:15" ht="12.75" customHeight="1">
      <c r="A474" s="30">
        <v>464</v>
      </c>
      <c r="B474" s="311" t="s">
        <v>538</v>
      </c>
      <c r="C474" s="301">
        <v>155.25</v>
      </c>
      <c r="D474" s="302">
        <v>156.58333333333334</v>
      </c>
      <c r="E474" s="302">
        <v>151.51666666666668</v>
      </c>
      <c r="F474" s="302">
        <v>147.78333333333333</v>
      </c>
      <c r="G474" s="302">
        <v>142.71666666666667</v>
      </c>
      <c r="H474" s="302">
        <v>160.31666666666669</v>
      </c>
      <c r="I474" s="302">
        <v>165.38333333333335</v>
      </c>
      <c r="J474" s="302">
        <v>169.1166666666667</v>
      </c>
      <c r="K474" s="301">
        <v>161.65</v>
      </c>
      <c r="L474" s="301">
        <v>152.85</v>
      </c>
      <c r="M474" s="301">
        <v>1.6627400000000001</v>
      </c>
      <c r="N474" s="1"/>
      <c r="O474" s="1"/>
    </row>
    <row r="475" spans="1:15" ht="12.75" customHeight="1">
      <c r="A475" s="30">
        <v>465</v>
      </c>
      <c r="B475" s="311" t="s">
        <v>525</v>
      </c>
      <c r="C475" s="301">
        <v>781.3</v>
      </c>
      <c r="D475" s="302">
        <v>783.98333333333323</v>
      </c>
      <c r="E475" s="302">
        <v>772.31666666666649</v>
      </c>
      <c r="F475" s="302">
        <v>763.33333333333326</v>
      </c>
      <c r="G475" s="302">
        <v>751.66666666666652</v>
      </c>
      <c r="H475" s="302">
        <v>792.96666666666647</v>
      </c>
      <c r="I475" s="302">
        <v>804.63333333333321</v>
      </c>
      <c r="J475" s="302">
        <v>813.61666666666645</v>
      </c>
      <c r="K475" s="301">
        <v>795.65</v>
      </c>
      <c r="L475" s="301">
        <v>775</v>
      </c>
      <c r="M475" s="301">
        <v>0.37742999999999999</v>
      </c>
      <c r="N475" s="1"/>
      <c r="O475" s="1"/>
    </row>
    <row r="476" spans="1:15" ht="12.75" customHeight="1">
      <c r="A476" s="30">
        <v>466</v>
      </c>
      <c r="B476" s="311" t="s">
        <v>845</v>
      </c>
      <c r="C476" s="301">
        <v>136.55000000000001</v>
      </c>
      <c r="D476" s="302">
        <v>137.43333333333337</v>
      </c>
      <c r="E476" s="302">
        <v>127.46666666666673</v>
      </c>
      <c r="F476" s="302">
        <v>118.38333333333335</v>
      </c>
      <c r="G476" s="302">
        <v>108.41666666666671</v>
      </c>
      <c r="H476" s="302">
        <v>146.51666666666674</v>
      </c>
      <c r="I476" s="302">
        <v>156.48333333333338</v>
      </c>
      <c r="J476" s="302">
        <v>165.56666666666675</v>
      </c>
      <c r="K476" s="301">
        <v>147.4</v>
      </c>
      <c r="L476" s="301">
        <v>128.35</v>
      </c>
      <c r="M476" s="301">
        <v>229.35381000000001</v>
      </c>
      <c r="N476" s="1"/>
      <c r="O476" s="1"/>
    </row>
    <row r="477" spans="1:15" ht="12.75" customHeight="1">
      <c r="A477" s="30">
        <v>467</v>
      </c>
      <c r="B477" s="311" t="s">
        <v>526</v>
      </c>
      <c r="C477" s="301">
        <v>41.2</v>
      </c>
      <c r="D477" s="302">
        <v>41.800000000000004</v>
      </c>
      <c r="E477" s="302">
        <v>40.150000000000006</v>
      </c>
      <c r="F477" s="302">
        <v>39.1</v>
      </c>
      <c r="G477" s="302">
        <v>37.450000000000003</v>
      </c>
      <c r="H477" s="302">
        <v>42.850000000000009</v>
      </c>
      <c r="I477" s="302">
        <v>44.5</v>
      </c>
      <c r="J477" s="302">
        <v>45.550000000000011</v>
      </c>
      <c r="K477" s="301">
        <v>43.45</v>
      </c>
      <c r="L477" s="301">
        <v>40.75</v>
      </c>
      <c r="M477" s="301">
        <v>172.17741000000001</v>
      </c>
      <c r="N477" s="1"/>
      <c r="O477" s="1"/>
    </row>
    <row r="478" spans="1:15" ht="12.75" customHeight="1">
      <c r="A478" s="30">
        <v>468</v>
      </c>
      <c r="B478" s="311" t="s">
        <v>206</v>
      </c>
      <c r="C478" s="301">
        <v>750.45</v>
      </c>
      <c r="D478" s="302">
        <v>753.7833333333333</v>
      </c>
      <c r="E478" s="302">
        <v>745.01666666666665</v>
      </c>
      <c r="F478" s="302">
        <v>739.58333333333337</v>
      </c>
      <c r="G478" s="302">
        <v>730.81666666666672</v>
      </c>
      <c r="H478" s="302">
        <v>759.21666666666658</v>
      </c>
      <c r="I478" s="302">
        <v>767.98333333333323</v>
      </c>
      <c r="J478" s="302">
        <v>773.41666666666652</v>
      </c>
      <c r="K478" s="301">
        <v>762.55</v>
      </c>
      <c r="L478" s="301">
        <v>748.35</v>
      </c>
      <c r="M478" s="301">
        <v>14.508839999999999</v>
      </c>
      <c r="N478" s="1"/>
      <c r="O478" s="1"/>
    </row>
    <row r="479" spans="1:15" ht="12.75" customHeight="1">
      <c r="A479" s="30">
        <v>469</v>
      </c>
      <c r="B479" s="311" t="s">
        <v>207</v>
      </c>
      <c r="C479" s="301">
        <v>1493.05</v>
      </c>
      <c r="D479" s="302">
        <v>1484.3</v>
      </c>
      <c r="E479" s="302">
        <v>1458.35</v>
      </c>
      <c r="F479" s="302">
        <v>1423.6499999999999</v>
      </c>
      <c r="G479" s="302">
        <v>1397.6999999999998</v>
      </c>
      <c r="H479" s="302">
        <v>1519</v>
      </c>
      <c r="I479" s="302">
        <v>1544.9500000000003</v>
      </c>
      <c r="J479" s="302">
        <v>1579.65</v>
      </c>
      <c r="K479" s="301">
        <v>1510.25</v>
      </c>
      <c r="L479" s="301">
        <v>1449.6</v>
      </c>
      <c r="M479" s="301">
        <v>4.6418499999999998</v>
      </c>
      <c r="N479" s="1"/>
      <c r="O479" s="1"/>
    </row>
    <row r="480" spans="1:15" ht="12.75" customHeight="1">
      <c r="A480" s="30">
        <v>470</v>
      </c>
      <c r="B480" s="311" t="s">
        <v>540</v>
      </c>
      <c r="C480" s="301">
        <v>11.1</v>
      </c>
      <c r="D480" s="302">
        <v>11.133333333333335</v>
      </c>
      <c r="E480" s="302">
        <v>11.016666666666669</v>
      </c>
      <c r="F480" s="302">
        <v>10.933333333333335</v>
      </c>
      <c r="G480" s="302">
        <v>10.81666666666667</v>
      </c>
      <c r="H480" s="302">
        <v>11.216666666666669</v>
      </c>
      <c r="I480" s="302">
        <v>11.333333333333332</v>
      </c>
      <c r="J480" s="302">
        <v>11.416666666666668</v>
      </c>
      <c r="K480" s="301">
        <v>11.25</v>
      </c>
      <c r="L480" s="301">
        <v>11.05</v>
      </c>
      <c r="M480" s="301">
        <v>14.45232</v>
      </c>
      <c r="N480" s="1"/>
      <c r="O480" s="1"/>
    </row>
    <row r="481" spans="1:15" ht="12.75" customHeight="1">
      <c r="A481" s="30">
        <v>471</v>
      </c>
      <c r="B481" s="311" t="s">
        <v>541</v>
      </c>
      <c r="C481" s="301">
        <v>567.04999999999995</v>
      </c>
      <c r="D481" s="302">
        <v>569.4</v>
      </c>
      <c r="E481" s="302">
        <v>559.94999999999993</v>
      </c>
      <c r="F481" s="302">
        <v>552.84999999999991</v>
      </c>
      <c r="G481" s="302">
        <v>543.39999999999986</v>
      </c>
      <c r="H481" s="302">
        <v>576.5</v>
      </c>
      <c r="I481" s="302">
        <v>585.95000000000005</v>
      </c>
      <c r="J481" s="302">
        <v>593.05000000000007</v>
      </c>
      <c r="K481" s="301">
        <v>578.85</v>
      </c>
      <c r="L481" s="301">
        <v>562.29999999999995</v>
      </c>
      <c r="M481" s="301">
        <v>0.67483000000000004</v>
      </c>
      <c r="N481" s="1"/>
      <c r="O481" s="1"/>
    </row>
    <row r="482" spans="1:15" ht="12.75" customHeight="1">
      <c r="A482" s="30">
        <v>472</v>
      </c>
      <c r="B482" s="311" t="s">
        <v>543</v>
      </c>
      <c r="C482" s="301">
        <v>130.05000000000001</v>
      </c>
      <c r="D482" s="302">
        <v>131.46666666666667</v>
      </c>
      <c r="E482" s="302">
        <v>127.88333333333333</v>
      </c>
      <c r="F482" s="302">
        <v>125.71666666666667</v>
      </c>
      <c r="G482" s="302">
        <v>122.13333333333333</v>
      </c>
      <c r="H482" s="302">
        <v>133.63333333333333</v>
      </c>
      <c r="I482" s="302">
        <v>137.21666666666664</v>
      </c>
      <c r="J482" s="302">
        <v>139.38333333333333</v>
      </c>
      <c r="K482" s="301">
        <v>135.05000000000001</v>
      </c>
      <c r="L482" s="301">
        <v>129.30000000000001</v>
      </c>
      <c r="M482" s="301">
        <v>3.3017300000000001</v>
      </c>
      <c r="N482" s="1"/>
      <c r="O482" s="1"/>
    </row>
    <row r="483" spans="1:15" ht="12.75" customHeight="1">
      <c r="A483" s="30">
        <v>473</v>
      </c>
      <c r="B483" s="311" t="s">
        <v>544</v>
      </c>
      <c r="C483" s="301">
        <v>15.65</v>
      </c>
      <c r="D483" s="302">
        <v>15.733333333333334</v>
      </c>
      <c r="E483" s="302">
        <v>15.466666666666669</v>
      </c>
      <c r="F483" s="302">
        <v>15.283333333333335</v>
      </c>
      <c r="G483" s="302">
        <v>15.016666666666669</v>
      </c>
      <c r="H483" s="302">
        <v>15.916666666666668</v>
      </c>
      <c r="I483" s="302">
        <v>16.183333333333334</v>
      </c>
      <c r="J483" s="302">
        <v>16.366666666666667</v>
      </c>
      <c r="K483" s="301">
        <v>16</v>
      </c>
      <c r="L483" s="301">
        <v>15.55</v>
      </c>
      <c r="M483" s="301">
        <v>9.4644499999999994</v>
      </c>
      <c r="N483" s="1"/>
      <c r="O483" s="1"/>
    </row>
    <row r="484" spans="1:15" ht="12.75" customHeight="1">
      <c r="A484" s="30">
        <v>474</v>
      </c>
      <c r="B484" s="311" t="s">
        <v>208</v>
      </c>
      <c r="C484" s="301">
        <v>5356.15</v>
      </c>
      <c r="D484" s="302">
        <v>5381.05</v>
      </c>
      <c r="E484" s="302">
        <v>5312.1</v>
      </c>
      <c r="F484" s="302">
        <v>5268.05</v>
      </c>
      <c r="G484" s="302">
        <v>5199.1000000000004</v>
      </c>
      <c r="H484" s="302">
        <v>5425.1</v>
      </c>
      <c r="I484" s="302">
        <v>5494.0499999999993</v>
      </c>
      <c r="J484" s="302">
        <v>5538.1</v>
      </c>
      <c r="K484" s="301">
        <v>5450</v>
      </c>
      <c r="L484" s="301">
        <v>5337</v>
      </c>
      <c r="M484" s="301">
        <v>4.4135400000000002</v>
      </c>
      <c r="N484" s="1"/>
      <c r="O484" s="1"/>
    </row>
    <row r="485" spans="1:15" ht="12.75" customHeight="1">
      <c r="A485" s="30">
        <v>475</v>
      </c>
      <c r="B485" s="311" t="s">
        <v>277</v>
      </c>
      <c r="C485" s="301">
        <v>36.4</v>
      </c>
      <c r="D485" s="302">
        <v>36.383333333333333</v>
      </c>
      <c r="E485" s="302">
        <v>36.166666666666664</v>
      </c>
      <c r="F485" s="302">
        <v>35.93333333333333</v>
      </c>
      <c r="G485" s="302">
        <v>35.716666666666661</v>
      </c>
      <c r="H485" s="302">
        <v>36.616666666666667</v>
      </c>
      <c r="I485" s="302">
        <v>36.833333333333336</v>
      </c>
      <c r="J485" s="302">
        <v>37.06666666666667</v>
      </c>
      <c r="K485" s="301">
        <v>36.6</v>
      </c>
      <c r="L485" s="301">
        <v>36.15</v>
      </c>
      <c r="M485" s="301">
        <v>49.390369999999997</v>
      </c>
      <c r="N485" s="1"/>
      <c r="O485" s="1"/>
    </row>
    <row r="486" spans="1:15" ht="12.75" customHeight="1">
      <c r="A486" s="30">
        <v>476</v>
      </c>
      <c r="B486" s="311" t="s">
        <v>209</v>
      </c>
      <c r="C486" s="301">
        <v>726.4</v>
      </c>
      <c r="D486" s="302">
        <v>726.11666666666667</v>
      </c>
      <c r="E486" s="302">
        <v>719.83333333333337</v>
      </c>
      <c r="F486" s="302">
        <v>713.26666666666665</v>
      </c>
      <c r="G486" s="302">
        <v>706.98333333333335</v>
      </c>
      <c r="H486" s="302">
        <v>732.68333333333339</v>
      </c>
      <c r="I486" s="302">
        <v>738.9666666666667</v>
      </c>
      <c r="J486" s="302">
        <v>745.53333333333342</v>
      </c>
      <c r="K486" s="301">
        <v>732.4</v>
      </c>
      <c r="L486" s="301">
        <v>719.55</v>
      </c>
      <c r="M486" s="301">
        <v>15.17285</v>
      </c>
      <c r="N486" s="1"/>
      <c r="O486" s="1"/>
    </row>
    <row r="487" spans="1:15" ht="12.75" customHeight="1">
      <c r="A487" s="30">
        <v>477</v>
      </c>
      <c r="B487" s="311" t="s">
        <v>542</v>
      </c>
      <c r="C487" s="301">
        <v>644.75</v>
      </c>
      <c r="D487" s="302">
        <v>641.19999999999993</v>
      </c>
      <c r="E487" s="302">
        <v>630.59999999999991</v>
      </c>
      <c r="F487" s="302">
        <v>616.44999999999993</v>
      </c>
      <c r="G487" s="302">
        <v>605.84999999999991</v>
      </c>
      <c r="H487" s="302">
        <v>655.34999999999991</v>
      </c>
      <c r="I487" s="302">
        <v>665.95</v>
      </c>
      <c r="J487" s="302">
        <v>680.09999999999991</v>
      </c>
      <c r="K487" s="301">
        <v>651.79999999999995</v>
      </c>
      <c r="L487" s="301">
        <v>627.04999999999995</v>
      </c>
      <c r="M487" s="301">
        <v>0.44545000000000001</v>
      </c>
      <c r="N487" s="1"/>
      <c r="O487" s="1"/>
    </row>
    <row r="488" spans="1:15" ht="12.75" customHeight="1">
      <c r="A488" s="30">
        <v>478</v>
      </c>
      <c r="B488" s="311" t="s">
        <v>547</v>
      </c>
      <c r="C488" s="301">
        <v>329.75</v>
      </c>
      <c r="D488" s="302">
        <v>332.01666666666665</v>
      </c>
      <c r="E488" s="302">
        <v>323.0333333333333</v>
      </c>
      <c r="F488" s="302">
        <v>316.31666666666666</v>
      </c>
      <c r="G488" s="302">
        <v>307.33333333333331</v>
      </c>
      <c r="H488" s="302">
        <v>338.73333333333329</v>
      </c>
      <c r="I488" s="302">
        <v>347.71666666666664</v>
      </c>
      <c r="J488" s="302">
        <v>354.43333333333328</v>
      </c>
      <c r="K488" s="301">
        <v>341</v>
      </c>
      <c r="L488" s="301">
        <v>325.3</v>
      </c>
      <c r="M488" s="301">
        <v>1.06497</v>
      </c>
      <c r="N488" s="1"/>
      <c r="O488" s="1"/>
    </row>
    <row r="489" spans="1:15" ht="12.75" customHeight="1">
      <c r="A489" s="30">
        <v>479</v>
      </c>
      <c r="B489" s="311" t="s">
        <v>548</v>
      </c>
      <c r="C489" s="301">
        <v>24.9</v>
      </c>
      <c r="D489" s="302">
        <v>25.033333333333331</v>
      </c>
      <c r="E489" s="302">
        <v>24.666666666666664</v>
      </c>
      <c r="F489" s="302">
        <v>24.433333333333334</v>
      </c>
      <c r="G489" s="302">
        <v>24.066666666666666</v>
      </c>
      <c r="H489" s="302">
        <v>25.266666666666662</v>
      </c>
      <c r="I489" s="302">
        <v>25.633333333333329</v>
      </c>
      <c r="J489" s="302">
        <v>25.86666666666666</v>
      </c>
      <c r="K489" s="301">
        <v>25.4</v>
      </c>
      <c r="L489" s="301">
        <v>24.8</v>
      </c>
      <c r="M489" s="301">
        <v>17.875219999999999</v>
      </c>
      <c r="N489" s="1"/>
      <c r="O489" s="1"/>
    </row>
    <row r="490" spans="1:15" ht="12.75" customHeight="1">
      <c r="A490" s="30">
        <v>480</v>
      </c>
      <c r="B490" s="311" t="s">
        <v>549</v>
      </c>
      <c r="C490" s="301">
        <v>567</v>
      </c>
      <c r="D490" s="302">
        <v>574.7833333333333</v>
      </c>
      <c r="E490" s="302">
        <v>553.31666666666661</v>
      </c>
      <c r="F490" s="302">
        <v>539.63333333333333</v>
      </c>
      <c r="G490" s="302">
        <v>518.16666666666663</v>
      </c>
      <c r="H490" s="302">
        <v>588.46666666666658</v>
      </c>
      <c r="I490" s="302">
        <v>609.93333333333328</v>
      </c>
      <c r="J490" s="302">
        <v>623.61666666666656</v>
      </c>
      <c r="K490" s="301">
        <v>596.25</v>
      </c>
      <c r="L490" s="301">
        <v>561.1</v>
      </c>
      <c r="M490" s="301">
        <v>0.49786000000000002</v>
      </c>
      <c r="N490" s="1"/>
      <c r="O490" s="1"/>
    </row>
    <row r="491" spans="1:15" ht="12.75" customHeight="1">
      <c r="A491" s="30">
        <v>481</v>
      </c>
      <c r="B491" s="311" t="s">
        <v>551</v>
      </c>
      <c r="C491" s="301">
        <v>336.8</v>
      </c>
      <c r="D491" s="302">
        <v>338.16666666666669</v>
      </c>
      <c r="E491" s="302">
        <v>332.63333333333338</v>
      </c>
      <c r="F491" s="302">
        <v>328.4666666666667</v>
      </c>
      <c r="G491" s="302">
        <v>322.93333333333339</v>
      </c>
      <c r="H491" s="302">
        <v>342.33333333333337</v>
      </c>
      <c r="I491" s="302">
        <v>347.86666666666667</v>
      </c>
      <c r="J491" s="302">
        <v>352.03333333333336</v>
      </c>
      <c r="K491" s="301">
        <v>343.7</v>
      </c>
      <c r="L491" s="301">
        <v>334</v>
      </c>
      <c r="M491" s="301">
        <v>1.6606799999999999</v>
      </c>
      <c r="N491" s="1"/>
      <c r="O491" s="1"/>
    </row>
    <row r="492" spans="1:15" ht="12.75" customHeight="1">
      <c r="A492" s="30">
        <v>482</v>
      </c>
      <c r="B492" s="311" t="s">
        <v>279</v>
      </c>
      <c r="C492" s="301">
        <v>748.05</v>
      </c>
      <c r="D492" s="302">
        <v>749.1</v>
      </c>
      <c r="E492" s="302">
        <v>734.2</v>
      </c>
      <c r="F492" s="302">
        <v>720.35</v>
      </c>
      <c r="G492" s="302">
        <v>705.45</v>
      </c>
      <c r="H492" s="302">
        <v>762.95</v>
      </c>
      <c r="I492" s="302">
        <v>777.84999999999991</v>
      </c>
      <c r="J492" s="302">
        <v>791.7</v>
      </c>
      <c r="K492" s="301">
        <v>764</v>
      </c>
      <c r="L492" s="301">
        <v>735.25</v>
      </c>
      <c r="M492" s="301">
        <v>6.09985</v>
      </c>
      <c r="N492" s="1"/>
      <c r="O492" s="1"/>
    </row>
    <row r="493" spans="1:15" ht="12.75" customHeight="1">
      <c r="A493" s="30">
        <v>483</v>
      </c>
      <c r="B493" s="311" t="s">
        <v>210</v>
      </c>
      <c r="C493" s="301">
        <v>289.7</v>
      </c>
      <c r="D493" s="302">
        <v>291.29999999999995</v>
      </c>
      <c r="E493" s="302">
        <v>284.94999999999993</v>
      </c>
      <c r="F493" s="302">
        <v>280.2</v>
      </c>
      <c r="G493" s="302">
        <v>273.84999999999997</v>
      </c>
      <c r="H493" s="302">
        <v>296.0499999999999</v>
      </c>
      <c r="I493" s="302">
        <v>302.39999999999992</v>
      </c>
      <c r="J493" s="302">
        <v>307.14999999999986</v>
      </c>
      <c r="K493" s="301">
        <v>297.64999999999998</v>
      </c>
      <c r="L493" s="301">
        <v>286.55</v>
      </c>
      <c r="M493" s="301">
        <v>74.874399999999994</v>
      </c>
      <c r="N493" s="1"/>
      <c r="O493" s="1"/>
    </row>
    <row r="494" spans="1:15" ht="12.75" customHeight="1">
      <c r="A494" s="30">
        <v>484</v>
      </c>
      <c r="B494" s="311" t="s">
        <v>552</v>
      </c>
      <c r="C494" s="301">
        <v>1945.7</v>
      </c>
      <c r="D494" s="302">
        <v>1948.2833333333335</v>
      </c>
      <c r="E494" s="302">
        <v>1919.5666666666671</v>
      </c>
      <c r="F494" s="302">
        <v>1893.4333333333336</v>
      </c>
      <c r="G494" s="302">
        <v>1864.7166666666672</v>
      </c>
      <c r="H494" s="302">
        <v>1974.416666666667</v>
      </c>
      <c r="I494" s="302">
        <v>2003.1333333333337</v>
      </c>
      <c r="J494" s="302">
        <v>2029.2666666666669</v>
      </c>
      <c r="K494" s="301">
        <v>1977</v>
      </c>
      <c r="L494" s="301">
        <v>1922.15</v>
      </c>
      <c r="M494" s="301">
        <v>0.17086999999999999</v>
      </c>
      <c r="N494" s="1"/>
      <c r="O494" s="1"/>
    </row>
    <row r="495" spans="1:15" ht="12.75" customHeight="1">
      <c r="A495" s="30">
        <v>485</v>
      </c>
      <c r="B495" s="311" t="s">
        <v>278</v>
      </c>
      <c r="C495" s="301">
        <v>218.05</v>
      </c>
      <c r="D495" s="302">
        <v>220.36666666666667</v>
      </c>
      <c r="E495" s="302">
        <v>213.73333333333335</v>
      </c>
      <c r="F495" s="302">
        <v>209.41666666666669</v>
      </c>
      <c r="G495" s="302">
        <v>202.78333333333336</v>
      </c>
      <c r="H495" s="302">
        <v>224.68333333333334</v>
      </c>
      <c r="I495" s="302">
        <v>231.31666666666666</v>
      </c>
      <c r="J495" s="302">
        <v>235.63333333333333</v>
      </c>
      <c r="K495" s="301">
        <v>227</v>
      </c>
      <c r="L495" s="301">
        <v>216.05</v>
      </c>
      <c r="M495" s="301">
        <v>3.1016900000000001</v>
      </c>
      <c r="N495" s="1"/>
      <c r="O495" s="1"/>
    </row>
    <row r="496" spans="1:15" ht="12.75" customHeight="1">
      <c r="A496" s="30">
        <v>486</v>
      </c>
      <c r="B496" s="323" t="s">
        <v>553</v>
      </c>
      <c r="C496" s="324">
        <v>1986.75</v>
      </c>
      <c r="D496" s="324">
        <v>1996.7666666666667</v>
      </c>
      <c r="E496" s="324">
        <v>1965.0333333333333</v>
      </c>
      <c r="F496" s="324">
        <v>1943.3166666666666</v>
      </c>
      <c r="G496" s="324">
        <v>1911.5833333333333</v>
      </c>
      <c r="H496" s="324">
        <v>2018.4833333333333</v>
      </c>
      <c r="I496" s="324">
        <v>2050.2166666666662</v>
      </c>
      <c r="J496" s="323">
        <v>2071.9333333333334</v>
      </c>
      <c r="K496" s="323">
        <v>2028.5</v>
      </c>
      <c r="L496" s="323">
        <v>1975.05</v>
      </c>
      <c r="M496" s="270">
        <v>0.33717999999999998</v>
      </c>
      <c r="N496" s="1"/>
      <c r="O496" s="1"/>
    </row>
    <row r="497" spans="1:15" ht="12.75" customHeight="1">
      <c r="A497" s="30">
        <v>487</v>
      </c>
      <c r="B497" s="323" t="s">
        <v>546</v>
      </c>
      <c r="C497" s="324">
        <v>545.54999999999995</v>
      </c>
      <c r="D497" s="324">
        <v>539.63333333333333</v>
      </c>
      <c r="E497" s="324">
        <v>511.56666666666661</v>
      </c>
      <c r="F497" s="324">
        <v>477.58333333333326</v>
      </c>
      <c r="G497" s="324">
        <v>449.51666666666654</v>
      </c>
      <c r="H497" s="324">
        <v>573.61666666666667</v>
      </c>
      <c r="I497" s="324">
        <v>601.68333333333351</v>
      </c>
      <c r="J497" s="323">
        <v>635.66666666666674</v>
      </c>
      <c r="K497" s="323">
        <v>567.70000000000005</v>
      </c>
      <c r="L497" s="323">
        <v>505.65</v>
      </c>
      <c r="M497" s="270">
        <v>3.3677199999999998</v>
      </c>
      <c r="N497" s="1"/>
      <c r="O497" s="1"/>
    </row>
    <row r="498" spans="1:15" ht="12.75" customHeight="1">
      <c r="A498" s="30">
        <v>488</v>
      </c>
      <c r="B498" s="323" t="s">
        <v>545</v>
      </c>
      <c r="C498" s="301">
        <v>2765.3</v>
      </c>
      <c r="D498" s="302">
        <v>2767.7999999999997</v>
      </c>
      <c r="E498" s="302">
        <v>2636.5999999999995</v>
      </c>
      <c r="F498" s="302">
        <v>2507.8999999999996</v>
      </c>
      <c r="G498" s="302">
        <v>2376.6999999999994</v>
      </c>
      <c r="H498" s="302">
        <v>2896.4999999999995</v>
      </c>
      <c r="I498" s="302">
        <v>3027.6999999999994</v>
      </c>
      <c r="J498" s="302">
        <v>3156.3999999999996</v>
      </c>
      <c r="K498" s="301">
        <v>2899</v>
      </c>
      <c r="L498" s="301">
        <v>2639.1</v>
      </c>
      <c r="M498" s="301">
        <v>0.36246</v>
      </c>
      <c r="N498" s="1"/>
      <c r="O498" s="1"/>
    </row>
    <row r="499" spans="1:15" ht="12.75" customHeight="1">
      <c r="A499" s="30">
        <v>489</v>
      </c>
      <c r="B499" s="323" t="s">
        <v>211</v>
      </c>
      <c r="C499" s="324">
        <v>980.55</v>
      </c>
      <c r="D499" s="324">
        <v>975.94999999999993</v>
      </c>
      <c r="E499" s="324">
        <v>967.14999999999986</v>
      </c>
      <c r="F499" s="324">
        <v>953.74999999999989</v>
      </c>
      <c r="G499" s="324">
        <v>944.94999999999982</v>
      </c>
      <c r="H499" s="324">
        <v>989.34999999999991</v>
      </c>
      <c r="I499" s="324">
        <v>998.14999999999986</v>
      </c>
      <c r="J499" s="323">
        <v>1011.55</v>
      </c>
      <c r="K499" s="323">
        <v>984.75</v>
      </c>
      <c r="L499" s="323">
        <v>962.55</v>
      </c>
      <c r="M499" s="270">
        <v>6.5183400000000002</v>
      </c>
      <c r="N499" s="1"/>
      <c r="O499" s="1"/>
    </row>
    <row r="500" spans="1:15" ht="12.75" customHeight="1">
      <c r="A500" s="30">
        <v>490</v>
      </c>
      <c r="B500" s="356" t="s">
        <v>550</v>
      </c>
      <c r="C500" s="301">
        <v>258.35000000000002</v>
      </c>
      <c r="D500" s="302">
        <v>260.88333333333338</v>
      </c>
      <c r="E500" s="302">
        <v>253.76666666666677</v>
      </c>
      <c r="F500" s="302">
        <v>249.18333333333339</v>
      </c>
      <c r="G500" s="302">
        <v>242.06666666666678</v>
      </c>
      <c r="H500" s="302">
        <v>265.46666666666675</v>
      </c>
      <c r="I500" s="302">
        <v>272.58333333333343</v>
      </c>
      <c r="J500" s="302">
        <v>277.16666666666674</v>
      </c>
      <c r="K500" s="301">
        <v>268</v>
      </c>
      <c r="L500" s="301">
        <v>256.3</v>
      </c>
      <c r="M500" s="301">
        <v>3.2085499999999998</v>
      </c>
      <c r="N500" s="1"/>
      <c r="O500" s="1"/>
    </row>
    <row r="501" spans="1:15" ht="12.75" customHeight="1">
      <c r="A501" s="30">
        <v>491</v>
      </c>
      <c r="B501" s="358" t="s">
        <v>554</v>
      </c>
      <c r="C501" s="324">
        <v>219.85</v>
      </c>
      <c r="D501" s="324">
        <v>224.91666666666666</v>
      </c>
      <c r="E501" s="324">
        <v>212.83333333333331</v>
      </c>
      <c r="F501" s="324">
        <v>205.81666666666666</v>
      </c>
      <c r="G501" s="324">
        <v>193.73333333333332</v>
      </c>
      <c r="H501" s="324">
        <v>231.93333333333331</v>
      </c>
      <c r="I501" s="324">
        <v>244.01666666666662</v>
      </c>
      <c r="J501" s="324">
        <v>251.0333333333333</v>
      </c>
      <c r="K501" s="323">
        <v>237</v>
      </c>
      <c r="L501" s="323">
        <v>217.9</v>
      </c>
      <c r="M501" s="270">
        <v>13.230919999999999</v>
      </c>
      <c r="N501" s="1"/>
      <c r="O501" s="1"/>
    </row>
    <row r="502" spans="1:15" ht="12.75" customHeight="1">
      <c r="A502" s="30">
        <v>492</v>
      </c>
      <c r="B502" s="281" t="s">
        <v>555</v>
      </c>
      <c r="C502" s="301">
        <v>70</v>
      </c>
      <c r="D502" s="302">
        <v>71.066666666666663</v>
      </c>
      <c r="E502" s="302">
        <v>68.133333333333326</v>
      </c>
      <c r="F502" s="302">
        <v>66.266666666666666</v>
      </c>
      <c r="G502" s="302">
        <v>63.333333333333329</v>
      </c>
      <c r="H502" s="302">
        <v>72.933333333333323</v>
      </c>
      <c r="I502" s="302">
        <v>75.86666666666666</v>
      </c>
      <c r="J502" s="302">
        <v>77.73333333333332</v>
      </c>
      <c r="K502" s="301">
        <v>74</v>
      </c>
      <c r="L502" s="301">
        <v>69.2</v>
      </c>
      <c r="M502" s="301">
        <v>25.56109</v>
      </c>
      <c r="N502" s="1"/>
      <c r="O502" s="1"/>
    </row>
    <row r="503" spans="1:15" ht="12.75" customHeight="1">
      <c r="A503" s="30">
        <v>493</v>
      </c>
      <c r="B503" s="323" t="s">
        <v>556</v>
      </c>
      <c r="C503" s="324">
        <v>464.35</v>
      </c>
      <c r="D503" s="324">
        <v>465.83333333333331</v>
      </c>
      <c r="E503" s="324">
        <v>457.61666666666662</v>
      </c>
      <c r="F503" s="324">
        <v>450.88333333333333</v>
      </c>
      <c r="G503" s="324">
        <v>442.66666666666663</v>
      </c>
      <c r="H503" s="324">
        <v>472.56666666666661</v>
      </c>
      <c r="I503" s="324">
        <v>480.7833333333333</v>
      </c>
      <c r="J503" s="324">
        <v>487.51666666666659</v>
      </c>
      <c r="K503" s="323">
        <v>474.05</v>
      </c>
      <c r="L503" s="323">
        <v>459.1</v>
      </c>
      <c r="M503" s="270">
        <v>0.95311000000000001</v>
      </c>
      <c r="N503" s="1"/>
      <c r="O503" s="1"/>
    </row>
    <row r="504" spans="1:15" ht="12.75" customHeight="1">
      <c r="A504" s="30">
        <v>494</v>
      </c>
      <c r="B504" s="270" t="s">
        <v>280</v>
      </c>
      <c r="C504" s="301">
        <v>1532.9</v>
      </c>
      <c r="D504" s="302">
        <v>1529.1333333333334</v>
      </c>
      <c r="E504" s="302">
        <v>1501.8166666666668</v>
      </c>
      <c r="F504" s="302">
        <v>1470.7333333333333</v>
      </c>
      <c r="G504" s="302">
        <v>1443.4166666666667</v>
      </c>
      <c r="H504" s="302">
        <v>1560.2166666666669</v>
      </c>
      <c r="I504" s="302">
        <v>1587.5333333333335</v>
      </c>
      <c r="J504" s="302">
        <v>1618.616666666667</v>
      </c>
      <c r="K504" s="301">
        <v>1556.45</v>
      </c>
      <c r="L504" s="301">
        <v>1498.05</v>
      </c>
      <c r="M504" s="301">
        <v>0.84574000000000005</v>
      </c>
      <c r="N504" s="1"/>
      <c r="O504" s="1"/>
    </row>
    <row r="505" spans="1:15" ht="12.75" customHeight="1">
      <c r="A505" s="30">
        <v>495</v>
      </c>
      <c r="B505" s="357" t="s">
        <v>212</v>
      </c>
      <c r="C505" s="324">
        <v>446.1</v>
      </c>
      <c r="D505" s="324">
        <v>448.0333333333333</v>
      </c>
      <c r="E505" s="324">
        <v>443.06666666666661</v>
      </c>
      <c r="F505" s="324">
        <v>440.0333333333333</v>
      </c>
      <c r="G505" s="324">
        <v>435.06666666666661</v>
      </c>
      <c r="H505" s="324">
        <v>451.06666666666661</v>
      </c>
      <c r="I505" s="324">
        <v>456.0333333333333</v>
      </c>
      <c r="J505" s="324">
        <v>459.06666666666661</v>
      </c>
      <c r="K505" s="323">
        <v>453</v>
      </c>
      <c r="L505" s="323">
        <v>445</v>
      </c>
      <c r="M505" s="270">
        <v>70.654110000000003</v>
      </c>
      <c r="N505" s="1"/>
      <c r="O505" s="1"/>
    </row>
    <row r="506" spans="1:15" ht="12.75" customHeight="1">
      <c r="A506" s="30">
        <v>496</v>
      </c>
      <c r="B506" s="270" t="s">
        <v>557</v>
      </c>
      <c r="C506" s="301">
        <v>236</v>
      </c>
      <c r="D506" s="302">
        <v>236.21666666666667</v>
      </c>
      <c r="E506" s="302">
        <v>232.43333333333334</v>
      </c>
      <c r="F506" s="302">
        <v>228.86666666666667</v>
      </c>
      <c r="G506" s="302">
        <v>225.08333333333334</v>
      </c>
      <c r="H506" s="302">
        <v>239.78333333333333</v>
      </c>
      <c r="I506" s="302">
        <v>243.56666666666669</v>
      </c>
      <c r="J506" s="302">
        <v>247.13333333333333</v>
      </c>
      <c r="K506" s="301">
        <v>240</v>
      </c>
      <c r="L506" s="301">
        <v>232.65</v>
      </c>
      <c r="M506" s="301">
        <v>3.5567500000000001</v>
      </c>
      <c r="N506" s="1"/>
      <c r="O506" s="1"/>
    </row>
    <row r="507" spans="1:15" ht="12.75" customHeight="1">
      <c r="A507" s="381">
        <v>497</v>
      </c>
      <c r="B507" s="270" t="s">
        <v>281</v>
      </c>
      <c r="C507" s="324">
        <v>12.8</v>
      </c>
      <c r="D507" s="324">
        <v>12.833333333333334</v>
      </c>
      <c r="E507" s="324">
        <v>12.716666666666669</v>
      </c>
      <c r="F507" s="324">
        <v>12.633333333333335</v>
      </c>
      <c r="G507" s="324">
        <v>12.516666666666669</v>
      </c>
      <c r="H507" s="324">
        <v>12.916666666666668</v>
      </c>
      <c r="I507" s="324">
        <v>13.033333333333331</v>
      </c>
      <c r="J507" s="323">
        <v>13.116666666666667</v>
      </c>
      <c r="K507" s="323">
        <v>12.95</v>
      </c>
      <c r="L507" s="323">
        <v>12.75</v>
      </c>
      <c r="M507" s="270">
        <v>418.76038999999997</v>
      </c>
      <c r="N507" s="1"/>
      <c r="O507" s="1"/>
    </row>
    <row r="508" spans="1:15" ht="12.75" customHeight="1">
      <c r="A508" s="323">
        <v>498</v>
      </c>
      <c r="B508" s="270" t="s">
        <v>213</v>
      </c>
      <c r="C508" s="324">
        <v>226.7</v>
      </c>
      <c r="D508" s="324">
        <v>226.36666666666667</v>
      </c>
      <c r="E508" s="324">
        <v>219.93333333333334</v>
      </c>
      <c r="F508" s="324">
        <v>213.16666666666666</v>
      </c>
      <c r="G508" s="324">
        <v>206.73333333333332</v>
      </c>
      <c r="H508" s="324">
        <v>233.13333333333335</v>
      </c>
      <c r="I508" s="324">
        <v>239.56666666666669</v>
      </c>
      <c r="J508" s="323">
        <v>246.33333333333337</v>
      </c>
      <c r="K508" s="323">
        <v>232.8</v>
      </c>
      <c r="L508" s="323">
        <v>219.6</v>
      </c>
      <c r="M508" s="270">
        <v>193.24288999999999</v>
      </c>
      <c r="N508" s="1"/>
      <c r="O508" s="1"/>
    </row>
    <row r="509" spans="1:15" ht="12.75" customHeight="1">
      <c r="A509" s="323">
        <v>499</v>
      </c>
      <c r="B509" t="s">
        <v>558</v>
      </c>
      <c r="C509">
        <v>278.64999999999998</v>
      </c>
      <c r="D509">
        <v>279.26666666666665</v>
      </c>
      <c r="E509">
        <v>275.83333333333331</v>
      </c>
      <c r="F509">
        <v>273.01666666666665</v>
      </c>
      <c r="G509">
        <v>269.58333333333331</v>
      </c>
      <c r="H509">
        <v>282.08333333333331</v>
      </c>
      <c r="I509">
        <v>285.51666666666671</v>
      </c>
      <c r="J509">
        <v>288.33333333333331</v>
      </c>
      <c r="K509">
        <v>282.7</v>
      </c>
      <c r="L509">
        <v>276.45</v>
      </c>
      <c r="M509">
        <v>3.1427800000000001</v>
      </c>
      <c r="N509" s="1"/>
      <c r="O509" s="1"/>
    </row>
    <row r="510" spans="1:15" ht="12.75" customHeight="1">
      <c r="A510" s="323"/>
      <c r="B510" s="281" t="s">
        <v>559</v>
      </c>
      <c r="C510" s="282">
        <v>1586.2</v>
      </c>
      <c r="D510" s="282">
        <v>1582.25</v>
      </c>
      <c r="E510" s="282">
        <v>1574.5</v>
      </c>
      <c r="F510" s="282">
        <v>1562.8</v>
      </c>
      <c r="G510" s="282">
        <v>1555.05</v>
      </c>
      <c r="H510" s="282">
        <v>1593.95</v>
      </c>
      <c r="I510" s="282">
        <v>1601.7</v>
      </c>
      <c r="J510" s="281">
        <v>1613.4</v>
      </c>
      <c r="K510" s="281">
        <v>1590</v>
      </c>
      <c r="L510" s="281">
        <v>1570.55</v>
      </c>
      <c r="M510" s="283">
        <v>0.22742999999999999</v>
      </c>
      <c r="N510" s="1"/>
      <c r="O510" s="1"/>
    </row>
    <row r="511" spans="1:15" ht="12.75" customHeight="1">
      <c r="A511" s="281"/>
      <c r="J511" s="1"/>
      <c r="K511" s="1"/>
      <c r="L511" s="1"/>
      <c r="M511" s="1"/>
      <c r="N511" s="1"/>
      <c r="O511" s="1"/>
    </row>
    <row r="512" spans="1:15" ht="12.75" customHeight="1">
      <c r="J512" s="1"/>
      <c r="K512" s="1"/>
      <c r="L512" s="1"/>
      <c r="M512" s="1"/>
      <c r="N512" s="1"/>
      <c r="O512" s="1"/>
    </row>
    <row r="513" spans="1:15" ht="12.75" customHeight="1"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63" t="s">
        <v>284</v>
      </c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46" t="s">
        <v>214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216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217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67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222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223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228</v>
      </c>
      <c r="N529" s="1"/>
      <c r="O529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286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83"/>
      <c r="B5" s="484"/>
      <c r="C5" s="483"/>
      <c r="D5" s="484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15" t="s">
        <v>285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561</v>
      </c>
      <c r="B7" s="485" t="s">
        <v>562</v>
      </c>
      <c r="C7" s="484"/>
      <c r="D7" s="7">
        <f>Main!B10</f>
        <v>44726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563</v>
      </c>
      <c r="B9" s="85" t="s">
        <v>564</v>
      </c>
      <c r="C9" s="85" t="s">
        <v>565</v>
      </c>
      <c r="D9" s="85" t="s">
        <v>566</v>
      </c>
      <c r="E9" s="85" t="s">
        <v>567</v>
      </c>
      <c r="F9" s="85" t="s">
        <v>568</v>
      </c>
      <c r="G9" s="85" t="s">
        <v>569</v>
      </c>
      <c r="H9" s="85" t="s">
        <v>570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44725</v>
      </c>
      <c r="B10" s="29">
        <v>540718</v>
      </c>
      <c r="C10" s="28" t="s">
        <v>1005</v>
      </c>
      <c r="D10" s="28" t="s">
        <v>1006</v>
      </c>
      <c r="E10" s="28" t="s">
        <v>572</v>
      </c>
      <c r="F10" s="87">
        <v>24000</v>
      </c>
      <c r="G10" s="29">
        <v>28.5</v>
      </c>
      <c r="H10" s="29" t="s">
        <v>310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44725</v>
      </c>
      <c r="B11" s="29">
        <v>540718</v>
      </c>
      <c r="C11" s="28" t="s">
        <v>1005</v>
      </c>
      <c r="D11" s="28" t="s">
        <v>1007</v>
      </c>
      <c r="E11" s="28" t="s">
        <v>571</v>
      </c>
      <c r="F11" s="87">
        <v>24000</v>
      </c>
      <c r="G11" s="29">
        <v>28.5</v>
      </c>
      <c r="H11" s="29" t="s">
        <v>310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44725</v>
      </c>
      <c r="B12" s="29">
        <v>543208</v>
      </c>
      <c r="C12" s="28" t="s">
        <v>1008</v>
      </c>
      <c r="D12" s="28" t="s">
        <v>1009</v>
      </c>
      <c r="E12" s="28" t="s">
        <v>572</v>
      </c>
      <c r="F12" s="87">
        <v>100000</v>
      </c>
      <c r="G12" s="29">
        <v>31.9</v>
      </c>
      <c r="H12" s="29" t="s">
        <v>310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44725</v>
      </c>
      <c r="B13" s="29">
        <v>543208</v>
      </c>
      <c r="C13" s="28" t="s">
        <v>1008</v>
      </c>
      <c r="D13" s="28" t="s">
        <v>1010</v>
      </c>
      <c r="E13" s="28" t="s">
        <v>572</v>
      </c>
      <c r="F13" s="87">
        <v>132414</v>
      </c>
      <c r="G13" s="29">
        <v>31.9</v>
      </c>
      <c r="H13" s="29" t="s">
        <v>310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44725</v>
      </c>
      <c r="B14" s="29">
        <v>543208</v>
      </c>
      <c r="C14" s="28" t="s">
        <v>1008</v>
      </c>
      <c r="D14" s="28" t="s">
        <v>1011</v>
      </c>
      <c r="E14" s="28" t="s">
        <v>571</v>
      </c>
      <c r="F14" s="87">
        <v>232414</v>
      </c>
      <c r="G14" s="29">
        <v>31.9</v>
      </c>
      <c r="H14" s="29" t="s">
        <v>310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44725</v>
      </c>
      <c r="B15" s="29">
        <v>533149</v>
      </c>
      <c r="C15" s="28" t="s">
        <v>1012</v>
      </c>
      <c r="D15" s="28" t="s">
        <v>1013</v>
      </c>
      <c r="E15" s="28" t="s">
        <v>572</v>
      </c>
      <c r="F15" s="87">
        <v>72000</v>
      </c>
      <c r="G15" s="29">
        <v>11</v>
      </c>
      <c r="H15" s="29" t="s">
        <v>310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44725</v>
      </c>
      <c r="B16" s="29">
        <v>533149</v>
      </c>
      <c r="C16" s="28" t="s">
        <v>1012</v>
      </c>
      <c r="D16" s="28" t="s">
        <v>1013</v>
      </c>
      <c r="E16" s="28" t="s">
        <v>571</v>
      </c>
      <c r="F16" s="87">
        <v>2234</v>
      </c>
      <c r="G16" s="29">
        <v>10.62</v>
      </c>
      <c r="H16" s="29" t="s">
        <v>310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44725</v>
      </c>
      <c r="B17" s="29">
        <v>524564</v>
      </c>
      <c r="C17" s="28" t="s">
        <v>1014</v>
      </c>
      <c r="D17" s="28" t="s">
        <v>1015</v>
      </c>
      <c r="E17" s="28" t="s">
        <v>572</v>
      </c>
      <c r="F17" s="87">
        <v>350000</v>
      </c>
      <c r="G17" s="29">
        <v>18.2</v>
      </c>
      <c r="H17" s="29" t="s">
        <v>310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44725</v>
      </c>
      <c r="B18" s="29">
        <v>524590</v>
      </c>
      <c r="C18" s="28" t="s">
        <v>954</v>
      </c>
      <c r="D18" s="28" t="s">
        <v>1016</v>
      </c>
      <c r="E18" s="28" t="s">
        <v>572</v>
      </c>
      <c r="F18" s="87">
        <v>33073</v>
      </c>
      <c r="G18" s="29">
        <v>74.349999999999994</v>
      </c>
      <c r="H18" s="29" t="s">
        <v>310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44725</v>
      </c>
      <c r="B19" s="29">
        <v>524590</v>
      </c>
      <c r="C19" s="28" t="s">
        <v>954</v>
      </c>
      <c r="D19" s="28" t="s">
        <v>955</v>
      </c>
      <c r="E19" s="28" t="s">
        <v>572</v>
      </c>
      <c r="F19" s="87">
        <v>33742</v>
      </c>
      <c r="G19" s="29">
        <v>74.349999999999994</v>
      </c>
      <c r="H19" s="29" t="s">
        <v>310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44725</v>
      </c>
      <c r="B20" s="29">
        <v>524590</v>
      </c>
      <c r="C20" s="28" t="s">
        <v>954</v>
      </c>
      <c r="D20" s="28" t="s">
        <v>956</v>
      </c>
      <c r="E20" s="28" t="s">
        <v>571</v>
      </c>
      <c r="F20" s="87">
        <v>20000</v>
      </c>
      <c r="G20" s="29">
        <v>74</v>
      </c>
      <c r="H20" s="29" t="s">
        <v>310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44725</v>
      </c>
      <c r="B21" s="29">
        <v>524590</v>
      </c>
      <c r="C21" s="28" t="s">
        <v>954</v>
      </c>
      <c r="D21" s="28" t="s">
        <v>956</v>
      </c>
      <c r="E21" s="28" t="s">
        <v>572</v>
      </c>
      <c r="F21" s="87">
        <v>11056</v>
      </c>
      <c r="G21" s="29">
        <v>74.349999999999994</v>
      </c>
      <c r="H21" s="29" t="s">
        <v>310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44725</v>
      </c>
      <c r="B22" s="29">
        <v>539097</v>
      </c>
      <c r="C22" s="28" t="s">
        <v>1017</v>
      </c>
      <c r="D22" s="28" t="s">
        <v>1018</v>
      </c>
      <c r="E22" s="28" t="s">
        <v>572</v>
      </c>
      <c r="F22" s="87">
        <v>712289</v>
      </c>
      <c r="G22" s="29">
        <v>13.5</v>
      </c>
      <c r="H22" s="29" t="s">
        <v>310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44725</v>
      </c>
      <c r="B23" s="29">
        <v>539097</v>
      </c>
      <c r="C23" s="28" t="s">
        <v>1017</v>
      </c>
      <c r="D23" s="28" t="s">
        <v>1019</v>
      </c>
      <c r="E23" s="28" t="s">
        <v>571</v>
      </c>
      <c r="F23" s="87">
        <v>310000</v>
      </c>
      <c r="G23" s="29">
        <v>13.5</v>
      </c>
      <c r="H23" s="29" t="s">
        <v>310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44725</v>
      </c>
      <c r="B24" s="29">
        <v>539097</v>
      </c>
      <c r="C24" s="28" t="s">
        <v>1017</v>
      </c>
      <c r="D24" s="28" t="s">
        <v>1019</v>
      </c>
      <c r="E24" s="28" t="s">
        <v>571</v>
      </c>
      <c r="F24" s="87">
        <v>265000</v>
      </c>
      <c r="G24" s="29">
        <v>13.5</v>
      </c>
      <c r="H24" s="29" t="s">
        <v>310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44725</v>
      </c>
      <c r="B25" s="29">
        <v>542446</v>
      </c>
      <c r="C25" s="28" t="s">
        <v>1020</v>
      </c>
      <c r="D25" s="28" t="s">
        <v>974</v>
      </c>
      <c r="E25" s="28" t="s">
        <v>571</v>
      </c>
      <c r="F25" s="87">
        <v>35412</v>
      </c>
      <c r="G25" s="29">
        <v>10.9</v>
      </c>
      <c r="H25" s="29" t="s">
        <v>310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44725</v>
      </c>
      <c r="B26" s="29">
        <v>543207</v>
      </c>
      <c r="C26" s="28" t="s">
        <v>924</v>
      </c>
      <c r="D26" s="28" t="s">
        <v>1021</v>
      </c>
      <c r="E26" s="28" t="s">
        <v>572</v>
      </c>
      <c r="F26" s="87">
        <v>115000</v>
      </c>
      <c r="G26" s="29">
        <v>6.1</v>
      </c>
      <c r="H26" s="29" t="s">
        <v>310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44725</v>
      </c>
      <c r="B27" s="29">
        <v>539291</v>
      </c>
      <c r="C27" s="28" t="s">
        <v>1022</v>
      </c>
      <c r="D27" s="28" t="s">
        <v>1023</v>
      </c>
      <c r="E27" s="28" t="s">
        <v>572</v>
      </c>
      <c r="F27" s="87">
        <v>20000</v>
      </c>
      <c r="G27" s="29">
        <v>6.71</v>
      </c>
      <c r="H27" s="29" t="s">
        <v>310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44725</v>
      </c>
      <c r="B28" s="29">
        <v>539143</v>
      </c>
      <c r="C28" s="28" t="s">
        <v>971</v>
      </c>
      <c r="D28" s="28" t="s">
        <v>1024</v>
      </c>
      <c r="E28" s="28" t="s">
        <v>572</v>
      </c>
      <c r="F28" s="87">
        <v>252944</v>
      </c>
      <c r="G28" s="29">
        <v>22.95</v>
      </c>
      <c r="H28" s="29" t="s">
        <v>310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44725</v>
      </c>
      <c r="B29" s="29">
        <v>539143</v>
      </c>
      <c r="C29" s="28" t="s">
        <v>971</v>
      </c>
      <c r="D29" s="28" t="s">
        <v>1025</v>
      </c>
      <c r="E29" s="28" t="s">
        <v>572</v>
      </c>
      <c r="F29" s="87">
        <v>342704</v>
      </c>
      <c r="G29" s="29">
        <v>22.95</v>
      </c>
      <c r="H29" s="29" t="s">
        <v>310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44725</v>
      </c>
      <c r="B30" s="29">
        <v>539143</v>
      </c>
      <c r="C30" s="28" t="s">
        <v>971</v>
      </c>
      <c r="D30" s="28" t="s">
        <v>1025</v>
      </c>
      <c r="E30" s="28" t="s">
        <v>571</v>
      </c>
      <c r="F30" s="87">
        <v>10001</v>
      </c>
      <c r="G30" s="29">
        <v>22.9</v>
      </c>
      <c r="H30" s="29" t="s">
        <v>310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44725</v>
      </c>
      <c r="B31" s="29">
        <v>539143</v>
      </c>
      <c r="C31" s="28" t="s">
        <v>971</v>
      </c>
      <c r="D31" s="28" t="s">
        <v>1024</v>
      </c>
      <c r="E31" s="28" t="s">
        <v>571</v>
      </c>
      <c r="F31" s="87">
        <v>14000</v>
      </c>
      <c r="G31" s="29">
        <v>22.95</v>
      </c>
      <c r="H31" s="29" t="s">
        <v>310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44725</v>
      </c>
      <c r="B32" s="29">
        <v>539143</v>
      </c>
      <c r="C32" s="28" t="s">
        <v>971</v>
      </c>
      <c r="D32" s="28" t="s">
        <v>1026</v>
      </c>
      <c r="E32" s="28" t="s">
        <v>571</v>
      </c>
      <c r="F32" s="87">
        <v>64919</v>
      </c>
      <c r="G32" s="29">
        <v>22.95</v>
      </c>
      <c r="H32" s="29" t="s">
        <v>310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44725</v>
      </c>
      <c r="B33" s="29">
        <v>531364</v>
      </c>
      <c r="C33" s="28" t="s">
        <v>1027</v>
      </c>
      <c r="D33" s="28" t="s">
        <v>1028</v>
      </c>
      <c r="E33" s="28" t="s">
        <v>572</v>
      </c>
      <c r="F33" s="87">
        <v>78105</v>
      </c>
      <c r="G33" s="29">
        <v>24.71</v>
      </c>
      <c r="H33" s="29" t="s">
        <v>310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44725</v>
      </c>
      <c r="B34" s="29">
        <v>531364</v>
      </c>
      <c r="C34" s="28" t="s">
        <v>1027</v>
      </c>
      <c r="D34" s="28" t="s">
        <v>1029</v>
      </c>
      <c r="E34" s="28" t="s">
        <v>571</v>
      </c>
      <c r="F34" s="87">
        <v>92408</v>
      </c>
      <c r="G34" s="29">
        <v>24.71</v>
      </c>
      <c r="H34" s="29" t="s">
        <v>310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44725</v>
      </c>
      <c r="B35" s="29">
        <v>515127</v>
      </c>
      <c r="C35" s="28" t="s">
        <v>972</v>
      </c>
      <c r="D35" s="28" t="s">
        <v>1030</v>
      </c>
      <c r="E35" s="28" t="s">
        <v>572</v>
      </c>
      <c r="F35" s="87">
        <v>344397</v>
      </c>
      <c r="G35" s="29">
        <v>5.5</v>
      </c>
      <c r="H35" s="29" t="s">
        <v>310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44725</v>
      </c>
      <c r="B36" s="29">
        <v>515127</v>
      </c>
      <c r="C36" s="28" t="s">
        <v>972</v>
      </c>
      <c r="D36" s="28" t="s">
        <v>973</v>
      </c>
      <c r="E36" s="28" t="s">
        <v>571</v>
      </c>
      <c r="F36" s="87">
        <v>150000</v>
      </c>
      <c r="G36" s="29">
        <v>5.5</v>
      </c>
      <c r="H36" s="29" t="s">
        <v>310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44725</v>
      </c>
      <c r="B37" s="29">
        <v>512115</v>
      </c>
      <c r="C37" s="28" t="s">
        <v>1031</v>
      </c>
      <c r="D37" s="28" t="s">
        <v>1032</v>
      </c>
      <c r="E37" s="28" t="s">
        <v>571</v>
      </c>
      <c r="F37" s="87">
        <v>5000</v>
      </c>
      <c r="G37" s="29">
        <v>16.43</v>
      </c>
      <c r="H37" s="29" t="s">
        <v>310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44725</v>
      </c>
      <c r="B38" s="29">
        <v>516110</v>
      </c>
      <c r="C38" s="28" t="s">
        <v>940</v>
      </c>
      <c r="D38" s="28" t="s">
        <v>1033</v>
      </c>
      <c r="E38" s="28" t="s">
        <v>571</v>
      </c>
      <c r="F38" s="87">
        <v>200268</v>
      </c>
      <c r="G38" s="29">
        <v>28.33</v>
      </c>
      <c r="H38" s="29" t="s">
        <v>310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44725</v>
      </c>
      <c r="B39" s="29">
        <v>516110</v>
      </c>
      <c r="C39" s="28" t="s">
        <v>940</v>
      </c>
      <c r="D39" s="28" t="s">
        <v>1033</v>
      </c>
      <c r="E39" s="28" t="s">
        <v>572</v>
      </c>
      <c r="F39" s="87">
        <v>155706</v>
      </c>
      <c r="G39" s="29">
        <v>28.8</v>
      </c>
      <c r="H39" s="29" t="s">
        <v>310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44725</v>
      </c>
      <c r="B40" s="29">
        <v>516110</v>
      </c>
      <c r="C40" s="28" t="s">
        <v>940</v>
      </c>
      <c r="D40" s="28" t="s">
        <v>957</v>
      </c>
      <c r="E40" s="28" t="s">
        <v>572</v>
      </c>
      <c r="F40" s="87">
        <v>857941</v>
      </c>
      <c r="G40" s="29">
        <v>28.77</v>
      </c>
      <c r="H40" s="29" t="s">
        <v>310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44725</v>
      </c>
      <c r="B41" s="29">
        <v>516110</v>
      </c>
      <c r="C41" s="28" t="s">
        <v>940</v>
      </c>
      <c r="D41" s="28" t="s">
        <v>1034</v>
      </c>
      <c r="E41" s="28" t="s">
        <v>571</v>
      </c>
      <c r="F41" s="87">
        <v>244522</v>
      </c>
      <c r="G41" s="29">
        <v>28.57</v>
      </c>
      <c r="H41" s="29" t="s">
        <v>310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44725</v>
      </c>
      <c r="B42" s="29">
        <v>516110</v>
      </c>
      <c r="C42" s="28" t="s">
        <v>940</v>
      </c>
      <c r="D42" s="28" t="s">
        <v>1034</v>
      </c>
      <c r="E42" s="28" t="s">
        <v>572</v>
      </c>
      <c r="F42" s="87">
        <v>218659</v>
      </c>
      <c r="G42" s="29">
        <v>28.79</v>
      </c>
      <c r="H42" s="29" t="s">
        <v>310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44725</v>
      </c>
      <c r="B43" s="29">
        <v>543341</v>
      </c>
      <c r="C43" s="28" t="s">
        <v>925</v>
      </c>
      <c r="D43" s="28" t="s">
        <v>1035</v>
      </c>
      <c r="E43" s="28" t="s">
        <v>571</v>
      </c>
      <c r="F43" s="87">
        <v>81033</v>
      </c>
      <c r="G43" s="29">
        <v>53.15</v>
      </c>
      <c r="H43" s="29" t="s">
        <v>310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44725</v>
      </c>
      <c r="B44" s="29">
        <v>543341</v>
      </c>
      <c r="C44" s="28" t="s">
        <v>925</v>
      </c>
      <c r="D44" s="28" t="s">
        <v>1035</v>
      </c>
      <c r="E44" s="28" t="s">
        <v>572</v>
      </c>
      <c r="F44" s="87">
        <v>81033</v>
      </c>
      <c r="G44" s="29">
        <v>53.3</v>
      </c>
      <c r="H44" s="29" t="s">
        <v>310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44725</v>
      </c>
      <c r="B45" s="29">
        <v>543341</v>
      </c>
      <c r="C45" s="28" t="s">
        <v>925</v>
      </c>
      <c r="D45" s="28" t="s">
        <v>958</v>
      </c>
      <c r="E45" s="28" t="s">
        <v>572</v>
      </c>
      <c r="F45" s="87">
        <v>125000</v>
      </c>
      <c r="G45" s="29">
        <v>53.3</v>
      </c>
      <c r="H45" s="29" t="s">
        <v>310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44725</v>
      </c>
      <c r="B46" s="29">
        <v>543341</v>
      </c>
      <c r="C46" s="28" t="s">
        <v>925</v>
      </c>
      <c r="D46" s="28" t="s">
        <v>1036</v>
      </c>
      <c r="E46" s="28" t="s">
        <v>572</v>
      </c>
      <c r="F46" s="87">
        <v>150000</v>
      </c>
      <c r="G46" s="29">
        <v>53.3</v>
      </c>
      <c r="H46" s="29" t="s">
        <v>310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44725</v>
      </c>
      <c r="B47" s="29">
        <v>543341</v>
      </c>
      <c r="C47" s="28" t="s">
        <v>925</v>
      </c>
      <c r="D47" s="28" t="s">
        <v>1037</v>
      </c>
      <c r="E47" s="28" t="s">
        <v>572</v>
      </c>
      <c r="F47" s="87">
        <v>108353</v>
      </c>
      <c r="G47" s="29">
        <v>53.3</v>
      </c>
      <c r="H47" s="29" t="s">
        <v>310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44725</v>
      </c>
      <c r="B48" s="29">
        <v>543341</v>
      </c>
      <c r="C48" s="28" t="s">
        <v>925</v>
      </c>
      <c r="D48" s="28" t="s">
        <v>1038</v>
      </c>
      <c r="E48" s="28" t="s">
        <v>572</v>
      </c>
      <c r="F48" s="87">
        <v>178340</v>
      </c>
      <c r="G48" s="29">
        <v>53.3</v>
      </c>
      <c r="H48" s="29" t="s">
        <v>310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44725</v>
      </c>
      <c r="B49" s="29">
        <v>543341</v>
      </c>
      <c r="C49" s="28" t="s">
        <v>925</v>
      </c>
      <c r="D49" s="28" t="s">
        <v>1037</v>
      </c>
      <c r="E49" s="28" t="s">
        <v>571</v>
      </c>
      <c r="F49" s="87">
        <v>108353</v>
      </c>
      <c r="G49" s="29">
        <v>53.16</v>
      </c>
      <c r="H49" s="29" t="s">
        <v>310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44725</v>
      </c>
      <c r="B50" s="29">
        <v>543341</v>
      </c>
      <c r="C50" s="28" t="s">
        <v>925</v>
      </c>
      <c r="D50" s="28" t="s">
        <v>1038</v>
      </c>
      <c r="E50" s="28" t="s">
        <v>571</v>
      </c>
      <c r="F50" s="87">
        <v>178340</v>
      </c>
      <c r="G50" s="29">
        <v>53.22</v>
      </c>
      <c r="H50" s="29" t="s">
        <v>310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44725</v>
      </c>
      <c r="B51" s="29">
        <v>543461</v>
      </c>
      <c r="C51" s="28" t="s">
        <v>1039</v>
      </c>
      <c r="D51" s="28" t="s">
        <v>1040</v>
      </c>
      <c r="E51" s="28" t="s">
        <v>571</v>
      </c>
      <c r="F51" s="87">
        <v>100000</v>
      </c>
      <c r="G51" s="29">
        <v>8.66</v>
      </c>
      <c r="H51" s="29" t="s">
        <v>310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44725</v>
      </c>
      <c r="B52" s="29">
        <v>543461</v>
      </c>
      <c r="C52" s="28" t="s">
        <v>1039</v>
      </c>
      <c r="D52" s="28" t="s">
        <v>1040</v>
      </c>
      <c r="E52" s="28" t="s">
        <v>572</v>
      </c>
      <c r="F52" s="87">
        <v>110000</v>
      </c>
      <c r="G52" s="29">
        <v>8.2799999999999994</v>
      </c>
      <c r="H52" s="29" t="s">
        <v>310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44725</v>
      </c>
      <c r="B53" s="29">
        <v>541228</v>
      </c>
      <c r="C53" s="28" t="s">
        <v>1041</v>
      </c>
      <c r="D53" s="28" t="s">
        <v>1042</v>
      </c>
      <c r="E53" s="28" t="s">
        <v>571</v>
      </c>
      <c r="F53" s="87">
        <v>100000</v>
      </c>
      <c r="G53" s="29">
        <v>10</v>
      </c>
      <c r="H53" s="29" t="s">
        <v>310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44725</v>
      </c>
      <c r="B54" s="29">
        <v>541228</v>
      </c>
      <c r="C54" s="28" t="s">
        <v>1041</v>
      </c>
      <c r="D54" s="28" t="s">
        <v>1043</v>
      </c>
      <c r="E54" s="28" t="s">
        <v>572</v>
      </c>
      <c r="F54" s="87">
        <v>100000</v>
      </c>
      <c r="G54" s="29">
        <v>10</v>
      </c>
      <c r="H54" s="29" t="s">
        <v>310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44725</v>
      </c>
      <c r="B55" s="29">
        <v>539040</v>
      </c>
      <c r="C55" s="28" t="s">
        <v>1044</v>
      </c>
      <c r="D55" s="28" t="s">
        <v>1045</v>
      </c>
      <c r="E55" s="28" t="s">
        <v>571</v>
      </c>
      <c r="F55" s="87">
        <v>30000</v>
      </c>
      <c r="G55" s="29">
        <v>6.95</v>
      </c>
      <c r="H55" s="29" t="s">
        <v>310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44725</v>
      </c>
      <c r="B56" s="29" t="s">
        <v>1046</v>
      </c>
      <c r="C56" s="28" t="s">
        <v>1047</v>
      </c>
      <c r="D56" s="28" t="s">
        <v>1048</v>
      </c>
      <c r="E56" s="28" t="s">
        <v>571</v>
      </c>
      <c r="F56" s="87">
        <v>435000</v>
      </c>
      <c r="G56" s="29">
        <v>10.3</v>
      </c>
      <c r="H56" s="29" t="s">
        <v>850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44725</v>
      </c>
      <c r="B57" s="29" t="s">
        <v>1049</v>
      </c>
      <c r="C57" s="28" t="s">
        <v>1050</v>
      </c>
      <c r="D57" s="28" t="s">
        <v>1051</v>
      </c>
      <c r="E57" s="28" t="s">
        <v>571</v>
      </c>
      <c r="F57" s="87">
        <v>66000</v>
      </c>
      <c r="G57" s="29">
        <v>19.600000000000001</v>
      </c>
      <c r="H57" s="29" t="s">
        <v>850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44725</v>
      </c>
      <c r="B58" s="29" t="s">
        <v>976</v>
      </c>
      <c r="C58" s="28" t="s">
        <v>977</v>
      </c>
      <c r="D58" s="28" t="s">
        <v>1052</v>
      </c>
      <c r="E58" s="28" t="s">
        <v>571</v>
      </c>
      <c r="F58" s="87">
        <v>183000</v>
      </c>
      <c r="G58" s="29">
        <v>58.95</v>
      </c>
      <c r="H58" s="29" t="s">
        <v>850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44725</v>
      </c>
      <c r="B59" s="29" t="s">
        <v>363</v>
      </c>
      <c r="C59" s="28" t="s">
        <v>1053</v>
      </c>
      <c r="D59" s="28" t="s">
        <v>1054</v>
      </c>
      <c r="E59" s="28" t="s">
        <v>571</v>
      </c>
      <c r="F59" s="87">
        <v>3000104</v>
      </c>
      <c r="G59" s="29">
        <v>8.4499999999999993</v>
      </c>
      <c r="H59" s="29" t="s">
        <v>850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44725</v>
      </c>
      <c r="B60" s="29" t="s">
        <v>980</v>
      </c>
      <c r="C60" s="28" t="s">
        <v>981</v>
      </c>
      <c r="D60" s="28" t="s">
        <v>1055</v>
      </c>
      <c r="E60" s="28" t="s">
        <v>571</v>
      </c>
      <c r="F60" s="87">
        <v>25200</v>
      </c>
      <c r="G60" s="29">
        <v>117</v>
      </c>
      <c r="H60" s="29" t="s">
        <v>850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44725</v>
      </c>
      <c r="B61" s="29" t="s">
        <v>980</v>
      </c>
      <c r="C61" s="28" t="s">
        <v>981</v>
      </c>
      <c r="D61" s="28" t="s">
        <v>1056</v>
      </c>
      <c r="E61" s="28" t="s">
        <v>571</v>
      </c>
      <c r="F61" s="87">
        <v>43200</v>
      </c>
      <c r="G61" s="29">
        <v>117</v>
      </c>
      <c r="H61" s="29" t="s">
        <v>850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44725</v>
      </c>
      <c r="B62" s="29" t="s">
        <v>982</v>
      </c>
      <c r="C62" s="28" t="s">
        <v>983</v>
      </c>
      <c r="D62" s="28" t="s">
        <v>1057</v>
      </c>
      <c r="E62" s="28" t="s">
        <v>571</v>
      </c>
      <c r="F62" s="87">
        <v>64000</v>
      </c>
      <c r="G62" s="29">
        <v>51.77</v>
      </c>
      <c r="H62" s="29" t="s">
        <v>850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44725</v>
      </c>
      <c r="B63" s="29" t="s">
        <v>1058</v>
      </c>
      <c r="C63" s="28" t="s">
        <v>1059</v>
      </c>
      <c r="D63" s="28" t="s">
        <v>1060</v>
      </c>
      <c r="E63" s="28" t="s">
        <v>571</v>
      </c>
      <c r="F63" s="87">
        <v>833609</v>
      </c>
      <c r="G63" s="29">
        <v>59.05</v>
      </c>
      <c r="H63" s="29" t="s">
        <v>850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44725</v>
      </c>
      <c r="B64" s="29" t="s">
        <v>183</v>
      </c>
      <c r="C64" s="28" t="s">
        <v>1061</v>
      </c>
      <c r="D64" s="28" t="s">
        <v>1062</v>
      </c>
      <c r="E64" s="28" t="s">
        <v>571</v>
      </c>
      <c r="F64" s="87">
        <v>13139399</v>
      </c>
      <c r="G64" s="29">
        <v>92.68</v>
      </c>
      <c r="H64" s="29" t="s">
        <v>850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44725</v>
      </c>
      <c r="B65" s="29" t="s">
        <v>183</v>
      </c>
      <c r="C65" s="28" t="s">
        <v>1061</v>
      </c>
      <c r="D65" s="28" t="s">
        <v>1063</v>
      </c>
      <c r="E65" s="28" t="s">
        <v>571</v>
      </c>
      <c r="F65" s="87">
        <v>3768048</v>
      </c>
      <c r="G65" s="29">
        <v>92.06</v>
      </c>
      <c r="H65" s="29" t="s">
        <v>850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44725</v>
      </c>
      <c r="B66" s="29" t="s">
        <v>183</v>
      </c>
      <c r="C66" s="28" t="s">
        <v>1061</v>
      </c>
      <c r="D66" s="28" t="s">
        <v>975</v>
      </c>
      <c r="E66" s="28" t="s">
        <v>571</v>
      </c>
      <c r="F66" s="87">
        <v>5298661</v>
      </c>
      <c r="G66" s="29">
        <v>93.23</v>
      </c>
      <c r="H66" s="29" t="s">
        <v>850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44725</v>
      </c>
      <c r="B67" s="29" t="s">
        <v>183</v>
      </c>
      <c r="C67" s="28" t="s">
        <v>1061</v>
      </c>
      <c r="D67" s="28" t="s">
        <v>986</v>
      </c>
      <c r="E67" s="28" t="s">
        <v>571</v>
      </c>
      <c r="F67" s="87">
        <v>8210978</v>
      </c>
      <c r="G67" s="29">
        <v>92.51</v>
      </c>
      <c r="H67" s="29" t="s">
        <v>850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44725</v>
      </c>
      <c r="B68" s="29" t="s">
        <v>183</v>
      </c>
      <c r="C68" s="28" t="s">
        <v>1061</v>
      </c>
      <c r="D68" s="28" t="s">
        <v>1064</v>
      </c>
      <c r="E68" s="28" t="s">
        <v>571</v>
      </c>
      <c r="F68" s="87">
        <v>8532964</v>
      </c>
      <c r="G68" s="29">
        <v>92.39</v>
      </c>
      <c r="H68" s="29" t="s">
        <v>850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44725</v>
      </c>
      <c r="B69" s="29" t="s">
        <v>183</v>
      </c>
      <c r="C69" s="28" t="s">
        <v>1061</v>
      </c>
      <c r="D69" s="28" t="s">
        <v>1065</v>
      </c>
      <c r="E69" s="28" t="s">
        <v>571</v>
      </c>
      <c r="F69" s="87">
        <v>3150068</v>
      </c>
      <c r="G69" s="29">
        <v>96.7</v>
      </c>
      <c r="H69" s="29" t="s">
        <v>850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44725</v>
      </c>
      <c r="B70" s="29" t="s">
        <v>984</v>
      </c>
      <c r="C70" s="28" t="s">
        <v>985</v>
      </c>
      <c r="D70" s="28" t="s">
        <v>1066</v>
      </c>
      <c r="E70" s="28" t="s">
        <v>571</v>
      </c>
      <c r="F70" s="87">
        <v>207000</v>
      </c>
      <c r="G70" s="29">
        <v>139.16</v>
      </c>
      <c r="H70" s="29" t="s">
        <v>850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44725</v>
      </c>
      <c r="B71" s="29" t="s">
        <v>1067</v>
      </c>
      <c r="C71" s="28" t="s">
        <v>1068</v>
      </c>
      <c r="D71" s="28" t="s">
        <v>1069</v>
      </c>
      <c r="E71" s="28" t="s">
        <v>571</v>
      </c>
      <c r="F71" s="87">
        <v>76408</v>
      </c>
      <c r="G71" s="29">
        <v>195.06</v>
      </c>
      <c r="H71" s="29" t="s">
        <v>850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44725</v>
      </c>
      <c r="B72" s="29" t="s">
        <v>541</v>
      </c>
      <c r="C72" s="28" t="s">
        <v>1070</v>
      </c>
      <c r="D72" s="28" t="s">
        <v>1071</v>
      </c>
      <c r="E72" s="28" t="s">
        <v>571</v>
      </c>
      <c r="F72" s="87">
        <v>365000</v>
      </c>
      <c r="G72" s="29">
        <v>585</v>
      </c>
      <c r="H72" s="29" t="s">
        <v>850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44725</v>
      </c>
      <c r="B73" s="29" t="s">
        <v>1046</v>
      </c>
      <c r="C73" s="28" t="s">
        <v>1047</v>
      </c>
      <c r="D73" s="28" t="s">
        <v>1072</v>
      </c>
      <c r="E73" s="28" t="s">
        <v>572</v>
      </c>
      <c r="F73" s="87">
        <v>432000</v>
      </c>
      <c r="G73" s="29">
        <v>10.3</v>
      </c>
      <c r="H73" s="29" t="s">
        <v>850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44725</v>
      </c>
      <c r="B74" s="29" t="s">
        <v>1073</v>
      </c>
      <c r="C74" s="28" t="s">
        <v>1074</v>
      </c>
      <c r="D74" s="28" t="s">
        <v>1075</v>
      </c>
      <c r="E74" s="28" t="s">
        <v>572</v>
      </c>
      <c r="F74" s="87">
        <v>221677</v>
      </c>
      <c r="G74" s="29">
        <v>48.46</v>
      </c>
      <c r="H74" s="29" t="s">
        <v>850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44725</v>
      </c>
      <c r="B75" s="29" t="s">
        <v>976</v>
      </c>
      <c r="C75" s="28" t="s">
        <v>977</v>
      </c>
      <c r="D75" s="28" t="s">
        <v>979</v>
      </c>
      <c r="E75" s="28" t="s">
        <v>572</v>
      </c>
      <c r="F75" s="87">
        <v>150000</v>
      </c>
      <c r="G75" s="29">
        <v>58.97</v>
      </c>
      <c r="H75" s="29" t="s">
        <v>850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44725</v>
      </c>
      <c r="B76" s="29" t="s">
        <v>976</v>
      </c>
      <c r="C76" s="28" t="s">
        <v>977</v>
      </c>
      <c r="D76" s="28" t="s">
        <v>978</v>
      </c>
      <c r="E76" s="28" t="s">
        <v>572</v>
      </c>
      <c r="F76" s="87">
        <v>90000</v>
      </c>
      <c r="G76" s="29">
        <v>58.95</v>
      </c>
      <c r="H76" s="29" t="s">
        <v>850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44725</v>
      </c>
      <c r="B77" s="29" t="s">
        <v>363</v>
      </c>
      <c r="C77" s="28" t="s">
        <v>1053</v>
      </c>
      <c r="D77" s="28" t="s">
        <v>1076</v>
      </c>
      <c r="E77" s="28" t="s">
        <v>572</v>
      </c>
      <c r="F77" s="87">
        <v>6500000</v>
      </c>
      <c r="G77" s="29">
        <v>8.4499999999999993</v>
      </c>
      <c r="H77" s="29" t="s">
        <v>850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44725</v>
      </c>
      <c r="B78" s="29" t="s">
        <v>363</v>
      </c>
      <c r="C78" s="28" t="s">
        <v>1053</v>
      </c>
      <c r="D78" s="28" t="s">
        <v>1054</v>
      </c>
      <c r="E78" s="28" t="s">
        <v>572</v>
      </c>
      <c r="F78" s="87">
        <v>2500104</v>
      </c>
      <c r="G78" s="29">
        <v>8.4499999999999993</v>
      </c>
      <c r="H78" s="29" t="s">
        <v>850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44725</v>
      </c>
      <c r="B79" s="29" t="s">
        <v>980</v>
      </c>
      <c r="C79" s="28" t="s">
        <v>981</v>
      </c>
      <c r="D79" s="28" t="s">
        <v>1077</v>
      </c>
      <c r="E79" s="28" t="s">
        <v>572</v>
      </c>
      <c r="F79" s="87">
        <v>28800</v>
      </c>
      <c r="G79" s="29">
        <v>117</v>
      </c>
      <c r="H79" s="29" t="s">
        <v>850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44725</v>
      </c>
      <c r="B80" s="29" t="s">
        <v>980</v>
      </c>
      <c r="C80" s="28" t="s">
        <v>981</v>
      </c>
      <c r="D80" s="28" t="s">
        <v>1078</v>
      </c>
      <c r="E80" s="28" t="s">
        <v>572</v>
      </c>
      <c r="F80" s="87">
        <v>39600</v>
      </c>
      <c r="G80" s="29">
        <v>117</v>
      </c>
      <c r="H80" s="29" t="s">
        <v>850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44725</v>
      </c>
      <c r="B81" s="29" t="s">
        <v>1079</v>
      </c>
      <c r="C81" s="28" t="s">
        <v>1080</v>
      </c>
      <c r="D81" s="28" t="s">
        <v>1081</v>
      </c>
      <c r="E81" s="28" t="s">
        <v>572</v>
      </c>
      <c r="F81" s="87">
        <v>1500000</v>
      </c>
      <c r="G81" s="29">
        <v>6.65</v>
      </c>
      <c r="H81" s="29" t="s">
        <v>850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44725</v>
      </c>
      <c r="B82" s="29" t="s">
        <v>1058</v>
      </c>
      <c r="C82" s="28" t="s">
        <v>1059</v>
      </c>
      <c r="D82" s="28" t="s">
        <v>1060</v>
      </c>
      <c r="E82" s="28" t="s">
        <v>572</v>
      </c>
      <c r="F82" s="87">
        <v>768609</v>
      </c>
      <c r="G82" s="29">
        <v>59.21</v>
      </c>
      <c r="H82" s="29" t="s">
        <v>850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44725</v>
      </c>
      <c r="B83" s="29" t="s">
        <v>183</v>
      </c>
      <c r="C83" s="28" t="s">
        <v>1061</v>
      </c>
      <c r="D83" s="28" t="s">
        <v>1062</v>
      </c>
      <c r="E83" s="28" t="s">
        <v>572</v>
      </c>
      <c r="F83" s="87">
        <v>13095245</v>
      </c>
      <c r="G83" s="29">
        <v>92.76</v>
      </c>
      <c r="H83" s="29" t="s">
        <v>850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44725</v>
      </c>
      <c r="B84" s="29" t="s">
        <v>183</v>
      </c>
      <c r="C84" s="28" t="s">
        <v>1061</v>
      </c>
      <c r="D84" s="28" t="s">
        <v>986</v>
      </c>
      <c r="E84" s="28" t="s">
        <v>572</v>
      </c>
      <c r="F84" s="87">
        <v>8384978</v>
      </c>
      <c r="G84" s="29">
        <v>92.69</v>
      </c>
      <c r="H84" s="29" t="s">
        <v>850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44725</v>
      </c>
      <c r="B85" s="29" t="s">
        <v>183</v>
      </c>
      <c r="C85" s="28" t="s">
        <v>1061</v>
      </c>
      <c r="D85" s="28" t="s">
        <v>975</v>
      </c>
      <c r="E85" s="28" t="s">
        <v>572</v>
      </c>
      <c r="F85" s="87">
        <v>4653361</v>
      </c>
      <c r="G85" s="29">
        <v>94.11</v>
      </c>
      <c r="H85" s="29" t="s">
        <v>850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44725</v>
      </c>
      <c r="B86" s="29" t="s">
        <v>183</v>
      </c>
      <c r="C86" s="28" t="s">
        <v>1061</v>
      </c>
      <c r="D86" s="28" t="s">
        <v>1065</v>
      </c>
      <c r="E86" s="28" t="s">
        <v>572</v>
      </c>
      <c r="F86" s="87">
        <v>3109938</v>
      </c>
      <c r="G86" s="29">
        <v>97.02</v>
      </c>
      <c r="H86" s="29" t="s">
        <v>850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44725</v>
      </c>
      <c r="B87" s="29" t="s">
        <v>183</v>
      </c>
      <c r="C87" s="28" t="s">
        <v>1061</v>
      </c>
      <c r="D87" s="28" t="s">
        <v>1063</v>
      </c>
      <c r="E87" s="28" t="s">
        <v>572</v>
      </c>
      <c r="F87" s="87">
        <v>3578296</v>
      </c>
      <c r="G87" s="29">
        <v>92.45</v>
      </c>
      <c r="H87" s="29" t="s">
        <v>850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44725</v>
      </c>
      <c r="B88" s="29" t="s">
        <v>183</v>
      </c>
      <c r="C88" s="28" t="s">
        <v>1061</v>
      </c>
      <c r="D88" s="28" t="s">
        <v>1064</v>
      </c>
      <c r="E88" s="28" t="s">
        <v>572</v>
      </c>
      <c r="F88" s="87">
        <v>8011531</v>
      </c>
      <c r="G88" s="29">
        <v>92.61</v>
      </c>
      <c r="H88" s="29" t="s">
        <v>850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44725</v>
      </c>
      <c r="B89" s="29" t="s">
        <v>984</v>
      </c>
      <c r="C89" s="28" t="s">
        <v>985</v>
      </c>
      <c r="D89" s="28" t="s">
        <v>1082</v>
      </c>
      <c r="E89" s="28" t="s">
        <v>572</v>
      </c>
      <c r="F89" s="87">
        <v>167000</v>
      </c>
      <c r="G89" s="29">
        <v>139.13</v>
      </c>
      <c r="H89" s="29" t="s">
        <v>850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44725</v>
      </c>
      <c r="B90" s="29" t="s">
        <v>541</v>
      </c>
      <c r="C90" s="28" t="s">
        <v>1070</v>
      </c>
      <c r="D90" s="28" t="s">
        <v>1083</v>
      </c>
      <c r="E90" s="28" t="s">
        <v>572</v>
      </c>
      <c r="F90" s="87">
        <v>365000</v>
      </c>
      <c r="G90" s="29">
        <v>585</v>
      </c>
      <c r="H90" s="29" t="s">
        <v>850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44725</v>
      </c>
      <c r="B91" s="29" t="s">
        <v>1084</v>
      </c>
      <c r="C91" s="28" t="s">
        <v>1085</v>
      </c>
      <c r="D91" s="28" t="s">
        <v>1034</v>
      </c>
      <c r="E91" s="28" t="s">
        <v>572</v>
      </c>
      <c r="F91" s="87">
        <v>593433</v>
      </c>
      <c r="G91" s="29">
        <v>20.75</v>
      </c>
      <c r="H91" s="29" t="s">
        <v>850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/>
      <c r="B92" s="29"/>
      <c r="C92" s="28"/>
      <c r="D92" s="28"/>
      <c r="E92" s="28"/>
      <c r="F92" s="87"/>
      <c r="G92" s="29"/>
      <c r="H92" s="29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/>
      <c r="B93" s="29"/>
      <c r="C93" s="28"/>
      <c r="D93" s="28"/>
      <c r="E93" s="28"/>
      <c r="F93" s="87"/>
      <c r="G93" s="29"/>
      <c r="H93" s="29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/>
      <c r="B94" s="29"/>
      <c r="C94" s="28"/>
      <c r="D94" s="28"/>
      <c r="E94" s="28"/>
      <c r="F94" s="87"/>
      <c r="G94" s="29"/>
      <c r="H94" s="29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/>
      <c r="B95" s="29"/>
      <c r="C95" s="28"/>
      <c r="D95" s="28"/>
      <c r="E95" s="28"/>
      <c r="F95" s="87"/>
      <c r="G95" s="29"/>
      <c r="H95" s="29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/>
      <c r="B96" s="29"/>
      <c r="C96" s="28"/>
      <c r="D96" s="28"/>
      <c r="E96" s="28"/>
      <c r="F96" s="87"/>
      <c r="G96" s="29"/>
      <c r="H96" s="29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/>
      <c r="B97" s="29"/>
      <c r="C97" s="28"/>
      <c r="D97" s="28"/>
      <c r="E97" s="28"/>
      <c r="F97" s="87"/>
      <c r="G97" s="29"/>
      <c r="H97" s="29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/>
      <c r="B98" s="29"/>
      <c r="C98" s="28"/>
      <c r="D98" s="28"/>
      <c r="E98" s="28"/>
      <c r="F98" s="87"/>
      <c r="G98" s="29"/>
      <c r="H98" s="29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/>
      <c r="B99" s="29"/>
      <c r="C99" s="28"/>
      <c r="D99" s="28"/>
      <c r="E99" s="28"/>
      <c r="F99" s="87"/>
      <c r="G99" s="29"/>
      <c r="H99" s="29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/>
      <c r="B100" s="29"/>
      <c r="C100" s="28"/>
      <c r="D100" s="28"/>
      <c r="E100" s="28"/>
      <c r="F100" s="87"/>
      <c r="G100" s="29"/>
      <c r="H100" s="29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/>
      <c r="B101" s="29"/>
      <c r="C101" s="28"/>
      <c r="D101" s="28"/>
      <c r="E101" s="28"/>
      <c r="F101" s="87"/>
      <c r="G101" s="29"/>
      <c r="H101" s="29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/>
      <c r="B102" s="29"/>
      <c r="C102" s="28"/>
      <c r="D102" s="28"/>
      <c r="E102" s="28"/>
      <c r="F102" s="87"/>
      <c r="G102" s="29"/>
      <c r="H102" s="29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/>
      <c r="B103" s="29"/>
      <c r="C103" s="28"/>
      <c r="D103" s="28"/>
      <c r="E103" s="28"/>
      <c r="F103" s="87"/>
      <c r="G103" s="29"/>
      <c r="H103" s="29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/>
      <c r="B104" s="29"/>
      <c r="C104" s="28"/>
      <c r="D104" s="28"/>
      <c r="E104" s="28"/>
      <c r="F104" s="87"/>
      <c r="G104" s="29"/>
      <c r="H104" s="29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/>
      <c r="B105" s="29"/>
      <c r="C105" s="28"/>
      <c r="D105" s="28"/>
      <c r="E105" s="28"/>
      <c r="F105" s="87"/>
      <c r="G105" s="29"/>
      <c r="H105" s="29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/>
      <c r="B106" s="29"/>
      <c r="C106" s="28"/>
      <c r="D106" s="28"/>
      <c r="E106" s="28"/>
      <c r="F106" s="87"/>
      <c r="G106" s="29"/>
      <c r="H106" s="29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/>
      <c r="B107" s="29"/>
      <c r="C107" s="28"/>
      <c r="D107" s="28"/>
      <c r="E107" s="28"/>
      <c r="F107" s="87"/>
      <c r="G107" s="29"/>
      <c r="H107" s="29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/>
      <c r="B108" s="29"/>
      <c r="C108" s="28"/>
      <c r="D108" s="28"/>
      <c r="E108" s="28"/>
      <c r="F108" s="87"/>
      <c r="G108" s="29"/>
      <c r="H108" s="29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/>
      <c r="B109" s="29"/>
      <c r="C109" s="28"/>
      <c r="D109" s="28"/>
      <c r="E109" s="28"/>
      <c r="F109" s="87"/>
      <c r="G109" s="29"/>
      <c r="H109" s="29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/>
      <c r="B110" s="29"/>
      <c r="C110" s="28"/>
      <c r="D110" s="28"/>
      <c r="E110" s="28"/>
      <c r="F110" s="87"/>
      <c r="G110" s="29"/>
      <c r="H110" s="29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/>
      <c r="B111" s="29"/>
      <c r="C111" s="28"/>
      <c r="D111" s="28"/>
      <c r="E111" s="28"/>
      <c r="F111" s="87"/>
      <c r="G111" s="29"/>
      <c r="H111" s="29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/>
      <c r="B112" s="29"/>
      <c r="C112" s="28"/>
      <c r="D112" s="28"/>
      <c r="E112" s="28"/>
      <c r="F112" s="87"/>
      <c r="G112" s="29"/>
      <c r="H112" s="29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/>
      <c r="B113" s="29"/>
      <c r="C113" s="28"/>
      <c r="D113" s="28"/>
      <c r="E113" s="28"/>
      <c r="F113" s="87"/>
      <c r="G113" s="29"/>
      <c r="H113" s="29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77"/>
  <sheetViews>
    <sheetView zoomScale="85" zoomScaleNormal="85" workbookViewId="0">
      <selection activeCell="K23" sqref="K23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14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883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44726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573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563</v>
      </c>
      <c r="C9" s="96"/>
      <c r="D9" s="97" t="s">
        <v>574</v>
      </c>
      <c r="E9" s="96" t="s">
        <v>575</v>
      </c>
      <c r="F9" s="96" t="s">
        <v>576</v>
      </c>
      <c r="G9" s="96" t="s">
        <v>577</v>
      </c>
      <c r="H9" s="96" t="s">
        <v>578</v>
      </c>
      <c r="I9" s="96" t="s">
        <v>579</v>
      </c>
      <c r="J9" s="95" t="s">
        <v>580</v>
      </c>
      <c r="K9" s="96" t="s">
        <v>581</v>
      </c>
      <c r="L9" s="98" t="s">
        <v>582</v>
      </c>
      <c r="M9" s="98" t="s">
        <v>583</v>
      </c>
      <c r="N9" s="96" t="s">
        <v>584</v>
      </c>
      <c r="O9" s="97" t="s">
        <v>585</v>
      </c>
      <c r="P9" s="96" t="s">
        <v>817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51">
        <v>1</v>
      </c>
      <c r="B10" s="248">
        <v>44700</v>
      </c>
      <c r="C10" s="319"/>
      <c r="D10" s="316" t="s">
        <v>75</v>
      </c>
      <c r="E10" s="317" t="s">
        <v>588</v>
      </c>
      <c r="F10" s="251" t="s">
        <v>869</v>
      </c>
      <c r="G10" s="251">
        <v>635</v>
      </c>
      <c r="H10" s="251"/>
      <c r="I10" s="318" t="s">
        <v>866</v>
      </c>
      <c r="J10" s="345" t="s">
        <v>589</v>
      </c>
      <c r="K10" s="284"/>
      <c r="L10" s="285"/>
      <c r="M10" s="286"/>
      <c r="N10" s="284"/>
      <c r="O10" s="308"/>
      <c r="P10" s="284">
        <f>VLOOKUP(D10,'MidCap Intra'!B37:C589,2,0)</f>
        <v>671.3</v>
      </c>
      <c r="Q10" s="246"/>
      <c r="R10" s="246" t="s">
        <v>587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369">
        <v>2</v>
      </c>
      <c r="B11" s="366">
        <v>44706</v>
      </c>
      <c r="C11" s="377"/>
      <c r="D11" s="378" t="s">
        <v>145</v>
      </c>
      <c r="E11" s="379" t="s">
        <v>588</v>
      </c>
      <c r="F11" s="369">
        <v>1595</v>
      </c>
      <c r="G11" s="369">
        <v>1475</v>
      </c>
      <c r="H11" s="369">
        <v>1672.5</v>
      </c>
      <c r="I11" s="380" t="s">
        <v>872</v>
      </c>
      <c r="J11" s="325" t="s">
        <v>894</v>
      </c>
      <c r="K11" s="325">
        <f t="shared" ref="K11" si="0">H11-F11</f>
        <v>77.5</v>
      </c>
      <c r="L11" s="326">
        <f t="shared" ref="L11" si="1">(F11*-0.7)/100</f>
        <v>-11.164999999999999</v>
      </c>
      <c r="M11" s="327">
        <f t="shared" ref="M11" si="2">(K11+L11)/F11</f>
        <v>4.1589341692789973E-2</v>
      </c>
      <c r="N11" s="325" t="s">
        <v>586</v>
      </c>
      <c r="O11" s="370">
        <v>44715</v>
      </c>
      <c r="P11" s="374"/>
      <c r="Q11" s="246"/>
      <c r="R11" s="246" t="s">
        <v>587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399">
        <v>3</v>
      </c>
      <c r="B12" s="400">
        <v>44708</v>
      </c>
      <c r="C12" s="401"/>
      <c r="D12" s="402" t="s">
        <v>487</v>
      </c>
      <c r="E12" s="403" t="s">
        <v>588</v>
      </c>
      <c r="F12" s="399">
        <v>131</v>
      </c>
      <c r="G12" s="399">
        <v>123</v>
      </c>
      <c r="H12" s="399">
        <v>136</v>
      </c>
      <c r="I12" s="404" t="s">
        <v>875</v>
      </c>
      <c r="J12" s="405" t="s">
        <v>877</v>
      </c>
      <c r="K12" s="405">
        <f t="shared" ref="K12" si="3">H12-F12</f>
        <v>5</v>
      </c>
      <c r="L12" s="406">
        <f t="shared" ref="L12" si="4">(F12*-0.7)/100</f>
        <v>-0.91699999999999993</v>
      </c>
      <c r="M12" s="407">
        <f t="shared" ref="M12" si="5">(K12+L12)/F12</f>
        <v>3.1167938931297712E-2</v>
      </c>
      <c r="N12" s="405" t="s">
        <v>586</v>
      </c>
      <c r="O12" s="359">
        <v>44712</v>
      </c>
      <c r="P12" s="408"/>
      <c r="Q12" s="246"/>
      <c r="R12" s="246" t="s">
        <v>587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251">
        <v>4</v>
      </c>
      <c r="B13" s="248">
        <v>44719</v>
      </c>
      <c r="C13" s="319"/>
      <c r="D13" s="316" t="s">
        <v>122</v>
      </c>
      <c r="E13" s="317" t="s">
        <v>588</v>
      </c>
      <c r="F13" s="251" t="s">
        <v>910</v>
      </c>
      <c r="G13" s="251">
        <v>2088</v>
      </c>
      <c r="H13" s="251"/>
      <c r="I13" s="318" t="s">
        <v>911</v>
      </c>
      <c r="J13" s="284" t="s">
        <v>589</v>
      </c>
      <c r="K13" s="284"/>
      <c r="L13" s="285"/>
      <c r="M13" s="286"/>
      <c r="N13" s="284"/>
      <c r="O13" s="308"/>
      <c r="P13" s="284">
        <f>VLOOKUP(D13,'MidCap Intra'!B40:C592,2,0)</f>
        <v>2196.9</v>
      </c>
      <c r="Q13" s="246"/>
      <c r="R13" s="246" t="s">
        <v>587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251">
        <v>5</v>
      </c>
      <c r="B14" s="422">
        <v>44722</v>
      </c>
      <c r="C14" s="319"/>
      <c r="D14" s="316" t="s">
        <v>201</v>
      </c>
      <c r="E14" s="317" t="s">
        <v>588</v>
      </c>
      <c r="F14" s="251" t="s">
        <v>968</v>
      </c>
      <c r="G14" s="251">
        <v>1040</v>
      </c>
      <c r="H14" s="251"/>
      <c r="I14" s="318" t="s">
        <v>969</v>
      </c>
      <c r="J14" s="284" t="s">
        <v>589</v>
      </c>
      <c r="K14" s="284"/>
      <c r="L14" s="285"/>
      <c r="M14" s="286"/>
      <c r="N14" s="284"/>
      <c r="O14" s="308"/>
      <c r="P14" s="284">
        <f>VLOOKUP(D14,'MidCap Intra'!B41:C593,2,0)</f>
        <v>1051.95</v>
      </c>
      <c r="Q14" s="246"/>
      <c r="R14" s="246" t="s">
        <v>587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3.9" customHeight="1">
      <c r="A15" s="251">
        <v>6</v>
      </c>
      <c r="B15" s="422">
        <v>44722</v>
      </c>
      <c r="C15" s="319"/>
      <c r="D15" s="316" t="s">
        <v>39</v>
      </c>
      <c r="E15" s="317" t="s">
        <v>588</v>
      </c>
      <c r="F15" s="251" t="s">
        <v>970</v>
      </c>
      <c r="G15" s="251">
        <v>670</v>
      </c>
      <c r="H15" s="251"/>
      <c r="I15" s="318" t="s">
        <v>866</v>
      </c>
      <c r="J15" s="284" t="s">
        <v>589</v>
      </c>
      <c r="K15" s="284"/>
      <c r="L15" s="285"/>
      <c r="M15" s="286"/>
      <c r="N15" s="284"/>
      <c r="O15" s="308"/>
      <c r="P15" s="284">
        <f>VLOOKUP(D15,'MidCap Intra'!B1:C594,2,0)</f>
        <v>701.8</v>
      </c>
      <c r="Q15" s="246"/>
      <c r="R15" s="246" t="s">
        <v>587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251">
        <v>7</v>
      </c>
      <c r="B16" s="422">
        <v>44725</v>
      </c>
      <c r="C16" s="319"/>
      <c r="D16" s="316" t="s">
        <v>414</v>
      </c>
      <c r="E16" s="317" t="s">
        <v>588</v>
      </c>
      <c r="F16" s="251" t="s">
        <v>1002</v>
      </c>
      <c r="G16" s="251">
        <v>365</v>
      </c>
      <c r="H16" s="251"/>
      <c r="I16" s="318" t="s">
        <v>1003</v>
      </c>
      <c r="J16" s="284" t="s">
        <v>589</v>
      </c>
      <c r="K16" s="284"/>
      <c r="L16" s="285"/>
      <c r="M16" s="286"/>
      <c r="N16" s="284"/>
      <c r="O16" s="308"/>
      <c r="P16" s="284">
        <f>VLOOKUP(D16,'MidCap Intra'!B2:C595,2,0)</f>
        <v>407.4</v>
      </c>
      <c r="Q16" s="246"/>
      <c r="R16" s="246"/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251"/>
      <c r="B17" s="422"/>
      <c r="C17" s="319"/>
      <c r="D17" s="316"/>
      <c r="E17" s="317"/>
      <c r="F17" s="251"/>
      <c r="G17" s="251"/>
      <c r="H17" s="251"/>
      <c r="I17" s="318"/>
      <c r="J17" s="284"/>
      <c r="K17" s="284"/>
      <c r="L17" s="285"/>
      <c r="M17" s="286"/>
      <c r="N17" s="284"/>
      <c r="O17" s="308"/>
      <c r="P17" s="284"/>
      <c r="Q17" s="246"/>
      <c r="R17" s="246"/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251"/>
      <c r="B18" s="248"/>
      <c r="C18" s="319"/>
      <c r="D18" s="316"/>
      <c r="E18" s="317"/>
      <c r="F18" s="251"/>
      <c r="G18" s="251"/>
      <c r="H18" s="251"/>
      <c r="I18" s="318"/>
      <c r="J18" s="284"/>
      <c r="K18" s="284"/>
      <c r="L18" s="285"/>
      <c r="M18" s="286"/>
      <c r="N18" s="284"/>
      <c r="O18" s="308"/>
      <c r="P18" s="284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ht="13.9" customHeight="1">
      <c r="A19" s="389"/>
      <c r="B19" s="386"/>
      <c r="C19" s="409"/>
      <c r="D19" s="410"/>
      <c r="E19" s="411"/>
      <c r="F19" s="389"/>
      <c r="G19" s="389"/>
      <c r="H19" s="389"/>
      <c r="I19" s="412"/>
      <c r="J19" s="413"/>
      <c r="K19" s="390"/>
      <c r="L19" s="391"/>
      <c r="M19" s="392"/>
      <c r="N19" s="390"/>
      <c r="O19" s="393"/>
      <c r="P19" s="39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4.25" customHeight="1">
      <c r="A20" s="107"/>
      <c r="B20" s="108"/>
      <c r="C20" s="109"/>
      <c r="D20" s="110"/>
      <c r="E20" s="111"/>
      <c r="F20" s="111"/>
      <c r="H20" s="111"/>
      <c r="I20" s="112"/>
      <c r="J20" s="113"/>
      <c r="K20" s="113"/>
      <c r="L20" s="114"/>
      <c r="M20" s="115"/>
      <c r="N20" s="116"/>
      <c r="O20" s="117"/>
      <c r="P20" s="118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4.25" customHeight="1">
      <c r="A21" s="107"/>
      <c r="B21" s="108"/>
      <c r="C21" s="109"/>
      <c r="D21" s="110"/>
      <c r="E21" s="111"/>
      <c r="F21" s="111"/>
      <c r="G21" s="107"/>
      <c r="H21" s="111"/>
      <c r="I21" s="112"/>
      <c r="J21" s="113"/>
      <c r="K21" s="113"/>
      <c r="L21" s="114"/>
      <c r="M21" s="115"/>
      <c r="N21" s="116"/>
      <c r="O21" s="117"/>
      <c r="P21" s="118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2" customHeight="1">
      <c r="A22" s="119" t="s">
        <v>590</v>
      </c>
      <c r="B22" s="120"/>
      <c r="C22" s="121"/>
      <c r="D22" s="122"/>
      <c r="E22" s="123"/>
      <c r="F22" s="123"/>
      <c r="G22" s="123"/>
      <c r="H22" s="123"/>
      <c r="I22" s="123"/>
      <c r="J22" s="124"/>
      <c r="K22" s="123"/>
      <c r="L22" s="125"/>
      <c r="M22" s="56"/>
      <c r="N22" s="124"/>
      <c r="O22" s="12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2" customHeight="1">
      <c r="A23" s="126" t="s">
        <v>591</v>
      </c>
      <c r="B23" s="119"/>
      <c r="C23" s="119"/>
      <c r="D23" s="119"/>
      <c r="E23" s="41"/>
      <c r="F23" s="127" t="s">
        <v>592</v>
      </c>
      <c r="G23" s="6"/>
      <c r="H23" s="6"/>
      <c r="I23" s="6"/>
      <c r="J23" s="128"/>
      <c r="K23" s="129"/>
      <c r="L23" s="129"/>
      <c r="M23" s="130"/>
      <c r="N23" s="1"/>
      <c r="O23" s="13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2" customHeight="1">
      <c r="A24" s="119" t="s">
        <v>593</v>
      </c>
      <c r="B24" s="119"/>
      <c r="C24" s="119"/>
      <c r="D24" s="119" t="s">
        <v>849</v>
      </c>
      <c r="E24" s="6"/>
      <c r="F24" s="127" t="s">
        <v>594</v>
      </c>
      <c r="G24" s="6"/>
      <c r="H24" s="6"/>
      <c r="I24" s="6"/>
      <c r="J24" s="128"/>
      <c r="K24" s="129"/>
      <c r="L24" s="129"/>
      <c r="M24" s="130"/>
      <c r="N24" s="1"/>
      <c r="O24" s="13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2" customHeight="1">
      <c r="A25" s="119"/>
      <c r="B25" s="119"/>
      <c r="C25" s="119"/>
      <c r="D25" s="119"/>
      <c r="E25" s="6"/>
      <c r="F25" s="6"/>
      <c r="G25" s="6"/>
      <c r="H25" s="6"/>
      <c r="I25" s="6"/>
      <c r="J25" s="132"/>
      <c r="K25" s="129"/>
      <c r="L25" s="129"/>
      <c r="M25" s="6"/>
      <c r="N25" s="133"/>
      <c r="O25" s="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2.75" customHeight="1">
      <c r="A26" s="1"/>
      <c r="B26" s="134" t="s">
        <v>595</v>
      </c>
      <c r="C26" s="134"/>
      <c r="D26" s="134"/>
      <c r="E26" s="134"/>
      <c r="F26" s="135"/>
      <c r="G26" s="6"/>
      <c r="H26" s="6"/>
      <c r="I26" s="136"/>
      <c r="J26" s="137"/>
      <c r="K26" s="138"/>
      <c r="L26" s="137"/>
      <c r="M26" s="6"/>
      <c r="N26" s="1"/>
      <c r="O26" s="1"/>
      <c r="P26" s="1"/>
      <c r="R26" s="56"/>
      <c r="S26" s="1"/>
      <c r="T26" s="1"/>
      <c r="U26" s="1"/>
      <c r="V26" s="1"/>
      <c r="W26" s="1"/>
      <c r="X26" s="1"/>
      <c r="Y26" s="1"/>
      <c r="Z26" s="1"/>
    </row>
    <row r="27" spans="1:38" ht="38.25" customHeight="1">
      <c r="A27" s="95" t="s">
        <v>16</v>
      </c>
      <c r="B27" s="96" t="s">
        <v>563</v>
      </c>
      <c r="C27" s="98"/>
      <c r="D27" s="97" t="s">
        <v>574</v>
      </c>
      <c r="E27" s="96" t="s">
        <v>575</v>
      </c>
      <c r="F27" s="96" t="s">
        <v>576</v>
      </c>
      <c r="G27" s="96" t="s">
        <v>596</v>
      </c>
      <c r="H27" s="96" t="s">
        <v>578</v>
      </c>
      <c r="I27" s="96" t="s">
        <v>579</v>
      </c>
      <c r="J27" s="96" t="s">
        <v>580</v>
      </c>
      <c r="K27" s="96" t="s">
        <v>597</v>
      </c>
      <c r="L27" s="140" t="s">
        <v>582</v>
      </c>
      <c r="M27" s="98" t="s">
        <v>583</v>
      </c>
      <c r="N27" s="95" t="s">
        <v>584</v>
      </c>
      <c r="O27" s="291" t="s">
        <v>585</v>
      </c>
      <c r="P27" s="271"/>
      <c r="Q27" s="1"/>
      <c r="R27" s="288"/>
      <c r="S27" s="288"/>
      <c r="T27" s="288"/>
      <c r="U27" s="281"/>
      <c r="V27" s="281"/>
      <c r="W27" s="281"/>
      <c r="X27" s="281"/>
      <c r="Y27" s="28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s="257" customFormat="1" ht="15" customHeight="1">
      <c r="A28" s="438">
        <v>1</v>
      </c>
      <c r="B28" s="337">
        <v>44709</v>
      </c>
      <c r="C28" s="439"/>
      <c r="D28" s="440" t="s">
        <v>188</v>
      </c>
      <c r="E28" s="339" t="s">
        <v>588</v>
      </c>
      <c r="F28" s="339">
        <v>469.5</v>
      </c>
      <c r="G28" s="339">
        <v>457</v>
      </c>
      <c r="H28" s="339">
        <v>457</v>
      </c>
      <c r="I28" s="339" t="s">
        <v>874</v>
      </c>
      <c r="J28" s="333" t="s">
        <v>990</v>
      </c>
      <c r="K28" s="333">
        <f t="shared" ref="K28" si="6">H28-F28</f>
        <v>-12.5</v>
      </c>
      <c r="L28" s="441">
        <f t="shared" ref="L28" si="7">(F28*-0.7)/100</f>
        <v>-3.2864999999999998</v>
      </c>
      <c r="M28" s="442">
        <f t="shared" ref="M28" si="8">(K28+L28)/F28</f>
        <v>-3.3624068157614484E-2</v>
      </c>
      <c r="N28" s="333" t="s">
        <v>598</v>
      </c>
      <c r="O28" s="443">
        <v>44725</v>
      </c>
      <c r="P28" s="289"/>
      <c r="Q28" s="289"/>
      <c r="R28" s="290" t="s">
        <v>587</v>
      </c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46"/>
      <c r="AH28" s="246"/>
      <c r="AI28" s="287"/>
      <c r="AJ28" s="280"/>
      <c r="AK28" s="280"/>
      <c r="AL28" s="280"/>
    </row>
    <row r="29" spans="1:38" s="257" customFormat="1" ht="15" customHeight="1">
      <c r="A29" s="365">
        <v>2</v>
      </c>
      <c r="B29" s="366">
        <v>44711</v>
      </c>
      <c r="C29" s="367"/>
      <c r="D29" s="368" t="s">
        <v>205</v>
      </c>
      <c r="E29" s="369" t="s">
        <v>588</v>
      </c>
      <c r="F29" s="369">
        <v>1115</v>
      </c>
      <c r="G29" s="369">
        <v>1079</v>
      </c>
      <c r="H29" s="369">
        <v>1145</v>
      </c>
      <c r="I29" s="369" t="s">
        <v>876</v>
      </c>
      <c r="J29" s="325" t="s">
        <v>601</v>
      </c>
      <c r="K29" s="325">
        <f t="shared" ref="K29" si="9">H29-F29</f>
        <v>30</v>
      </c>
      <c r="L29" s="326">
        <f t="shared" ref="L29" si="10">(F29*-0.7)/100</f>
        <v>-7.8049999999999997</v>
      </c>
      <c r="M29" s="327">
        <f t="shared" ref="M29" si="11">(K29+L29)/F29</f>
        <v>1.9905829596412555E-2</v>
      </c>
      <c r="N29" s="325" t="s">
        <v>586</v>
      </c>
      <c r="O29" s="370">
        <v>44715</v>
      </c>
      <c r="P29" s="289"/>
      <c r="Q29" s="289"/>
      <c r="R29" s="290" t="s">
        <v>587</v>
      </c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C29" s="246"/>
      <c r="AD29" s="246"/>
      <c r="AE29" s="246"/>
      <c r="AF29" s="246"/>
      <c r="AG29" s="246"/>
      <c r="AH29" s="246"/>
      <c r="AI29" s="287"/>
      <c r="AJ29" s="280"/>
      <c r="AK29" s="280"/>
      <c r="AL29" s="280"/>
    </row>
    <row r="30" spans="1:38" s="257" customFormat="1" ht="15" customHeight="1">
      <c r="A30" s="365">
        <v>3</v>
      </c>
      <c r="B30" s="366">
        <v>44713</v>
      </c>
      <c r="C30" s="367"/>
      <c r="D30" s="368" t="s">
        <v>82</v>
      </c>
      <c r="E30" s="369" t="s">
        <v>588</v>
      </c>
      <c r="F30" s="369">
        <v>207</v>
      </c>
      <c r="G30" s="369">
        <v>199</v>
      </c>
      <c r="H30" s="369">
        <v>212.75</v>
      </c>
      <c r="I30" s="369" t="s">
        <v>881</v>
      </c>
      <c r="J30" s="325" t="s">
        <v>892</v>
      </c>
      <c r="K30" s="325">
        <f t="shared" ref="K30" si="12">H30-F30</f>
        <v>5.75</v>
      </c>
      <c r="L30" s="326">
        <f t="shared" ref="L30" si="13">(F30*-0.7)/100</f>
        <v>-1.4489999999999998</v>
      </c>
      <c r="M30" s="327">
        <f t="shared" ref="M30" si="14">(K30+L30)/F30</f>
        <v>2.0777777777777777E-2</v>
      </c>
      <c r="N30" s="325" t="s">
        <v>586</v>
      </c>
      <c r="O30" s="370">
        <v>44714</v>
      </c>
      <c r="P30" s="289"/>
      <c r="Q30" s="289"/>
      <c r="R30" s="290" t="s">
        <v>587</v>
      </c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287"/>
      <c r="AJ30" s="280"/>
      <c r="AK30" s="280"/>
      <c r="AL30" s="280"/>
    </row>
    <row r="31" spans="1:38" s="257" customFormat="1" ht="15" customHeight="1">
      <c r="A31" s="320">
        <v>4</v>
      </c>
      <c r="B31" s="248">
        <v>44713</v>
      </c>
      <c r="C31" s="321"/>
      <c r="D31" s="322" t="s">
        <v>117</v>
      </c>
      <c r="E31" s="251" t="s">
        <v>588</v>
      </c>
      <c r="F31" s="251" t="s">
        <v>882</v>
      </c>
      <c r="G31" s="251">
        <v>584</v>
      </c>
      <c r="H31" s="251"/>
      <c r="I31" s="251" t="s">
        <v>854</v>
      </c>
      <c r="J31" s="284" t="s">
        <v>589</v>
      </c>
      <c r="K31" s="284"/>
      <c r="L31" s="285"/>
      <c r="M31" s="286"/>
      <c r="N31" s="284"/>
      <c r="O31" s="308"/>
      <c r="P31" s="289"/>
      <c r="Q31" s="289"/>
      <c r="R31" s="290" t="s">
        <v>587</v>
      </c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287"/>
      <c r="AJ31" s="280"/>
      <c r="AK31" s="280"/>
      <c r="AL31" s="280"/>
    </row>
    <row r="32" spans="1:38" s="257" customFormat="1" ht="15" customHeight="1">
      <c r="A32" s="365">
        <v>5</v>
      </c>
      <c r="B32" s="366">
        <v>44714</v>
      </c>
      <c r="C32" s="367"/>
      <c r="D32" s="368" t="s">
        <v>530</v>
      </c>
      <c r="E32" s="369" t="s">
        <v>588</v>
      </c>
      <c r="F32" s="369">
        <v>962.5</v>
      </c>
      <c r="G32" s="369">
        <v>934</v>
      </c>
      <c r="H32" s="369">
        <v>994.5</v>
      </c>
      <c r="I32" s="369" t="s">
        <v>889</v>
      </c>
      <c r="J32" s="325" t="s">
        <v>895</v>
      </c>
      <c r="K32" s="325">
        <f t="shared" ref="K32" si="15">H32-F32</f>
        <v>32</v>
      </c>
      <c r="L32" s="326">
        <f t="shared" ref="L32" si="16">(F32*-0.7)/100</f>
        <v>-6.7374999999999998</v>
      </c>
      <c r="M32" s="327">
        <f t="shared" ref="M32" si="17">(K32+L32)/F32</f>
        <v>2.6246753246753247E-2</v>
      </c>
      <c r="N32" s="325" t="s">
        <v>586</v>
      </c>
      <c r="O32" s="370">
        <v>44715</v>
      </c>
      <c r="P32" s="289"/>
      <c r="Q32" s="289"/>
      <c r="R32" s="290" t="s">
        <v>587</v>
      </c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287"/>
      <c r="AJ32" s="280"/>
      <c r="AK32" s="280"/>
      <c r="AL32" s="280"/>
    </row>
    <row r="33" spans="1:38" s="257" customFormat="1" ht="15" customHeight="1">
      <c r="A33" s="320">
        <v>6</v>
      </c>
      <c r="B33" s="248">
        <v>44714</v>
      </c>
      <c r="C33" s="321"/>
      <c r="D33" s="322" t="s">
        <v>68</v>
      </c>
      <c r="E33" s="251" t="s">
        <v>588</v>
      </c>
      <c r="F33" s="251" t="s">
        <v>890</v>
      </c>
      <c r="G33" s="251">
        <v>100</v>
      </c>
      <c r="H33" s="251"/>
      <c r="I33" s="251" t="s">
        <v>891</v>
      </c>
      <c r="J33" s="284" t="s">
        <v>589</v>
      </c>
      <c r="K33" s="284"/>
      <c r="L33" s="285"/>
      <c r="M33" s="286"/>
      <c r="N33" s="284"/>
      <c r="O33" s="308"/>
      <c r="P33" s="289"/>
      <c r="Q33" s="289"/>
      <c r="R33" s="290" t="s">
        <v>587</v>
      </c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287"/>
      <c r="AJ33" s="280"/>
      <c r="AK33" s="280"/>
      <c r="AL33" s="280"/>
    </row>
    <row r="34" spans="1:38" s="384" customFormat="1" ht="15" customHeight="1">
      <c r="A34" s="438">
        <v>7</v>
      </c>
      <c r="B34" s="337">
        <v>44714</v>
      </c>
      <c r="C34" s="439"/>
      <c r="D34" s="440" t="s">
        <v>55</v>
      </c>
      <c r="E34" s="339" t="s">
        <v>588</v>
      </c>
      <c r="F34" s="339">
        <v>143.5</v>
      </c>
      <c r="G34" s="339">
        <v>139.69999999999999</v>
      </c>
      <c r="H34" s="339">
        <v>139.69999999999999</v>
      </c>
      <c r="I34" s="339">
        <v>150</v>
      </c>
      <c r="J34" s="333" t="s">
        <v>901</v>
      </c>
      <c r="K34" s="333">
        <f t="shared" ref="K34:K35" si="18">H34-F34</f>
        <v>-3.8000000000000114</v>
      </c>
      <c r="L34" s="441">
        <f t="shared" ref="L34:L35" si="19">(F34*-0.7)/100</f>
        <v>-1.0044999999999999</v>
      </c>
      <c r="M34" s="442">
        <f t="shared" ref="M34:M35" si="20">(K34+L34)/F34</f>
        <v>-3.3480836236933875E-2</v>
      </c>
      <c r="N34" s="333" t="s">
        <v>598</v>
      </c>
      <c r="O34" s="443">
        <v>44718</v>
      </c>
      <c r="P34" s="289"/>
      <c r="Q34" s="289"/>
      <c r="R34" s="290" t="s">
        <v>587</v>
      </c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382"/>
      <c r="AJ34" s="383"/>
      <c r="AK34" s="383"/>
      <c r="AL34" s="383"/>
    </row>
    <row r="35" spans="1:38" s="397" customFormat="1" ht="15" customHeight="1">
      <c r="A35" s="444">
        <v>8</v>
      </c>
      <c r="B35" s="445">
        <v>44719</v>
      </c>
      <c r="C35" s="446"/>
      <c r="D35" s="447" t="s">
        <v>404</v>
      </c>
      <c r="E35" s="448" t="s">
        <v>588</v>
      </c>
      <c r="F35" s="448">
        <v>179.5</v>
      </c>
      <c r="G35" s="448">
        <v>174</v>
      </c>
      <c r="H35" s="448">
        <v>185.5</v>
      </c>
      <c r="I35" s="448" t="s">
        <v>912</v>
      </c>
      <c r="J35" s="325" t="s">
        <v>941</v>
      </c>
      <c r="K35" s="325">
        <f t="shared" si="18"/>
        <v>6</v>
      </c>
      <c r="L35" s="326">
        <f t="shared" si="19"/>
        <v>-1.2565</v>
      </c>
      <c r="M35" s="327">
        <f t="shared" si="20"/>
        <v>2.6426183844011141E-2</v>
      </c>
      <c r="N35" s="449" t="s">
        <v>586</v>
      </c>
      <c r="O35" s="450">
        <v>44721</v>
      </c>
      <c r="P35" s="289"/>
      <c r="Q35" s="289"/>
      <c r="R35" s="290" t="s">
        <v>587</v>
      </c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398"/>
      <c r="AI35" s="398"/>
      <c r="AJ35" s="398"/>
      <c r="AK35" s="398"/>
      <c r="AL35" s="398"/>
    </row>
    <row r="36" spans="1:38" s="397" customFormat="1" ht="15" customHeight="1">
      <c r="A36" s="385">
        <v>9</v>
      </c>
      <c r="B36" s="386">
        <v>44719</v>
      </c>
      <c r="C36" s="387"/>
      <c r="D36" s="388" t="s">
        <v>145</v>
      </c>
      <c r="E36" s="389" t="s">
        <v>588</v>
      </c>
      <c r="F36" s="389" t="s">
        <v>913</v>
      </c>
      <c r="G36" s="389">
        <v>1535</v>
      </c>
      <c r="H36" s="389"/>
      <c r="I36" s="389" t="s">
        <v>914</v>
      </c>
      <c r="J36" s="390" t="s">
        <v>589</v>
      </c>
      <c r="K36" s="390"/>
      <c r="L36" s="391"/>
      <c r="M36" s="392"/>
      <c r="N36" s="390"/>
      <c r="O36" s="393"/>
      <c r="P36" s="289"/>
      <c r="Q36" s="289"/>
      <c r="R36" s="290" t="s">
        <v>587</v>
      </c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398"/>
      <c r="AI36" s="398"/>
      <c r="AJ36" s="398"/>
      <c r="AK36" s="398"/>
      <c r="AL36" s="398"/>
    </row>
    <row r="37" spans="1:38" s="397" customFormat="1" ht="15" customHeight="1">
      <c r="A37" s="385">
        <v>10</v>
      </c>
      <c r="B37" s="386">
        <v>44720</v>
      </c>
      <c r="C37" s="387"/>
      <c r="D37" s="388" t="s">
        <v>520</v>
      </c>
      <c r="E37" s="389" t="s">
        <v>588</v>
      </c>
      <c r="F37" s="389" t="s">
        <v>935</v>
      </c>
      <c r="G37" s="389">
        <v>470</v>
      </c>
      <c r="H37" s="389"/>
      <c r="I37" s="389" t="s">
        <v>936</v>
      </c>
      <c r="J37" s="390" t="s">
        <v>589</v>
      </c>
      <c r="K37" s="390"/>
      <c r="L37" s="391"/>
      <c r="M37" s="392"/>
      <c r="N37" s="390"/>
      <c r="O37" s="393"/>
      <c r="P37" s="289"/>
      <c r="Q37" s="289"/>
      <c r="R37" s="290" t="s">
        <v>587</v>
      </c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398"/>
      <c r="AI37" s="398"/>
      <c r="AJ37" s="398"/>
      <c r="AK37" s="398"/>
      <c r="AL37" s="398"/>
    </row>
    <row r="38" spans="1:38" s="397" customFormat="1" ht="15" customHeight="1">
      <c r="A38" s="385">
        <v>11</v>
      </c>
      <c r="B38" s="422">
        <v>44722</v>
      </c>
      <c r="C38" s="387"/>
      <c r="D38" s="388" t="s">
        <v>404</v>
      </c>
      <c r="E38" s="389" t="s">
        <v>588</v>
      </c>
      <c r="F38" s="389" t="s">
        <v>966</v>
      </c>
      <c r="G38" s="389">
        <v>174.5</v>
      </c>
      <c r="H38" s="389"/>
      <c r="I38" s="389" t="s">
        <v>967</v>
      </c>
      <c r="J38" s="390" t="s">
        <v>589</v>
      </c>
      <c r="K38" s="390"/>
      <c r="L38" s="391"/>
      <c r="M38" s="392"/>
      <c r="N38" s="390"/>
      <c r="O38" s="393"/>
      <c r="P38" s="289"/>
      <c r="Q38" s="289"/>
      <c r="R38" s="290" t="s">
        <v>587</v>
      </c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398"/>
      <c r="AI38" s="398"/>
      <c r="AJ38" s="398"/>
      <c r="AK38" s="398"/>
      <c r="AL38" s="398"/>
    </row>
    <row r="39" spans="1:38" s="455" customFormat="1" ht="15" customHeight="1">
      <c r="A39" s="456">
        <v>12</v>
      </c>
      <c r="B39" s="457">
        <v>44725</v>
      </c>
      <c r="C39" s="458"/>
      <c r="D39" s="459" t="s">
        <v>136</v>
      </c>
      <c r="E39" s="460" t="s">
        <v>588</v>
      </c>
      <c r="F39" s="460">
        <v>624.5</v>
      </c>
      <c r="G39" s="460">
        <v>605</v>
      </c>
      <c r="H39" s="460">
        <v>627.5</v>
      </c>
      <c r="I39" s="460" t="s">
        <v>991</v>
      </c>
      <c r="J39" s="461" t="s">
        <v>992</v>
      </c>
      <c r="K39" s="461">
        <f t="shared" ref="K39" si="21">H39-F39</f>
        <v>3</v>
      </c>
      <c r="L39" s="462">
        <f>(F39*-0.07)/100</f>
        <v>-0.43715000000000004</v>
      </c>
      <c r="M39" s="463">
        <f t="shared" ref="M39" si="22">(K39+L39)/F39</f>
        <v>4.1038430744595681E-3</v>
      </c>
      <c r="N39" s="464" t="s">
        <v>586</v>
      </c>
      <c r="O39" s="465">
        <v>44725</v>
      </c>
      <c r="P39" s="289"/>
      <c r="Q39" s="289"/>
      <c r="R39" s="290"/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452"/>
      <c r="AI39" s="453"/>
      <c r="AJ39" s="454"/>
      <c r="AK39" s="454"/>
      <c r="AL39" s="454"/>
    </row>
    <row r="40" spans="1:38" s="455" customFormat="1" ht="15" customHeight="1">
      <c r="A40" s="385">
        <v>13</v>
      </c>
      <c r="B40" s="451">
        <v>44725</v>
      </c>
      <c r="C40" s="387"/>
      <c r="D40" s="388" t="s">
        <v>113</v>
      </c>
      <c r="E40" s="389" t="s">
        <v>588</v>
      </c>
      <c r="F40" s="389" t="s">
        <v>993</v>
      </c>
      <c r="G40" s="389">
        <v>968</v>
      </c>
      <c r="H40" s="389"/>
      <c r="I40" s="389" t="s">
        <v>994</v>
      </c>
      <c r="J40" s="390" t="s">
        <v>589</v>
      </c>
      <c r="K40" s="390"/>
      <c r="L40" s="391"/>
      <c r="M40" s="392"/>
      <c r="N40" s="390"/>
      <c r="O40" s="393"/>
      <c r="P40" s="289"/>
      <c r="Q40" s="289"/>
      <c r="R40" s="290"/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452"/>
      <c r="AI40" s="453"/>
      <c r="AJ40" s="454"/>
      <c r="AK40" s="454"/>
      <c r="AL40" s="454"/>
    </row>
    <row r="41" spans="1:38" s="455" customFormat="1" ht="15" customHeight="1">
      <c r="A41" s="385">
        <v>14</v>
      </c>
      <c r="B41" s="451">
        <v>44725</v>
      </c>
      <c r="C41" s="387"/>
      <c r="D41" s="388" t="s">
        <v>71</v>
      </c>
      <c r="E41" s="389" t="s">
        <v>588</v>
      </c>
      <c r="F41" s="389" t="s">
        <v>995</v>
      </c>
      <c r="G41" s="389">
        <v>233</v>
      </c>
      <c r="H41" s="389"/>
      <c r="I41" s="389" t="s">
        <v>996</v>
      </c>
      <c r="J41" s="390" t="s">
        <v>589</v>
      </c>
      <c r="K41" s="390"/>
      <c r="L41" s="391"/>
      <c r="M41" s="392"/>
      <c r="N41" s="390"/>
      <c r="O41" s="393"/>
      <c r="P41" s="289"/>
      <c r="Q41" s="289"/>
      <c r="R41" s="290"/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452"/>
      <c r="AI41" s="453"/>
      <c r="AJ41" s="454"/>
      <c r="AK41" s="454"/>
      <c r="AL41" s="454"/>
    </row>
    <row r="42" spans="1:38" s="455" customFormat="1" ht="15" customHeight="1">
      <c r="A42" s="385"/>
      <c r="B42" s="451"/>
      <c r="C42" s="387"/>
      <c r="D42" s="388"/>
      <c r="E42" s="389"/>
      <c r="F42" s="389"/>
      <c r="G42" s="389"/>
      <c r="H42" s="389"/>
      <c r="I42" s="389"/>
      <c r="J42" s="390"/>
      <c r="K42" s="390"/>
      <c r="L42" s="391"/>
      <c r="M42" s="392"/>
      <c r="N42" s="390"/>
      <c r="O42" s="393"/>
      <c r="P42" s="289"/>
      <c r="Q42" s="289"/>
      <c r="R42" s="290"/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452"/>
      <c r="AI42" s="453"/>
      <c r="AJ42" s="454"/>
      <c r="AK42" s="454"/>
      <c r="AL42" s="454"/>
    </row>
    <row r="43" spans="1:38" s="455" customFormat="1" ht="15" customHeight="1">
      <c r="A43" s="385"/>
      <c r="B43" s="451"/>
      <c r="C43" s="387"/>
      <c r="D43" s="388"/>
      <c r="E43" s="389"/>
      <c r="F43" s="389"/>
      <c r="G43" s="389"/>
      <c r="H43" s="389"/>
      <c r="I43" s="389"/>
      <c r="J43" s="390"/>
      <c r="K43" s="390"/>
      <c r="L43" s="391"/>
      <c r="M43" s="392"/>
      <c r="N43" s="390"/>
      <c r="O43" s="393"/>
      <c r="P43" s="289"/>
      <c r="Q43" s="289"/>
      <c r="R43" s="290"/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452"/>
      <c r="AI43" s="453"/>
      <c r="AJ43" s="454"/>
      <c r="AK43" s="454"/>
      <c r="AL43" s="454"/>
    </row>
    <row r="44" spans="1:38" s="396" customFormat="1" ht="15" customHeight="1">
      <c r="A44" s="385"/>
      <c r="B44" s="386"/>
      <c r="C44" s="387"/>
      <c r="D44" s="388"/>
      <c r="E44" s="389"/>
      <c r="F44" s="389"/>
      <c r="G44" s="389"/>
      <c r="H44" s="389"/>
      <c r="I44" s="389"/>
      <c r="J44" s="390"/>
      <c r="K44" s="390"/>
      <c r="L44" s="391"/>
      <c r="M44" s="392"/>
      <c r="N44" s="390"/>
      <c r="O44" s="393"/>
      <c r="P44" s="289"/>
      <c r="Q44" s="289"/>
      <c r="R44" s="290"/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246"/>
      <c r="AI44" s="394"/>
      <c r="AJ44" s="395"/>
      <c r="AK44" s="395"/>
      <c r="AL44" s="395"/>
    </row>
    <row r="45" spans="1:38" ht="15" customHeight="1">
      <c r="A45" s="292"/>
      <c r="B45" s="293"/>
      <c r="C45" s="294"/>
      <c r="D45" s="295"/>
      <c r="E45" s="296"/>
      <c r="F45" s="296"/>
      <c r="G45" s="296"/>
      <c r="H45" s="296"/>
      <c r="I45" s="296"/>
      <c r="J45" s="297"/>
      <c r="K45" s="297"/>
      <c r="L45" s="298"/>
      <c r="M45" s="299"/>
      <c r="N45" s="297"/>
      <c r="O45" s="300"/>
      <c r="P45" s="289"/>
      <c r="Q45" s="289"/>
      <c r="R45" s="290"/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1"/>
      <c r="AI45" s="1"/>
      <c r="AJ45" s="1"/>
      <c r="AK45" s="1"/>
      <c r="AL45" s="1"/>
    </row>
    <row r="46" spans="1:38" ht="44.25" customHeight="1">
      <c r="A46" s="119" t="s">
        <v>590</v>
      </c>
      <c r="B46" s="142"/>
      <c r="C46" s="142"/>
      <c r="D46" s="1"/>
      <c r="E46" s="6"/>
      <c r="F46" s="6"/>
      <c r="G46" s="6"/>
      <c r="H46" s="6" t="s">
        <v>602</v>
      </c>
      <c r="I46" s="6"/>
      <c r="J46" s="6"/>
      <c r="K46" s="115"/>
      <c r="L46" s="144"/>
      <c r="M46" s="115"/>
      <c r="N46" s="116"/>
      <c r="O46" s="115"/>
      <c r="P46" s="1"/>
      <c r="Q46" s="1"/>
      <c r="R46" s="6"/>
      <c r="S46" s="1"/>
      <c r="T46" s="1"/>
      <c r="U46" s="1"/>
      <c r="V46" s="1"/>
      <c r="W46" s="1"/>
      <c r="X46" s="1"/>
      <c r="Y46" s="1"/>
      <c r="Z46" s="1"/>
      <c r="AA46" s="1"/>
      <c r="AB46" s="1"/>
      <c r="AC46" s="283"/>
      <c r="AD46" s="283"/>
      <c r="AE46" s="283"/>
      <c r="AF46" s="283"/>
      <c r="AG46" s="283"/>
      <c r="AH46" s="283"/>
    </row>
    <row r="47" spans="1:38" ht="12.75" customHeight="1">
      <c r="A47" s="126" t="s">
        <v>591</v>
      </c>
      <c r="B47" s="119"/>
      <c r="C47" s="119"/>
      <c r="D47" s="119"/>
      <c r="E47" s="41"/>
      <c r="F47" s="127" t="s">
        <v>592</v>
      </c>
      <c r="G47" s="56"/>
      <c r="H47" s="41"/>
      <c r="I47" s="56"/>
      <c r="J47" s="6"/>
      <c r="K47" s="145"/>
      <c r="L47" s="146"/>
      <c r="M47" s="6"/>
      <c r="N47" s="109"/>
      <c r="O47" s="147"/>
      <c r="P47" s="41"/>
      <c r="Q47" s="41"/>
      <c r="R47" s="6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ht="14.25" customHeight="1">
      <c r="A48" s="126"/>
      <c r="B48" s="119"/>
      <c r="C48" s="119"/>
      <c r="D48" s="119"/>
      <c r="E48" s="6"/>
      <c r="F48" s="127" t="s">
        <v>594</v>
      </c>
      <c r="G48" s="56"/>
      <c r="H48" s="41"/>
      <c r="I48" s="56"/>
      <c r="J48" s="6"/>
      <c r="K48" s="145"/>
      <c r="L48" s="146"/>
      <c r="M48" s="6"/>
      <c r="N48" s="109"/>
      <c r="O48" s="147"/>
      <c r="P48" s="41"/>
      <c r="Q48" s="41"/>
      <c r="R48" s="6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ht="14.25" customHeight="1">
      <c r="A49" s="119"/>
      <c r="B49" s="119"/>
      <c r="C49" s="119"/>
      <c r="D49" s="119"/>
      <c r="E49" s="6"/>
      <c r="F49" s="6"/>
      <c r="G49" s="6"/>
      <c r="H49" s="6"/>
      <c r="I49" s="6"/>
      <c r="J49" s="132"/>
      <c r="K49" s="129"/>
      <c r="L49" s="130"/>
      <c r="M49" s="6"/>
      <c r="N49" s="133"/>
      <c r="O49" s="1"/>
      <c r="P49" s="41"/>
      <c r="Q49" s="41"/>
      <c r="R49" s="6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ht="12.75" customHeight="1">
      <c r="A50" s="148" t="s">
        <v>603</v>
      </c>
      <c r="B50" s="148"/>
      <c r="C50" s="148"/>
      <c r="D50" s="148"/>
      <c r="E50" s="6"/>
      <c r="F50" s="6"/>
      <c r="G50" s="6"/>
      <c r="H50" s="6"/>
      <c r="I50" s="6"/>
      <c r="J50" s="6"/>
      <c r="K50" s="6"/>
      <c r="L50" s="6"/>
      <c r="M50" s="6"/>
      <c r="N50" s="6"/>
      <c r="O50" s="21"/>
      <c r="Q50" s="41"/>
      <c r="R50" s="6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38" ht="38.25" customHeight="1">
      <c r="A51" s="96" t="s">
        <v>16</v>
      </c>
      <c r="B51" s="96" t="s">
        <v>563</v>
      </c>
      <c r="C51" s="96"/>
      <c r="D51" s="97" t="s">
        <v>574</v>
      </c>
      <c r="E51" s="96" t="s">
        <v>575</v>
      </c>
      <c r="F51" s="96" t="s">
        <v>576</v>
      </c>
      <c r="G51" s="96" t="s">
        <v>596</v>
      </c>
      <c r="H51" s="96" t="s">
        <v>578</v>
      </c>
      <c r="I51" s="96" t="s">
        <v>579</v>
      </c>
      <c r="J51" s="95" t="s">
        <v>580</v>
      </c>
      <c r="K51" s="149" t="s">
        <v>604</v>
      </c>
      <c r="L51" s="98" t="s">
        <v>582</v>
      </c>
      <c r="M51" s="149" t="s">
        <v>605</v>
      </c>
      <c r="N51" s="96" t="s">
        <v>606</v>
      </c>
      <c r="O51" s="95" t="s">
        <v>584</v>
      </c>
      <c r="P51" s="97" t="s">
        <v>585</v>
      </c>
      <c r="Q51" s="41"/>
      <c r="R51" s="6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s="247" customFormat="1" ht="13.15" customHeight="1">
      <c r="A52" s="339">
        <v>1</v>
      </c>
      <c r="B52" s="337">
        <v>44706</v>
      </c>
      <c r="C52" s="355"/>
      <c r="D52" s="338" t="s">
        <v>873</v>
      </c>
      <c r="E52" s="339" t="s">
        <v>588</v>
      </c>
      <c r="F52" s="339">
        <v>261.5</v>
      </c>
      <c r="G52" s="339">
        <v>254</v>
      </c>
      <c r="H52" s="334">
        <v>254</v>
      </c>
      <c r="I52" s="334" t="s">
        <v>867</v>
      </c>
      <c r="J52" s="333" t="s">
        <v>868</v>
      </c>
      <c r="K52" s="334">
        <f t="shared" ref="K52" si="23">H52-F52</f>
        <v>-7.5</v>
      </c>
      <c r="L52" s="335">
        <f t="shared" ref="L52" si="24">(H52*N52)*0.07%</f>
        <v>302.26000000000005</v>
      </c>
      <c r="M52" s="336">
        <f t="shared" ref="M52" si="25">(K52*N52)-L52</f>
        <v>-13052.26</v>
      </c>
      <c r="N52" s="334">
        <v>1700</v>
      </c>
      <c r="O52" s="343" t="s">
        <v>598</v>
      </c>
      <c r="P52" s="337">
        <v>44713</v>
      </c>
      <c r="Q52" s="249"/>
      <c r="R52" s="253" t="s">
        <v>863</v>
      </c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96"/>
      <c r="AG52" s="293"/>
      <c r="AH52" s="249"/>
      <c r="AI52" s="249"/>
      <c r="AJ52" s="296"/>
      <c r="AK52" s="296"/>
      <c r="AL52" s="296"/>
    </row>
    <row r="53" spans="1:38" s="247" customFormat="1" ht="12.75" customHeight="1">
      <c r="A53" s="339">
        <v>2</v>
      </c>
      <c r="B53" s="337">
        <v>44713</v>
      </c>
      <c r="C53" s="355"/>
      <c r="D53" s="338" t="s">
        <v>878</v>
      </c>
      <c r="E53" s="339" t="s">
        <v>588</v>
      </c>
      <c r="F53" s="339">
        <v>2750</v>
      </c>
      <c r="G53" s="339">
        <v>2700</v>
      </c>
      <c r="H53" s="334">
        <v>2700</v>
      </c>
      <c r="I53" s="334" t="s">
        <v>879</v>
      </c>
      <c r="J53" s="333" t="s">
        <v>886</v>
      </c>
      <c r="K53" s="334">
        <f t="shared" ref="K53" si="26">H53-F53</f>
        <v>-50</v>
      </c>
      <c r="L53" s="335">
        <f t="shared" ref="L53" si="27">(H53*N53)*0.07%</f>
        <v>472.50000000000006</v>
      </c>
      <c r="M53" s="336">
        <f t="shared" ref="M53" si="28">(K53*N53)-L53</f>
        <v>-12972.5</v>
      </c>
      <c r="N53" s="334">
        <v>250</v>
      </c>
      <c r="O53" s="343" t="s">
        <v>598</v>
      </c>
      <c r="P53" s="337">
        <v>44714</v>
      </c>
      <c r="Q53" s="249"/>
      <c r="R53" s="290" t="s">
        <v>587</v>
      </c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96"/>
      <c r="AG53" s="293"/>
      <c r="AH53" s="249"/>
      <c r="AI53" s="249"/>
      <c r="AJ53" s="296"/>
      <c r="AK53" s="296"/>
      <c r="AL53" s="296"/>
    </row>
    <row r="54" spans="1:38" s="247" customFormat="1" ht="12.75" customHeight="1">
      <c r="A54" s="369">
        <v>3</v>
      </c>
      <c r="B54" s="366">
        <v>44713</v>
      </c>
      <c r="C54" s="371"/>
      <c r="D54" s="372" t="s">
        <v>880</v>
      </c>
      <c r="E54" s="369" t="s">
        <v>588</v>
      </c>
      <c r="F54" s="369">
        <v>16505</v>
      </c>
      <c r="G54" s="369">
        <v>16350</v>
      </c>
      <c r="H54" s="373">
        <v>16560</v>
      </c>
      <c r="I54" s="373">
        <v>16800</v>
      </c>
      <c r="J54" s="374" t="s">
        <v>725</v>
      </c>
      <c r="K54" s="373">
        <f t="shared" ref="K54" si="29">H54-F54</f>
        <v>55</v>
      </c>
      <c r="L54" s="375">
        <f t="shared" ref="L54" si="30">(H54*N54)*0.07%</f>
        <v>579.60000000000014</v>
      </c>
      <c r="M54" s="376">
        <f t="shared" ref="M54" si="31">(K54*N54)-L54</f>
        <v>2170.3999999999996</v>
      </c>
      <c r="N54" s="373">
        <v>50</v>
      </c>
      <c r="O54" s="325" t="s">
        <v>586</v>
      </c>
      <c r="P54" s="366">
        <v>44714</v>
      </c>
      <c r="Q54" s="249"/>
      <c r="R54" s="290" t="s">
        <v>587</v>
      </c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96"/>
      <c r="AG54" s="293"/>
      <c r="AH54" s="249"/>
      <c r="AI54" s="249"/>
      <c r="AJ54" s="296"/>
      <c r="AK54" s="296"/>
      <c r="AL54" s="296"/>
    </row>
    <row r="55" spans="1:38" s="247" customFormat="1" ht="12.75" customHeight="1">
      <c r="A55" s="369">
        <v>4</v>
      </c>
      <c r="B55" s="366">
        <v>44714</v>
      </c>
      <c r="C55" s="371"/>
      <c r="D55" s="372" t="s">
        <v>887</v>
      </c>
      <c r="E55" s="369" t="s">
        <v>588</v>
      </c>
      <c r="F55" s="369">
        <v>16510</v>
      </c>
      <c r="G55" s="369">
        <v>16370</v>
      </c>
      <c r="H55" s="373">
        <v>16590</v>
      </c>
      <c r="I55" s="373" t="s">
        <v>888</v>
      </c>
      <c r="J55" s="374" t="s">
        <v>893</v>
      </c>
      <c r="K55" s="373">
        <f t="shared" ref="K55" si="32">H55-F55</f>
        <v>80</v>
      </c>
      <c r="L55" s="375">
        <f t="shared" ref="L55" si="33">(H55*N55)*0.07%</f>
        <v>580.65000000000009</v>
      </c>
      <c r="M55" s="376">
        <f t="shared" ref="M55" si="34">(K55*N55)-L55</f>
        <v>3419.35</v>
      </c>
      <c r="N55" s="373">
        <v>50</v>
      </c>
      <c r="O55" s="325" t="s">
        <v>586</v>
      </c>
      <c r="P55" s="366">
        <v>44714</v>
      </c>
      <c r="Q55" s="249"/>
      <c r="R55" s="290" t="s">
        <v>587</v>
      </c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96"/>
      <c r="AG55" s="293"/>
      <c r="AH55" s="249"/>
      <c r="AI55" s="249"/>
      <c r="AJ55" s="296"/>
      <c r="AK55" s="296"/>
      <c r="AL55" s="296"/>
    </row>
    <row r="56" spans="1:38" s="247" customFormat="1" ht="12.75" customHeight="1">
      <c r="A56" s="369">
        <v>5</v>
      </c>
      <c r="B56" s="366">
        <v>44715</v>
      </c>
      <c r="C56" s="371"/>
      <c r="D56" s="372" t="s">
        <v>887</v>
      </c>
      <c r="E56" s="369" t="s">
        <v>896</v>
      </c>
      <c r="F56" s="369">
        <v>16765</v>
      </c>
      <c r="G56" s="369">
        <v>16910</v>
      </c>
      <c r="H56" s="373">
        <v>16700</v>
      </c>
      <c r="I56" s="373" t="s">
        <v>897</v>
      </c>
      <c r="J56" s="374" t="s">
        <v>898</v>
      </c>
      <c r="K56" s="373">
        <f>F56-H56</f>
        <v>65</v>
      </c>
      <c r="L56" s="375">
        <f t="shared" ref="L56:L57" si="35">(H56*N56)*0.07%</f>
        <v>584.50000000000011</v>
      </c>
      <c r="M56" s="376">
        <f t="shared" ref="M56:M57" si="36">(K56*N56)-L56</f>
        <v>2665.5</v>
      </c>
      <c r="N56" s="373">
        <v>50</v>
      </c>
      <c r="O56" s="325" t="s">
        <v>586</v>
      </c>
      <c r="P56" s="366">
        <v>44715</v>
      </c>
      <c r="Q56" s="249"/>
      <c r="R56" s="290" t="s">
        <v>587</v>
      </c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96"/>
      <c r="AG56" s="293"/>
      <c r="AH56" s="249"/>
      <c r="AI56" s="249"/>
      <c r="AJ56" s="296"/>
      <c r="AK56" s="296"/>
      <c r="AL56" s="296"/>
    </row>
    <row r="57" spans="1:38" s="247" customFormat="1" ht="12.75" customHeight="1">
      <c r="A57" s="339">
        <v>6</v>
      </c>
      <c r="B57" s="337">
        <v>44715</v>
      </c>
      <c r="C57" s="355"/>
      <c r="D57" s="338" t="s">
        <v>899</v>
      </c>
      <c r="E57" s="339" t="s">
        <v>588</v>
      </c>
      <c r="F57" s="339">
        <v>1574</v>
      </c>
      <c r="G57" s="339">
        <v>1545</v>
      </c>
      <c r="H57" s="334">
        <v>1545</v>
      </c>
      <c r="I57" s="334" t="s">
        <v>900</v>
      </c>
      <c r="J57" s="333" t="s">
        <v>919</v>
      </c>
      <c r="K57" s="334">
        <f t="shared" ref="K57" si="37">H57-F57</f>
        <v>-29</v>
      </c>
      <c r="L57" s="335">
        <f t="shared" si="35"/>
        <v>378.52500000000003</v>
      </c>
      <c r="M57" s="336">
        <f t="shared" si="36"/>
        <v>-10528.525</v>
      </c>
      <c r="N57" s="334">
        <v>350</v>
      </c>
      <c r="O57" s="343" t="s">
        <v>598</v>
      </c>
      <c r="P57" s="337">
        <v>44718</v>
      </c>
      <c r="Q57" s="249"/>
      <c r="R57" s="253" t="s">
        <v>863</v>
      </c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96"/>
      <c r="AG57" s="293"/>
      <c r="AH57" s="249"/>
      <c r="AI57" s="249"/>
      <c r="AJ57" s="296"/>
      <c r="AK57" s="296"/>
      <c r="AL57" s="296"/>
    </row>
    <row r="58" spans="1:38" s="247" customFormat="1" ht="12.75" customHeight="1">
      <c r="A58" s="369">
        <v>7</v>
      </c>
      <c r="B58" s="366">
        <v>44718</v>
      </c>
      <c r="C58" s="371"/>
      <c r="D58" s="372" t="s">
        <v>902</v>
      </c>
      <c r="E58" s="369" t="s">
        <v>896</v>
      </c>
      <c r="F58" s="369">
        <v>683</v>
      </c>
      <c r="G58" s="369">
        <v>693</v>
      </c>
      <c r="H58" s="373">
        <v>676</v>
      </c>
      <c r="I58" s="373" t="s">
        <v>903</v>
      </c>
      <c r="J58" s="374" t="s">
        <v>904</v>
      </c>
      <c r="K58" s="373">
        <f>F58-H58</f>
        <v>7</v>
      </c>
      <c r="L58" s="375">
        <f t="shared" ref="L58:L60" si="38">(H58*N58)*0.07%</f>
        <v>567.84</v>
      </c>
      <c r="M58" s="376">
        <f t="shared" ref="M58:M60" si="39">(K58*N58)-L58</f>
        <v>7832.16</v>
      </c>
      <c r="N58" s="373">
        <v>1200</v>
      </c>
      <c r="O58" s="325" t="s">
        <v>586</v>
      </c>
      <c r="P58" s="366">
        <v>44718</v>
      </c>
      <c r="Q58" s="249"/>
      <c r="R58" s="253" t="s">
        <v>587</v>
      </c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96"/>
      <c r="AG58" s="293"/>
      <c r="AH58" s="249"/>
      <c r="AI58" s="249"/>
      <c r="AJ58" s="296"/>
      <c r="AK58" s="296"/>
      <c r="AL58" s="296"/>
    </row>
    <row r="59" spans="1:38" s="247" customFormat="1" ht="12.75" customHeight="1">
      <c r="A59" s="369">
        <v>8</v>
      </c>
      <c r="B59" s="366">
        <v>44718</v>
      </c>
      <c r="C59" s="371"/>
      <c r="D59" s="372" t="s">
        <v>905</v>
      </c>
      <c r="E59" s="369" t="s">
        <v>588</v>
      </c>
      <c r="F59" s="369">
        <v>239.5</v>
      </c>
      <c r="G59" s="369">
        <v>236.5</v>
      </c>
      <c r="H59" s="373">
        <v>242.25</v>
      </c>
      <c r="I59" s="373" t="s">
        <v>906</v>
      </c>
      <c r="J59" s="374" t="s">
        <v>907</v>
      </c>
      <c r="K59" s="373">
        <f t="shared" ref="K59" si="40">H59-F59</f>
        <v>2.75</v>
      </c>
      <c r="L59" s="375">
        <f t="shared" si="38"/>
        <v>644.3850000000001</v>
      </c>
      <c r="M59" s="376">
        <f t="shared" si="39"/>
        <v>9805.6149999999998</v>
      </c>
      <c r="N59" s="373">
        <v>3800</v>
      </c>
      <c r="O59" s="325" t="s">
        <v>586</v>
      </c>
      <c r="P59" s="366">
        <v>44718</v>
      </c>
      <c r="Q59" s="249"/>
      <c r="R59" s="253" t="s">
        <v>587</v>
      </c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96"/>
      <c r="AG59" s="293"/>
      <c r="AH59" s="249"/>
      <c r="AI59" s="249"/>
      <c r="AJ59" s="296"/>
      <c r="AK59" s="296"/>
      <c r="AL59" s="296"/>
    </row>
    <row r="60" spans="1:38" s="247" customFormat="1" ht="12.75" customHeight="1">
      <c r="A60" s="339">
        <v>9</v>
      </c>
      <c r="B60" s="337">
        <v>44718</v>
      </c>
      <c r="C60" s="355"/>
      <c r="D60" s="338" t="s">
        <v>908</v>
      </c>
      <c r="E60" s="339" t="s">
        <v>896</v>
      </c>
      <c r="F60" s="339">
        <v>107.25</v>
      </c>
      <c r="G60" s="339">
        <v>111</v>
      </c>
      <c r="H60" s="339">
        <v>110</v>
      </c>
      <c r="I60" s="334" t="s">
        <v>909</v>
      </c>
      <c r="J60" s="333" t="s">
        <v>920</v>
      </c>
      <c r="K60" s="334">
        <f>F60-H60</f>
        <v>-2.75</v>
      </c>
      <c r="L60" s="335">
        <f t="shared" si="38"/>
        <v>223.30000000000004</v>
      </c>
      <c r="M60" s="336">
        <f t="shared" si="39"/>
        <v>-8198.2999999999993</v>
      </c>
      <c r="N60" s="334">
        <v>2900</v>
      </c>
      <c r="O60" s="343" t="s">
        <v>598</v>
      </c>
      <c r="P60" s="337">
        <v>44719</v>
      </c>
      <c r="Q60" s="249"/>
      <c r="R60" s="253" t="s">
        <v>587</v>
      </c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96"/>
      <c r="AG60" s="293"/>
      <c r="AH60" s="249"/>
      <c r="AI60" s="249"/>
      <c r="AJ60" s="296"/>
      <c r="AK60" s="296"/>
      <c r="AL60" s="296"/>
    </row>
    <row r="61" spans="1:38" s="247" customFormat="1" ht="12.75" customHeight="1">
      <c r="A61" s="339">
        <v>10</v>
      </c>
      <c r="B61" s="337">
        <v>44719</v>
      </c>
      <c r="C61" s="355"/>
      <c r="D61" s="338" t="s">
        <v>921</v>
      </c>
      <c r="E61" s="339" t="s">
        <v>588</v>
      </c>
      <c r="F61" s="339">
        <v>3390</v>
      </c>
      <c r="G61" s="339">
        <v>3300</v>
      </c>
      <c r="H61" s="355">
        <v>3300</v>
      </c>
      <c r="I61" s="334" t="s">
        <v>922</v>
      </c>
      <c r="J61" s="333" t="s">
        <v>989</v>
      </c>
      <c r="K61" s="334">
        <f>F61-H61</f>
        <v>90</v>
      </c>
      <c r="L61" s="335">
        <f t="shared" ref="L61" si="41">(H61*N61)*0.07%</f>
        <v>346.50000000000006</v>
      </c>
      <c r="M61" s="336">
        <f t="shared" ref="M61" si="42">(K61*N61)-L61</f>
        <v>13153.5</v>
      </c>
      <c r="N61" s="334">
        <v>150</v>
      </c>
      <c r="O61" s="343" t="s">
        <v>598</v>
      </c>
      <c r="P61" s="337">
        <v>44725</v>
      </c>
      <c r="Q61" s="249"/>
      <c r="R61" s="253" t="s">
        <v>587</v>
      </c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296"/>
      <c r="AG61" s="293"/>
      <c r="AH61" s="249"/>
      <c r="AI61" s="249"/>
      <c r="AJ61" s="296"/>
      <c r="AK61" s="296"/>
      <c r="AL61" s="296"/>
    </row>
    <row r="62" spans="1:38" s="247" customFormat="1" ht="12.75" customHeight="1">
      <c r="A62" s="427">
        <v>11</v>
      </c>
      <c r="B62" s="428">
        <v>44719</v>
      </c>
      <c r="C62" s="435"/>
      <c r="D62" s="429" t="s">
        <v>887</v>
      </c>
      <c r="E62" s="427" t="s">
        <v>588</v>
      </c>
      <c r="F62" s="427">
        <v>16440</v>
      </c>
      <c r="G62" s="427">
        <v>16340</v>
      </c>
      <c r="H62" s="430">
        <v>16455</v>
      </c>
      <c r="I62" s="430" t="s">
        <v>923</v>
      </c>
      <c r="J62" s="436" t="s">
        <v>939</v>
      </c>
      <c r="K62" s="430">
        <f t="shared" ref="K62:K63" si="43">H62-F62</f>
        <v>15</v>
      </c>
      <c r="L62" s="437">
        <f t="shared" ref="L62:L63" si="44">(H62*N62)*0.07%</f>
        <v>575.92500000000007</v>
      </c>
      <c r="M62" s="431">
        <f t="shared" ref="M62:M63" si="45">(K62*N62)-L62</f>
        <v>174.07499999999993</v>
      </c>
      <c r="N62" s="430">
        <v>50</v>
      </c>
      <c r="O62" s="420" t="s">
        <v>708</v>
      </c>
      <c r="P62" s="428">
        <v>44720</v>
      </c>
      <c r="Q62" s="249"/>
      <c r="R62" s="253" t="s">
        <v>587</v>
      </c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296"/>
      <c r="AG62" s="293"/>
      <c r="AH62" s="249"/>
      <c r="AI62" s="249"/>
      <c r="AJ62" s="296"/>
      <c r="AK62" s="296"/>
      <c r="AL62" s="296"/>
    </row>
    <row r="63" spans="1:38" s="247" customFormat="1" ht="12.75" customHeight="1">
      <c r="A63" s="369">
        <v>12</v>
      </c>
      <c r="B63" s="366">
        <v>44720</v>
      </c>
      <c r="C63" s="371"/>
      <c r="D63" s="372" t="s">
        <v>937</v>
      </c>
      <c r="E63" s="369" t="s">
        <v>588</v>
      </c>
      <c r="F63" s="369">
        <v>2352.5</v>
      </c>
      <c r="G63" s="369">
        <v>2305</v>
      </c>
      <c r="H63" s="373">
        <v>2395</v>
      </c>
      <c r="I63" s="373" t="s">
        <v>938</v>
      </c>
      <c r="J63" s="374" t="s">
        <v>959</v>
      </c>
      <c r="K63" s="373">
        <f t="shared" si="43"/>
        <v>42.5</v>
      </c>
      <c r="L63" s="375">
        <f t="shared" si="44"/>
        <v>461.03750000000008</v>
      </c>
      <c r="M63" s="376">
        <f t="shared" si="45"/>
        <v>11226.4625</v>
      </c>
      <c r="N63" s="373">
        <v>275</v>
      </c>
      <c r="O63" s="325" t="s">
        <v>586</v>
      </c>
      <c r="P63" s="366">
        <v>44722</v>
      </c>
      <c r="Q63" s="249"/>
      <c r="R63" s="253" t="s">
        <v>863</v>
      </c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296"/>
      <c r="AG63" s="293"/>
      <c r="AH63" s="249"/>
      <c r="AI63" s="249"/>
      <c r="AJ63" s="296"/>
      <c r="AK63" s="296"/>
      <c r="AL63" s="296"/>
    </row>
    <row r="64" spans="1:38" s="247" customFormat="1" ht="12.75" customHeight="1">
      <c r="A64" s="339">
        <v>13</v>
      </c>
      <c r="B64" s="337">
        <v>44720</v>
      </c>
      <c r="C64" s="355"/>
      <c r="D64" s="338" t="s">
        <v>887</v>
      </c>
      <c r="E64" s="339" t="s">
        <v>588</v>
      </c>
      <c r="F64" s="339">
        <v>16400</v>
      </c>
      <c r="G64" s="339">
        <v>16330</v>
      </c>
      <c r="H64" s="334">
        <v>16295</v>
      </c>
      <c r="I64" s="334" t="s">
        <v>923</v>
      </c>
      <c r="J64" s="333" t="s">
        <v>942</v>
      </c>
      <c r="K64" s="334">
        <f t="shared" ref="K64:K65" si="46">H64-F64</f>
        <v>-105</v>
      </c>
      <c r="L64" s="335">
        <f t="shared" ref="L64:L67" si="47">(H64*N64)*0.07%</f>
        <v>570.32500000000005</v>
      </c>
      <c r="M64" s="336">
        <f t="shared" ref="M64:M67" si="48">(K64*N64)-L64</f>
        <v>-5820.3249999999998</v>
      </c>
      <c r="N64" s="334">
        <v>50</v>
      </c>
      <c r="O64" s="343" t="s">
        <v>598</v>
      </c>
      <c r="P64" s="337">
        <v>44721</v>
      </c>
      <c r="Q64" s="249"/>
      <c r="R64" s="253" t="s">
        <v>587</v>
      </c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96"/>
      <c r="AG64" s="293"/>
      <c r="AH64" s="249"/>
      <c r="AI64" s="249"/>
      <c r="AJ64" s="296"/>
      <c r="AK64" s="296"/>
      <c r="AL64" s="296"/>
    </row>
    <row r="65" spans="1:38" s="247" customFormat="1" ht="12.75" customHeight="1">
      <c r="A65" s="369">
        <v>14</v>
      </c>
      <c r="B65" s="366">
        <v>44721</v>
      </c>
      <c r="C65" s="371"/>
      <c r="D65" s="372" t="s">
        <v>949</v>
      </c>
      <c r="E65" s="369" t="s">
        <v>588</v>
      </c>
      <c r="F65" s="369">
        <v>3640</v>
      </c>
      <c r="G65" s="369">
        <v>3540</v>
      </c>
      <c r="H65" s="373">
        <v>3710</v>
      </c>
      <c r="I65" s="373" t="s">
        <v>950</v>
      </c>
      <c r="J65" s="374" t="s">
        <v>769</v>
      </c>
      <c r="K65" s="373">
        <f t="shared" si="46"/>
        <v>70</v>
      </c>
      <c r="L65" s="375">
        <f t="shared" si="47"/>
        <v>324.62500000000006</v>
      </c>
      <c r="M65" s="376">
        <f t="shared" si="48"/>
        <v>8425.375</v>
      </c>
      <c r="N65" s="373">
        <v>125</v>
      </c>
      <c r="O65" s="472" t="s">
        <v>586</v>
      </c>
      <c r="P65" s="366">
        <v>44722</v>
      </c>
      <c r="Q65" s="249"/>
      <c r="R65" s="253" t="s">
        <v>863</v>
      </c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296"/>
      <c r="AG65" s="293"/>
      <c r="AH65" s="249"/>
      <c r="AI65" s="249"/>
      <c r="AJ65" s="296"/>
      <c r="AK65" s="296"/>
      <c r="AL65" s="296"/>
    </row>
    <row r="66" spans="1:38" s="247" customFormat="1" ht="12.75" customHeight="1">
      <c r="A66" s="339">
        <v>15</v>
      </c>
      <c r="B66" s="337">
        <v>44721</v>
      </c>
      <c r="C66" s="355"/>
      <c r="D66" s="338" t="s">
        <v>951</v>
      </c>
      <c r="E66" s="339" t="s">
        <v>588</v>
      </c>
      <c r="F66" s="339">
        <v>1877.5</v>
      </c>
      <c r="G66" s="339">
        <v>1815</v>
      </c>
      <c r="H66" s="334">
        <v>1815</v>
      </c>
      <c r="I66" s="334" t="s">
        <v>952</v>
      </c>
      <c r="J66" s="333" t="s">
        <v>988</v>
      </c>
      <c r="K66" s="334">
        <f t="shared" ref="K66:K67" si="49">F66-H66</f>
        <v>62.5</v>
      </c>
      <c r="L66" s="335">
        <f t="shared" si="47"/>
        <v>254.10000000000002</v>
      </c>
      <c r="M66" s="336">
        <f t="shared" si="48"/>
        <v>12245.9</v>
      </c>
      <c r="N66" s="334">
        <v>200</v>
      </c>
      <c r="O66" s="343" t="s">
        <v>598</v>
      </c>
      <c r="P66" s="337">
        <v>44725</v>
      </c>
      <c r="Q66" s="249"/>
      <c r="R66" s="253" t="s">
        <v>863</v>
      </c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296"/>
      <c r="AG66" s="293"/>
      <c r="AH66" s="249"/>
      <c r="AI66" s="249"/>
      <c r="AJ66" s="296"/>
      <c r="AK66" s="296"/>
      <c r="AL66" s="296"/>
    </row>
    <row r="67" spans="1:38" s="247" customFormat="1" ht="12.75" customHeight="1">
      <c r="A67" s="339">
        <v>16</v>
      </c>
      <c r="B67" s="337">
        <v>44722</v>
      </c>
      <c r="C67" s="355"/>
      <c r="D67" s="338" t="s">
        <v>960</v>
      </c>
      <c r="E67" s="339" t="s">
        <v>588</v>
      </c>
      <c r="F67" s="339">
        <v>726</v>
      </c>
      <c r="G67" s="339">
        <v>717</v>
      </c>
      <c r="H67" s="334">
        <v>717</v>
      </c>
      <c r="I67" s="334" t="s">
        <v>961</v>
      </c>
      <c r="J67" s="333" t="s">
        <v>987</v>
      </c>
      <c r="K67" s="334">
        <f t="shared" si="49"/>
        <v>9</v>
      </c>
      <c r="L67" s="335">
        <f t="shared" si="47"/>
        <v>690.11250000000007</v>
      </c>
      <c r="M67" s="336">
        <f t="shared" si="48"/>
        <v>11684.887500000001</v>
      </c>
      <c r="N67" s="334">
        <v>1375</v>
      </c>
      <c r="O67" s="343" t="s">
        <v>598</v>
      </c>
      <c r="P67" s="337">
        <v>44725</v>
      </c>
      <c r="Q67" s="249"/>
      <c r="R67" s="253" t="s">
        <v>587</v>
      </c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296"/>
      <c r="AG67" s="293"/>
      <c r="AH67" s="249"/>
      <c r="AI67" s="249"/>
      <c r="AJ67" s="296"/>
      <c r="AK67" s="296"/>
      <c r="AL67" s="296"/>
    </row>
    <row r="68" spans="1:38" s="247" customFormat="1" ht="12.75" customHeight="1">
      <c r="A68" s="251"/>
      <c r="B68" s="248"/>
      <c r="C68" s="257"/>
      <c r="D68" s="309"/>
      <c r="E68" s="251"/>
      <c r="F68" s="251"/>
      <c r="G68" s="251"/>
      <c r="H68" s="252"/>
      <c r="I68" s="252"/>
      <c r="J68" s="284"/>
      <c r="K68" s="309"/>
      <c r="L68" s="251"/>
      <c r="M68" s="251"/>
      <c r="N68" s="251"/>
      <c r="O68" s="252"/>
      <c r="P68" s="252"/>
      <c r="Q68" s="249"/>
      <c r="R68" s="253"/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296"/>
      <c r="AG68" s="293"/>
      <c r="AH68" s="249"/>
      <c r="AI68" s="249"/>
      <c r="AJ68" s="296"/>
      <c r="AK68" s="296"/>
      <c r="AL68" s="296"/>
    </row>
    <row r="69" spans="1:38" s="247" customFormat="1" ht="12.75" customHeight="1">
      <c r="A69" s="251"/>
      <c r="B69" s="248"/>
      <c r="C69" s="257"/>
      <c r="D69" s="309"/>
      <c r="E69" s="251"/>
      <c r="F69" s="251"/>
      <c r="G69" s="251"/>
      <c r="H69" s="252"/>
      <c r="I69" s="252"/>
      <c r="J69" s="284"/>
      <c r="K69" s="309"/>
      <c r="L69" s="251"/>
      <c r="M69" s="251"/>
      <c r="N69" s="251"/>
      <c r="O69" s="252"/>
      <c r="P69" s="252"/>
      <c r="Q69" s="249"/>
      <c r="R69" s="253"/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296"/>
      <c r="AG69" s="293"/>
      <c r="AH69" s="249"/>
      <c r="AI69" s="249"/>
      <c r="AJ69" s="296"/>
      <c r="AK69" s="296"/>
      <c r="AL69" s="296"/>
    </row>
    <row r="70" spans="1:38" s="247" customFormat="1" ht="12.75" customHeight="1">
      <c r="A70" s="251"/>
      <c r="B70" s="248"/>
      <c r="C70" s="257"/>
      <c r="D70" s="309"/>
      <c r="E70" s="251"/>
      <c r="F70" s="251"/>
      <c r="G70" s="251"/>
      <c r="H70" s="252"/>
      <c r="I70" s="252"/>
      <c r="J70" s="284"/>
      <c r="K70" s="309"/>
      <c r="L70" s="251"/>
      <c r="M70" s="251"/>
      <c r="N70" s="251"/>
      <c r="O70" s="252"/>
      <c r="P70" s="252"/>
      <c r="Q70" s="249"/>
      <c r="R70" s="253"/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296"/>
      <c r="AG70" s="293"/>
      <c r="AH70" s="249"/>
      <c r="AI70" s="249"/>
      <c r="AJ70" s="296"/>
      <c r="AK70" s="296"/>
      <c r="AL70" s="296"/>
    </row>
    <row r="71" spans="1:38" s="247" customFormat="1" ht="13.15" customHeight="1">
      <c r="A71" s="251"/>
      <c r="B71" s="248"/>
      <c r="C71" s="309"/>
      <c r="D71" s="309"/>
      <c r="E71" s="251"/>
      <c r="F71" s="251"/>
      <c r="G71" s="251"/>
      <c r="H71" s="252"/>
      <c r="I71" s="252"/>
      <c r="J71" s="284"/>
      <c r="K71" s="309"/>
      <c r="L71" s="251"/>
      <c r="M71" s="251"/>
      <c r="N71" s="251"/>
      <c r="O71" s="252"/>
      <c r="P71" s="252"/>
      <c r="Q71" s="249"/>
      <c r="R71" s="253"/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296"/>
      <c r="AG71" s="293"/>
      <c r="AH71" s="249"/>
      <c r="AI71" s="249"/>
      <c r="AJ71" s="296"/>
      <c r="AK71" s="296"/>
      <c r="AL71" s="296"/>
    </row>
    <row r="72" spans="1:38" s="247" customFormat="1" ht="13.15" customHeight="1">
      <c r="A72" s="296"/>
      <c r="B72" s="293"/>
      <c r="C72" s="249"/>
      <c r="D72" s="249"/>
      <c r="E72" s="296"/>
      <c r="F72" s="296"/>
      <c r="G72" s="296"/>
      <c r="H72" s="297"/>
      <c r="I72" s="297"/>
      <c r="J72" s="351"/>
      <c r="K72" s="297"/>
      <c r="L72" s="298"/>
      <c r="M72" s="352"/>
      <c r="N72" s="297"/>
      <c r="O72" s="353"/>
      <c r="P72" s="300"/>
      <c r="Q72" s="249"/>
      <c r="R72" s="253"/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296"/>
      <c r="AG72" s="293"/>
      <c r="AH72" s="249"/>
      <c r="AI72" s="249"/>
      <c r="AJ72" s="296"/>
      <c r="AK72" s="296"/>
      <c r="AL72" s="296"/>
    </row>
    <row r="73" spans="1:38" ht="13.5" customHeight="1">
      <c r="A73" s="107"/>
      <c r="B73" s="108"/>
      <c r="C73" s="142"/>
      <c r="D73" s="150"/>
      <c r="E73" s="151"/>
      <c r="F73" s="107"/>
      <c r="G73" s="107"/>
      <c r="H73" s="107"/>
      <c r="I73" s="143"/>
      <c r="J73" s="143"/>
      <c r="K73" s="143"/>
      <c r="L73" s="143"/>
      <c r="M73" s="143"/>
      <c r="N73" s="143"/>
      <c r="O73" s="143"/>
      <c r="P73" s="143"/>
      <c r="Q73" s="1"/>
      <c r="R73" s="6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2.75" customHeight="1">
      <c r="A74" s="152"/>
      <c r="B74" s="108"/>
      <c r="C74" s="109"/>
      <c r="D74" s="153"/>
      <c r="E74" s="112"/>
      <c r="F74" s="112"/>
      <c r="G74" s="112"/>
      <c r="H74" s="112"/>
      <c r="I74" s="112"/>
      <c r="J74" s="6"/>
      <c r="K74" s="112"/>
      <c r="L74" s="112"/>
      <c r="M74" s="6"/>
      <c r="N74" s="1"/>
      <c r="O74" s="109"/>
      <c r="P74" s="41"/>
      <c r="Q74" s="41"/>
      <c r="R74" s="6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41"/>
      <c r="AG74" s="41"/>
      <c r="AH74" s="41"/>
      <c r="AI74" s="41"/>
      <c r="AJ74" s="41"/>
      <c r="AK74" s="41"/>
      <c r="AL74" s="41"/>
    </row>
    <row r="75" spans="1:38" ht="12.75" customHeight="1">
      <c r="A75" s="154" t="s">
        <v>608</v>
      </c>
      <c r="B75" s="154"/>
      <c r="C75" s="154"/>
      <c r="D75" s="154"/>
      <c r="E75" s="155"/>
      <c r="F75" s="112"/>
      <c r="G75" s="112"/>
      <c r="H75" s="112"/>
      <c r="I75" s="112"/>
      <c r="J75" s="1"/>
      <c r="K75" s="6"/>
      <c r="L75" s="6"/>
      <c r="M75" s="6"/>
      <c r="N75" s="1"/>
      <c r="O75" s="1"/>
      <c r="P75" s="41"/>
      <c r="Q75" s="41"/>
      <c r="R75" s="6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41"/>
      <c r="AG75" s="41"/>
      <c r="AH75" s="41"/>
      <c r="AI75" s="41"/>
      <c r="AJ75" s="41"/>
      <c r="AK75" s="41"/>
      <c r="AL75" s="41"/>
    </row>
    <row r="76" spans="1:38" ht="38.25" customHeight="1">
      <c r="A76" s="96" t="s">
        <v>16</v>
      </c>
      <c r="B76" s="96" t="s">
        <v>563</v>
      </c>
      <c r="C76" s="96"/>
      <c r="D76" s="97" t="s">
        <v>574</v>
      </c>
      <c r="E76" s="96" t="s">
        <v>575</v>
      </c>
      <c r="F76" s="96" t="s">
        <v>576</v>
      </c>
      <c r="G76" s="96" t="s">
        <v>596</v>
      </c>
      <c r="H76" s="96" t="s">
        <v>578</v>
      </c>
      <c r="I76" s="96" t="s">
        <v>579</v>
      </c>
      <c r="J76" s="95" t="s">
        <v>580</v>
      </c>
      <c r="K76" s="95" t="s">
        <v>609</v>
      </c>
      <c r="L76" s="98" t="s">
        <v>582</v>
      </c>
      <c r="M76" s="149" t="s">
        <v>605</v>
      </c>
      <c r="N76" s="96" t="s">
        <v>606</v>
      </c>
      <c r="O76" s="96" t="s">
        <v>584</v>
      </c>
      <c r="P76" s="97" t="s">
        <v>585</v>
      </c>
      <c r="Q76" s="41"/>
      <c r="R76" s="6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41"/>
      <c r="AG76" s="41"/>
      <c r="AH76" s="41"/>
      <c r="AI76" s="41"/>
      <c r="AJ76" s="41"/>
      <c r="AK76" s="41"/>
      <c r="AL76" s="41"/>
    </row>
    <row r="77" spans="1:38" ht="14.45" customHeight="1">
      <c r="A77" s="427">
        <v>1</v>
      </c>
      <c r="B77" s="428">
        <v>44719</v>
      </c>
      <c r="C77" s="429"/>
      <c r="D77" s="429" t="s">
        <v>915</v>
      </c>
      <c r="E77" s="427" t="s">
        <v>588</v>
      </c>
      <c r="F77" s="427">
        <v>220</v>
      </c>
      <c r="G77" s="427">
        <v>110</v>
      </c>
      <c r="H77" s="430">
        <v>225</v>
      </c>
      <c r="I77" s="430" t="s">
        <v>916</v>
      </c>
      <c r="J77" s="417" t="s">
        <v>926</v>
      </c>
      <c r="K77" s="414">
        <f>H77-F77</f>
        <v>5</v>
      </c>
      <c r="L77" s="418">
        <v>100</v>
      </c>
      <c r="M77" s="431">
        <f t="shared" ref="M77" si="50">(K77*N77)-L77</f>
        <v>25</v>
      </c>
      <c r="N77" s="414">
        <v>25</v>
      </c>
      <c r="O77" s="420" t="s">
        <v>708</v>
      </c>
      <c r="P77" s="415">
        <v>44720</v>
      </c>
      <c r="Q77" s="41"/>
      <c r="R77" s="6" t="s">
        <v>863</v>
      </c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41"/>
      <c r="AG77" s="41"/>
      <c r="AH77" s="41"/>
      <c r="AI77" s="41"/>
      <c r="AJ77" s="41"/>
      <c r="AK77" s="41"/>
      <c r="AL77" s="41"/>
    </row>
    <row r="78" spans="1:38" s="247" customFormat="1" ht="12.75" customHeight="1">
      <c r="A78" s="414">
        <v>2</v>
      </c>
      <c r="B78" s="415">
        <v>44719</v>
      </c>
      <c r="C78" s="416"/>
      <c r="D78" s="416" t="s">
        <v>917</v>
      </c>
      <c r="E78" s="414" t="s">
        <v>588</v>
      </c>
      <c r="F78" s="414">
        <v>72</v>
      </c>
      <c r="G78" s="414">
        <v>48</v>
      </c>
      <c r="H78" s="414">
        <v>72</v>
      </c>
      <c r="I78" s="414" t="s">
        <v>918</v>
      </c>
      <c r="J78" s="417" t="s">
        <v>926</v>
      </c>
      <c r="K78" s="414">
        <v>0</v>
      </c>
      <c r="L78" s="418">
        <v>100</v>
      </c>
      <c r="M78" s="419">
        <v>-100</v>
      </c>
      <c r="N78" s="414">
        <v>50</v>
      </c>
      <c r="O78" s="420" t="s">
        <v>708</v>
      </c>
      <c r="P78" s="415">
        <v>44719</v>
      </c>
      <c r="Q78" s="249"/>
      <c r="R78" s="250" t="s">
        <v>587</v>
      </c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246"/>
      <c r="AG78" s="246"/>
      <c r="AH78" s="246"/>
      <c r="AI78" s="246"/>
      <c r="AJ78" s="246"/>
      <c r="AK78" s="246"/>
      <c r="AL78" s="246"/>
    </row>
    <row r="79" spans="1:38" s="247" customFormat="1" ht="12.75" customHeight="1">
      <c r="A79" s="432">
        <v>3</v>
      </c>
      <c r="B79" s="433">
        <v>44720</v>
      </c>
      <c r="C79" s="434"/>
      <c r="D79" s="372" t="s">
        <v>927</v>
      </c>
      <c r="E79" s="369" t="s">
        <v>588</v>
      </c>
      <c r="F79" s="369">
        <v>85</v>
      </c>
      <c r="G79" s="369">
        <v>48</v>
      </c>
      <c r="H79" s="432">
        <v>105</v>
      </c>
      <c r="I79" s="432" t="s">
        <v>928</v>
      </c>
      <c r="J79" s="374" t="s">
        <v>932</v>
      </c>
      <c r="K79" s="373">
        <f t="shared" ref="K79" si="51">H79-F79</f>
        <v>20</v>
      </c>
      <c r="L79" s="375">
        <v>100</v>
      </c>
      <c r="M79" s="376">
        <f t="shared" ref="M79" si="52">(K79*N79)-L79</f>
        <v>900</v>
      </c>
      <c r="N79" s="373">
        <v>50</v>
      </c>
      <c r="O79" s="325" t="s">
        <v>586</v>
      </c>
      <c r="P79" s="366">
        <v>44720</v>
      </c>
      <c r="Q79" s="249"/>
      <c r="R79" s="250" t="s">
        <v>587</v>
      </c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246"/>
      <c r="AG79" s="246"/>
      <c r="AH79" s="246"/>
      <c r="AI79" s="246"/>
      <c r="AJ79" s="246"/>
      <c r="AK79" s="246"/>
      <c r="AL79" s="246"/>
    </row>
    <row r="80" spans="1:38" s="247" customFormat="1" ht="12.75" customHeight="1">
      <c r="A80" s="432">
        <v>4</v>
      </c>
      <c r="B80" s="433">
        <v>44720</v>
      </c>
      <c r="C80" s="434"/>
      <c r="D80" s="434" t="s">
        <v>929</v>
      </c>
      <c r="E80" s="432" t="s">
        <v>588</v>
      </c>
      <c r="F80" s="432">
        <v>26</v>
      </c>
      <c r="G80" s="432">
        <v>17</v>
      </c>
      <c r="H80" s="432">
        <v>33.5</v>
      </c>
      <c r="I80" s="432" t="s">
        <v>930</v>
      </c>
      <c r="J80" s="374" t="s">
        <v>933</v>
      </c>
      <c r="K80" s="373">
        <f t="shared" ref="K80:K81" si="53">H80-F80</f>
        <v>7.5</v>
      </c>
      <c r="L80" s="375">
        <v>100</v>
      </c>
      <c r="M80" s="376">
        <f t="shared" ref="M80:M81" si="54">(K80*N80)-L80</f>
        <v>4025</v>
      </c>
      <c r="N80" s="373">
        <v>550</v>
      </c>
      <c r="O80" s="325" t="s">
        <v>586</v>
      </c>
      <c r="P80" s="366">
        <v>44720</v>
      </c>
      <c r="Q80" s="249"/>
      <c r="R80" s="250" t="s">
        <v>587</v>
      </c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246"/>
      <c r="AG80" s="246"/>
      <c r="AH80" s="246"/>
      <c r="AI80" s="246"/>
      <c r="AJ80" s="246"/>
      <c r="AK80" s="246"/>
      <c r="AL80" s="246"/>
    </row>
    <row r="81" spans="1:38" s="247" customFormat="1" ht="12.75" customHeight="1">
      <c r="A81" s="432">
        <v>5</v>
      </c>
      <c r="B81" s="433">
        <v>44720</v>
      </c>
      <c r="C81" s="434"/>
      <c r="D81" s="434" t="s">
        <v>917</v>
      </c>
      <c r="E81" s="432" t="s">
        <v>588</v>
      </c>
      <c r="F81" s="432">
        <v>52</v>
      </c>
      <c r="G81" s="432">
        <v>18</v>
      </c>
      <c r="H81" s="432">
        <v>71.5</v>
      </c>
      <c r="I81" s="432" t="s">
        <v>931</v>
      </c>
      <c r="J81" s="374" t="s">
        <v>934</v>
      </c>
      <c r="K81" s="373">
        <f t="shared" si="53"/>
        <v>19.5</v>
      </c>
      <c r="L81" s="375">
        <v>100</v>
      </c>
      <c r="M81" s="376">
        <f t="shared" si="54"/>
        <v>875</v>
      </c>
      <c r="N81" s="373">
        <v>50</v>
      </c>
      <c r="O81" s="325" t="s">
        <v>586</v>
      </c>
      <c r="P81" s="366">
        <v>44720</v>
      </c>
      <c r="Q81" s="249"/>
      <c r="R81" s="250" t="s">
        <v>587</v>
      </c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246"/>
      <c r="AG81" s="246"/>
      <c r="AH81" s="246"/>
      <c r="AI81" s="246"/>
      <c r="AJ81" s="246"/>
      <c r="AK81" s="246"/>
      <c r="AL81" s="246"/>
    </row>
    <row r="82" spans="1:38" s="247" customFormat="1" ht="12.75" customHeight="1">
      <c r="A82" s="432">
        <v>6</v>
      </c>
      <c r="B82" s="433">
        <v>44721</v>
      </c>
      <c r="C82" s="434"/>
      <c r="D82" s="434" t="s">
        <v>943</v>
      </c>
      <c r="E82" s="432" t="s">
        <v>588</v>
      </c>
      <c r="F82" s="432">
        <v>85</v>
      </c>
      <c r="G82" s="432">
        <v>10</v>
      </c>
      <c r="H82" s="432">
        <v>135</v>
      </c>
      <c r="I82" s="432" t="s">
        <v>944</v>
      </c>
      <c r="J82" s="374" t="s">
        <v>945</v>
      </c>
      <c r="K82" s="373">
        <f t="shared" ref="K82" si="55">H82-F82</f>
        <v>50</v>
      </c>
      <c r="L82" s="375">
        <v>100</v>
      </c>
      <c r="M82" s="376">
        <f t="shared" ref="M82" si="56">(K82*N82)-L82</f>
        <v>1150</v>
      </c>
      <c r="N82" s="373">
        <v>25</v>
      </c>
      <c r="O82" s="325" t="s">
        <v>586</v>
      </c>
      <c r="P82" s="366">
        <v>44721</v>
      </c>
      <c r="Q82" s="249"/>
      <c r="R82" s="250" t="s">
        <v>863</v>
      </c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246"/>
      <c r="AG82" s="246"/>
      <c r="AH82" s="246"/>
      <c r="AI82" s="246"/>
      <c r="AJ82" s="246"/>
      <c r="AK82" s="246"/>
      <c r="AL82" s="246"/>
    </row>
    <row r="83" spans="1:38" s="247" customFormat="1" ht="12.75" customHeight="1">
      <c r="A83" s="432">
        <v>7</v>
      </c>
      <c r="B83" s="433">
        <v>44721</v>
      </c>
      <c r="C83" s="434"/>
      <c r="D83" s="434" t="s">
        <v>946</v>
      </c>
      <c r="E83" s="432" t="s">
        <v>588</v>
      </c>
      <c r="F83" s="432">
        <v>21</v>
      </c>
      <c r="G83" s="432"/>
      <c r="H83" s="432">
        <v>35</v>
      </c>
      <c r="I83" s="432" t="s">
        <v>947</v>
      </c>
      <c r="J83" s="374" t="s">
        <v>948</v>
      </c>
      <c r="K83" s="373">
        <f t="shared" ref="K83" si="57">H83-F83</f>
        <v>14</v>
      </c>
      <c r="L83" s="375">
        <v>100</v>
      </c>
      <c r="M83" s="376">
        <f t="shared" ref="M83" si="58">(K83*N83)-L83</f>
        <v>600</v>
      </c>
      <c r="N83" s="373">
        <v>50</v>
      </c>
      <c r="O83" s="325" t="s">
        <v>586</v>
      </c>
      <c r="P83" s="366">
        <v>44721</v>
      </c>
      <c r="Q83" s="249"/>
      <c r="R83" s="250" t="s">
        <v>863</v>
      </c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246"/>
      <c r="AG83" s="246"/>
      <c r="AH83" s="246"/>
      <c r="AI83" s="246"/>
      <c r="AJ83" s="246"/>
      <c r="AK83" s="246"/>
      <c r="AL83" s="246"/>
    </row>
    <row r="84" spans="1:38" s="247" customFormat="1" ht="12.75" customHeight="1">
      <c r="A84" s="469">
        <v>8</v>
      </c>
      <c r="B84" s="470">
        <v>44722</v>
      </c>
      <c r="C84" s="471"/>
      <c r="D84" s="471" t="s">
        <v>963</v>
      </c>
      <c r="E84" s="469" t="s">
        <v>588</v>
      </c>
      <c r="F84" s="469">
        <v>24.5</v>
      </c>
      <c r="G84" s="469">
        <v>10</v>
      </c>
      <c r="H84" s="469">
        <v>10</v>
      </c>
      <c r="I84" s="469" t="s">
        <v>962</v>
      </c>
      <c r="J84" s="333" t="s">
        <v>1000</v>
      </c>
      <c r="K84" s="334">
        <f t="shared" ref="K84:K85" si="59">H84-F84</f>
        <v>-14.5</v>
      </c>
      <c r="L84" s="335">
        <v>100</v>
      </c>
      <c r="M84" s="336">
        <f t="shared" ref="M84:M85" si="60">(K84*N84)-L84</f>
        <v>-4450</v>
      </c>
      <c r="N84" s="334">
        <v>300</v>
      </c>
      <c r="O84" s="343" t="s">
        <v>598</v>
      </c>
      <c r="P84" s="337">
        <v>44725</v>
      </c>
      <c r="Q84" s="249"/>
      <c r="R84" s="250" t="s">
        <v>863</v>
      </c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246"/>
      <c r="AG84" s="246"/>
      <c r="AH84" s="246"/>
      <c r="AI84" s="246"/>
      <c r="AJ84" s="246"/>
      <c r="AK84" s="246"/>
      <c r="AL84" s="246"/>
    </row>
    <row r="85" spans="1:38" s="247" customFormat="1" ht="12.75" customHeight="1">
      <c r="A85" s="469">
        <v>9</v>
      </c>
      <c r="B85" s="470">
        <v>44722</v>
      </c>
      <c r="C85" s="471"/>
      <c r="D85" s="471" t="s">
        <v>964</v>
      </c>
      <c r="E85" s="469" t="s">
        <v>588</v>
      </c>
      <c r="F85" s="469">
        <v>27.5</v>
      </c>
      <c r="G85" s="469">
        <v>19</v>
      </c>
      <c r="H85" s="469">
        <v>19</v>
      </c>
      <c r="I85" s="469" t="s">
        <v>965</v>
      </c>
      <c r="J85" s="333" t="s">
        <v>1001</v>
      </c>
      <c r="K85" s="334">
        <f t="shared" si="59"/>
        <v>-8.5</v>
      </c>
      <c r="L85" s="335">
        <v>100</v>
      </c>
      <c r="M85" s="336">
        <f t="shared" si="60"/>
        <v>-4775</v>
      </c>
      <c r="N85" s="334">
        <v>550</v>
      </c>
      <c r="O85" s="343" t="s">
        <v>598</v>
      </c>
      <c r="P85" s="337">
        <v>44725</v>
      </c>
      <c r="Q85" s="249"/>
      <c r="R85" s="250" t="s">
        <v>863</v>
      </c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246"/>
      <c r="AG85" s="246"/>
      <c r="AH85" s="246"/>
      <c r="AI85" s="246"/>
      <c r="AJ85" s="246"/>
      <c r="AK85" s="246"/>
      <c r="AL85" s="246"/>
    </row>
    <row r="86" spans="1:38" s="247" customFormat="1" ht="12.75" customHeight="1">
      <c r="A86" s="466">
        <v>10</v>
      </c>
      <c r="B86" s="467">
        <v>44725</v>
      </c>
      <c r="C86" s="468"/>
      <c r="D86" s="468" t="s">
        <v>999</v>
      </c>
      <c r="E86" s="466" t="s">
        <v>588</v>
      </c>
      <c r="F86" s="466">
        <v>80</v>
      </c>
      <c r="G86" s="466">
        <v>48</v>
      </c>
      <c r="H86" s="466">
        <v>84</v>
      </c>
      <c r="I86" s="466" t="s">
        <v>997</v>
      </c>
      <c r="J86" s="436" t="s">
        <v>998</v>
      </c>
      <c r="K86" s="430">
        <f t="shared" ref="K86" si="61">H86-F86</f>
        <v>4</v>
      </c>
      <c r="L86" s="437">
        <v>100</v>
      </c>
      <c r="M86" s="431">
        <f t="shared" ref="M86" si="62">(K86*N86)-L86</f>
        <v>100</v>
      </c>
      <c r="N86" s="430">
        <v>50</v>
      </c>
      <c r="O86" s="420" t="s">
        <v>708</v>
      </c>
      <c r="P86" s="428">
        <v>44725</v>
      </c>
      <c r="Q86" s="249"/>
      <c r="R86" s="250"/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246"/>
      <c r="AG86" s="246"/>
      <c r="AH86" s="246"/>
      <c r="AI86" s="246"/>
      <c r="AJ86" s="246"/>
      <c r="AK86" s="246"/>
      <c r="AL86" s="246"/>
    </row>
    <row r="87" spans="1:38" s="247" customFormat="1" ht="12.75" customHeight="1">
      <c r="A87" s="421"/>
      <c r="B87" s="422"/>
      <c r="C87" s="423"/>
      <c r="D87" s="423"/>
      <c r="E87" s="421"/>
      <c r="F87" s="421"/>
      <c r="G87" s="421"/>
      <c r="H87" s="421"/>
      <c r="I87" s="421"/>
      <c r="J87" s="424"/>
      <c r="K87" s="421"/>
      <c r="L87" s="425"/>
      <c r="M87" s="426"/>
      <c r="N87" s="421"/>
      <c r="O87" s="424"/>
      <c r="P87" s="422"/>
      <c r="Q87" s="249"/>
      <c r="R87" s="250"/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246"/>
      <c r="AG87" s="246"/>
      <c r="AH87" s="246"/>
      <c r="AI87" s="246"/>
      <c r="AJ87" s="246"/>
      <c r="AK87" s="246"/>
      <c r="AL87" s="246"/>
    </row>
    <row r="88" spans="1:38" s="247" customFormat="1" ht="12.75" customHeight="1">
      <c r="A88" s="421"/>
      <c r="B88" s="422"/>
      <c r="C88" s="423"/>
      <c r="D88" s="423"/>
      <c r="E88" s="421"/>
      <c r="F88" s="421"/>
      <c r="G88" s="421"/>
      <c r="H88" s="421"/>
      <c r="I88" s="421"/>
      <c r="J88" s="424"/>
      <c r="K88" s="421"/>
      <c r="L88" s="425"/>
      <c r="M88" s="426"/>
      <c r="N88" s="421"/>
      <c r="O88" s="424"/>
      <c r="P88" s="422"/>
      <c r="Q88" s="249"/>
      <c r="R88" s="250"/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246"/>
      <c r="AG88" s="246"/>
      <c r="AH88" s="246"/>
      <c r="AI88" s="246"/>
      <c r="AJ88" s="246"/>
      <c r="AK88" s="246"/>
      <c r="AL88" s="246"/>
    </row>
    <row r="89" spans="1:38" s="247" customFormat="1" ht="12.75" customHeight="1">
      <c r="A89" s="346"/>
      <c r="B89" s="248"/>
      <c r="C89" s="347"/>
      <c r="D89" s="348"/>
      <c r="E89" s="346"/>
      <c r="F89" s="346"/>
      <c r="G89" s="346"/>
      <c r="H89" s="349"/>
      <c r="I89" s="350"/>
      <c r="J89" s="284"/>
      <c r="K89" s="252"/>
      <c r="L89" s="272"/>
      <c r="M89" s="273"/>
      <c r="N89" s="252"/>
      <c r="O89" s="284"/>
      <c r="P89" s="248"/>
      <c r="Q89" s="249"/>
      <c r="R89" s="250"/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246"/>
      <c r="AG89" s="246"/>
      <c r="AH89" s="246"/>
      <c r="AI89" s="246"/>
      <c r="AJ89" s="246"/>
      <c r="AK89" s="246"/>
      <c r="AL89" s="246"/>
    </row>
    <row r="90" spans="1:38" ht="14.25" customHeight="1">
      <c r="A90" s="151"/>
      <c r="B90" s="156"/>
      <c r="C90" s="156"/>
      <c r="D90" s="157"/>
      <c r="E90" s="151"/>
      <c r="F90" s="158"/>
      <c r="G90" s="151"/>
      <c r="H90" s="151"/>
      <c r="I90" s="151"/>
      <c r="J90" s="156"/>
      <c r="K90" s="159"/>
      <c r="L90" s="151"/>
      <c r="M90" s="151"/>
      <c r="N90" s="151"/>
      <c r="O90" s="160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ht="12.75" customHeight="1">
      <c r="A91" s="94" t="s">
        <v>610</v>
      </c>
      <c r="B91" s="161"/>
      <c r="C91" s="161"/>
      <c r="D91" s="162"/>
      <c r="E91" s="135"/>
      <c r="F91" s="6"/>
      <c r="G91" s="6"/>
      <c r="H91" s="136"/>
      <c r="I91" s="163"/>
      <c r="J91" s="1"/>
      <c r="K91" s="6"/>
      <c r="L91" s="6"/>
      <c r="M91" s="6"/>
      <c r="N91" s="1"/>
      <c r="O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38" ht="38.25" customHeight="1">
      <c r="A92" s="95" t="s">
        <v>16</v>
      </c>
      <c r="B92" s="96" t="s">
        <v>563</v>
      </c>
      <c r="C92" s="96"/>
      <c r="D92" s="97" t="s">
        <v>574</v>
      </c>
      <c r="E92" s="96" t="s">
        <v>575</v>
      </c>
      <c r="F92" s="96" t="s">
        <v>576</v>
      </c>
      <c r="G92" s="96" t="s">
        <v>577</v>
      </c>
      <c r="H92" s="96" t="s">
        <v>578</v>
      </c>
      <c r="I92" s="96" t="s">
        <v>579</v>
      </c>
      <c r="J92" s="95" t="s">
        <v>580</v>
      </c>
      <c r="K92" s="139" t="s">
        <v>597</v>
      </c>
      <c r="L92" s="140" t="s">
        <v>582</v>
      </c>
      <c r="M92" s="98" t="s">
        <v>583</v>
      </c>
      <c r="N92" s="96" t="s">
        <v>584</v>
      </c>
      <c r="O92" s="97" t="s">
        <v>585</v>
      </c>
      <c r="P92" s="96" t="s">
        <v>817</v>
      </c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38" s="247" customFormat="1" ht="14.25" customHeight="1">
      <c r="A93" s="354">
        <v>1</v>
      </c>
      <c r="B93" s="340">
        <v>44488</v>
      </c>
      <c r="C93" s="340"/>
      <c r="D93" s="341" t="s">
        <v>871</v>
      </c>
      <c r="E93" s="342" t="s">
        <v>860</v>
      </c>
      <c r="F93" s="342">
        <v>235.25</v>
      </c>
      <c r="G93" s="342">
        <v>198</v>
      </c>
      <c r="H93" s="342">
        <v>273</v>
      </c>
      <c r="I93" s="342" t="s">
        <v>822</v>
      </c>
      <c r="J93" s="329" t="s">
        <v>870</v>
      </c>
      <c r="K93" s="329">
        <f t="shared" ref="K93" si="63">H93-F93</f>
        <v>37.75</v>
      </c>
      <c r="L93" s="330">
        <f t="shared" ref="L93" si="64">(F93*-0.7)/100</f>
        <v>-1.6467499999999999</v>
      </c>
      <c r="M93" s="331">
        <f t="shared" ref="M93" si="65">(K93+L93)/F93</f>
        <v>0.15346758767268864</v>
      </c>
      <c r="N93" s="329" t="s">
        <v>586</v>
      </c>
      <c r="O93" s="332">
        <v>44700</v>
      </c>
      <c r="P93" s="329"/>
      <c r="Q93" s="246"/>
      <c r="R93" s="1" t="s">
        <v>587</v>
      </c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246"/>
      <c r="AG93" s="246"/>
      <c r="AH93" s="246"/>
      <c r="AI93" s="246"/>
      <c r="AJ93" s="246"/>
      <c r="AK93" s="246"/>
      <c r="AL93" s="246"/>
    </row>
    <row r="94" spans="1:38" s="247" customFormat="1" ht="12.75" customHeight="1">
      <c r="A94" s="360">
        <v>2</v>
      </c>
      <c r="B94" s="361">
        <v>44651</v>
      </c>
      <c r="C94" s="362"/>
      <c r="D94" s="363" t="s">
        <v>436</v>
      </c>
      <c r="E94" s="364" t="s">
        <v>588</v>
      </c>
      <c r="F94" s="364">
        <v>379</v>
      </c>
      <c r="G94" s="364">
        <v>348</v>
      </c>
      <c r="H94" s="364">
        <v>403.5</v>
      </c>
      <c r="I94" s="364" t="s">
        <v>862</v>
      </c>
      <c r="J94" s="325" t="s">
        <v>885</v>
      </c>
      <c r="K94" s="325">
        <f t="shared" ref="K94" si="66">H94-F94</f>
        <v>24.5</v>
      </c>
      <c r="L94" s="326">
        <f t="shared" ref="L94" si="67">(F94*-0.7)/100</f>
        <v>-2.653</v>
      </c>
      <c r="M94" s="327">
        <f t="shared" ref="M94" si="68">(K94+L94)/F94</f>
        <v>5.7643799472295518E-2</v>
      </c>
      <c r="N94" s="325" t="s">
        <v>586</v>
      </c>
      <c r="O94" s="328">
        <v>44713</v>
      </c>
      <c r="P94" s="325"/>
      <c r="Q94" s="246"/>
      <c r="R94" s="246" t="s">
        <v>587</v>
      </c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46"/>
      <c r="AD94" s="246"/>
      <c r="AE94" s="246"/>
      <c r="AF94" s="246"/>
      <c r="AG94" s="246"/>
      <c r="AH94" s="246"/>
      <c r="AI94" s="246"/>
      <c r="AJ94" s="246"/>
      <c r="AK94" s="246"/>
      <c r="AL94" s="246"/>
    </row>
    <row r="95" spans="1:38" s="247" customFormat="1" ht="12.75" customHeight="1">
      <c r="A95" s="360">
        <v>3</v>
      </c>
      <c r="B95" s="361">
        <v>44687</v>
      </c>
      <c r="C95" s="362"/>
      <c r="D95" s="363" t="s">
        <v>71</v>
      </c>
      <c r="E95" s="364" t="s">
        <v>588</v>
      </c>
      <c r="F95" s="364">
        <v>228</v>
      </c>
      <c r="G95" s="364">
        <v>206</v>
      </c>
      <c r="H95" s="364">
        <v>244</v>
      </c>
      <c r="I95" s="364" t="s">
        <v>865</v>
      </c>
      <c r="J95" s="325" t="s">
        <v>884</v>
      </c>
      <c r="K95" s="325">
        <f t="shared" ref="K95" si="69">H95-F95</f>
        <v>16</v>
      </c>
      <c r="L95" s="326">
        <f t="shared" ref="L95" si="70">(F95*-0.7)/100</f>
        <v>-1.5959999999999999</v>
      </c>
      <c r="M95" s="327">
        <f t="shared" ref="M95" si="71">(K95+L95)/F95</f>
        <v>6.3175438596491232E-2</v>
      </c>
      <c r="N95" s="325" t="s">
        <v>586</v>
      </c>
      <c r="O95" s="328">
        <v>44713</v>
      </c>
      <c r="P95" s="364"/>
      <c r="Q95" s="246"/>
      <c r="R95" s="246" t="s">
        <v>587</v>
      </c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246"/>
      <c r="AG95" s="246"/>
      <c r="AH95" s="246"/>
      <c r="AI95" s="246"/>
      <c r="AJ95" s="246"/>
      <c r="AK95" s="246"/>
      <c r="AL95" s="246"/>
    </row>
    <row r="96" spans="1:38" ht="14.25" customHeight="1">
      <c r="A96" s="164"/>
      <c r="B96" s="141"/>
      <c r="C96" s="165"/>
      <c r="D96" s="100"/>
      <c r="E96" s="166"/>
      <c r="F96" s="166"/>
      <c r="G96" s="166"/>
      <c r="H96" s="166"/>
      <c r="I96" s="166"/>
      <c r="J96" s="166"/>
      <c r="K96" s="167"/>
      <c r="L96" s="168"/>
      <c r="M96" s="166"/>
      <c r="N96" s="169"/>
      <c r="O96" s="170"/>
      <c r="P96" s="170"/>
      <c r="R96" s="6"/>
      <c r="S96" s="41"/>
      <c r="T96" s="1"/>
      <c r="U96" s="1"/>
      <c r="V96" s="1"/>
      <c r="W96" s="1"/>
      <c r="X96" s="1"/>
      <c r="Y96" s="1"/>
      <c r="Z96" s="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</row>
    <row r="97" spans="1:38" ht="12.75" customHeight="1">
      <c r="A97" s="119" t="s">
        <v>590</v>
      </c>
      <c r="B97" s="119"/>
      <c r="C97" s="119"/>
      <c r="D97" s="119"/>
      <c r="E97" s="41"/>
      <c r="F97" s="127" t="s">
        <v>592</v>
      </c>
      <c r="G97" s="56"/>
      <c r="H97" s="56"/>
      <c r="I97" s="56"/>
      <c r="J97" s="6"/>
      <c r="K97" s="145"/>
      <c r="L97" s="146"/>
      <c r="M97" s="6"/>
      <c r="N97" s="109"/>
      <c r="O97" s="171"/>
      <c r="P97" s="1"/>
      <c r="Q97" s="1"/>
      <c r="R97" s="6"/>
      <c r="S97" s="1"/>
      <c r="T97" s="1"/>
      <c r="U97" s="1"/>
      <c r="V97" s="1"/>
      <c r="W97" s="1"/>
      <c r="X97" s="1"/>
      <c r="Y97" s="1"/>
    </row>
    <row r="98" spans="1:38" ht="12.75" customHeight="1">
      <c r="A98" s="126" t="s">
        <v>591</v>
      </c>
      <c r="B98" s="119"/>
      <c r="C98" s="119"/>
      <c r="D98" s="119"/>
      <c r="E98" s="6"/>
      <c r="F98" s="127" t="s">
        <v>594</v>
      </c>
      <c r="G98" s="6"/>
      <c r="H98" s="6" t="s">
        <v>813</v>
      </c>
      <c r="I98" s="6"/>
      <c r="J98" s="1"/>
      <c r="K98" s="6"/>
      <c r="L98" s="6"/>
      <c r="M98" s="6"/>
      <c r="N98" s="1"/>
      <c r="O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38" ht="12.75" customHeight="1">
      <c r="A99" s="126"/>
      <c r="B99" s="119"/>
      <c r="C99" s="119"/>
      <c r="D99" s="119"/>
      <c r="E99" s="6"/>
      <c r="F99" s="127"/>
      <c r="G99" s="6"/>
      <c r="H99" s="6"/>
      <c r="I99" s="6"/>
      <c r="J99" s="1"/>
      <c r="K99" s="6"/>
      <c r="L99" s="6"/>
      <c r="M99" s="6"/>
      <c r="N99" s="1"/>
      <c r="O99" s="1"/>
      <c r="Q99" s="1"/>
      <c r="R99" s="56"/>
      <c r="S99" s="1"/>
      <c r="T99" s="1"/>
      <c r="U99" s="1"/>
      <c r="V99" s="1"/>
      <c r="W99" s="1"/>
      <c r="X99" s="1"/>
      <c r="Y99" s="1"/>
      <c r="Z99" s="1"/>
    </row>
    <row r="100" spans="1:38" ht="12.75" customHeight="1">
      <c r="A100" s="1"/>
      <c r="B100" s="134" t="s">
        <v>611</v>
      </c>
      <c r="C100" s="134"/>
      <c r="D100" s="134"/>
      <c r="E100" s="134"/>
      <c r="F100" s="135"/>
      <c r="G100" s="6"/>
      <c r="H100" s="6"/>
      <c r="I100" s="136"/>
      <c r="J100" s="137"/>
      <c r="K100" s="138"/>
      <c r="L100" s="137"/>
      <c r="M100" s="6"/>
      <c r="N100" s="1"/>
      <c r="O100" s="1"/>
      <c r="Q100" s="1"/>
      <c r="R100" s="56"/>
      <c r="S100" s="1"/>
      <c r="T100" s="1"/>
      <c r="U100" s="1"/>
      <c r="V100" s="1"/>
      <c r="W100" s="1"/>
      <c r="X100" s="1"/>
      <c r="Y100" s="1"/>
      <c r="Z100" s="1"/>
    </row>
    <row r="101" spans="1:38" ht="38.25" customHeight="1">
      <c r="A101" s="95" t="s">
        <v>16</v>
      </c>
      <c r="B101" s="96" t="s">
        <v>563</v>
      </c>
      <c r="C101" s="96"/>
      <c r="D101" s="97" t="s">
        <v>574</v>
      </c>
      <c r="E101" s="96" t="s">
        <v>575</v>
      </c>
      <c r="F101" s="96" t="s">
        <v>576</v>
      </c>
      <c r="G101" s="96" t="s">
        <v>596</v>
      </c>
      <c r="H101" s="96" t="s">
        <v>578</v>
      </c>
      <c r="I101" s="96" t="s">
        <v>579</v>
      </c>
      <c r="J101" s="172" t="s">
        <v>580</v>
      </c>
      <c r="K101" s="139" t="s">
        <v>597</v>
      </c>
      <c r="L101" s="149" t="s">
        <v>605</v>
      </c>
      <c r="M101" s="96" t="s">
        <v>606</v>
      </c>
      <c r="N101" s="140" t="s">
        <v>582</v>
      </c>
      <c r="O101" s="98" t="s">
        <v>583</v>
      </c>
      <c r="P101" s="96" t="s">
        <v>584</v>
      </c>
      <c r="Q101" s="97" t="s">
        <v>585</v>
      </c>
      <c r="R101" s="56"/>
      <c r="S101" s="1"/>
      <c r="T101" s="1"/>
      <c r="U101" s="1"/>
      <c r="V101" s="1"/>
      <c r="W101" s="1"/>
      <c r="X101" s="1"/>
      <c r="Y101" s="1"/>
      <c r="Z101" s="1"/>
    </row>
    <row r="102" spans="1:38" ht="14.25" customHeight="1">
      <c r="A102" s="101"/>
      <c r="B102" s="102"/>
      <c r="C102" s="173"/>
      <c r="D102" s="103"/>
      <c r="E102" s="104"/>
      <c r="F102" s="174"/>
      <c r="G102" s="101"/>
      <c r="H102" s="104"/>
      <c r="I102" s="105"/>
      <c r="J102" s="175"/>
      <c r="K102" s="175"/>
      <c r="L102" s="176"/>
      <c r="M102" s="99"/>
      <c r="N102" s="176"/>
      <c r="O102" s="177"/>
      <c r="P102" s="178"/>
      <c r="Q102" s="179"/>
      <c r="R102" s="144"/>
      <c r="S102" s="113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38" ht="14.25" customHeight="1">
      <c r="A103" s="101"/>
      <c r="B103" s="102"/>
      <c r="C103" s="173"/>
      <c r="D103" s="103"/>
      <c r="E103" s="104"/>
      <c r="F103" s="174"/>
      <c r="G103" s="101"/>
      <c r="H103" s="104"/>
      <c r="I103" s="105"/>
      <c r="J103" s="175"/>
      <c r="K103" s="175"/>
      <c r="L103" s="176"/>
      <c r="M103" s="99"/>
      <c r="N103" s="176"/>
      <c r="O103" s="177"/>
      <c r="P103" s="178"/>
      <c r="Q103" s="179"/>
      <c r="R103" s="144"/>
      <c r="S103" s="113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38" ht="14.25" customHeight="1">
      <c r="A104" s="101"/>
      <c r="B104" s="102"/>
      <c r="C104" s="173"/>
      <c r="D104" s="103"/>
      <c r="E104" s="104"/>
      <c r="F104" s="174"/>
      <c r="G104" s="101"/>
      <c r="H104" s="104"/>
      <c r="I104" s="105"/>
      <c r="J104" s="175"/>
      <c r="K104" s="175"/>
      <c r="L104" s="176"/>
      <c r="M104" s="99"/>
      <c r="N104" s="176"/>
      <c r="O104" s="177"/>
      <c r="P104" s="178"/>
      <c r="Q104" s="179"/>
      <c r="R104" s="6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t="14.25" customHeight="1">
      <c r="A105" s="101"/>
      <c r="B105" s="102"/>
      <c r="C105" s="173"/>
      <c r="D105" s="103"/>
      <c r="E105" s="104"/>
      <c r="F105" s="175"/>
      <c r="G105" s="101"/>
      <c r="H105" s="104"/>
      <c r="I105" s="105"/>
      <c r="J105" s="175"/>
      <c r="K105" s="175"/>
      <c r="L105" s="176"/>
      <c r="M105" s="99"/>
      <c r="N105" s="176"/>
      <c r="O105" s="177"/>
      <c r="P105" s="178"/>
      <c r="Q105" s="179"/>
      <c r="R105" s="6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ht="14.25" customHeight="1">
      <c r="A106" s="101"/>
      <c r="B106" s="102"/>
      <c r="C106" s="173"/>
      <c r="D106" s="103"/>
      <c r="E106" s="104"/>
      <c r="F106" s="175"/>
      <c r="G106" s="101"/>
      <c r="H106" s="104"/>
      <c r="I106" s="105"/>
      <c r="J106" s="175"/>
      <c r="K106" s="175"/>
      <c r="L106" s="176"/>
      <c r="M106" s="99"/>
      <c r="N106" s="176"/>
      <c r="O106" s="177"/>
      <c r="P106" s="178"/>
      <c r="Q106" s="179"/>
      <c r="R106" s="6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ht="14.25" customHeight="1">
      <c r="A107" s="101"/>
      <c r="B107" s="102"/>
      <c r="C107" s="173"/>
      <c r="D107" s="103"/>
      <c r="E107" s="104"/>
      <c r="F107" s="174"/>
      <c r="G107" s="101"/>
      <c r="H107" s="104"/>
      <c r="I107" s="105"/>
      <c r="J107" s="175"/>
      <c r="K107" s="175"/>
      <c r="L107" s="176"/>
      <c r="M107" s="99"/>
      <c r="N107" s="176"/>
      <c r="O107" s="177"/>
      <c r="P107" s="178"/>
      <c r="Q107" s="179"/>
      <c r="R107" s="6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t="14.25" customHeight="1">
      <c r="A108" s="101"/>
      <c r="B108" s="102"/>
      <c r="C108" s="173"/>
      <c r="D108" s="103"/>
      <c r="E108" s="104"/>
      <c r="F108" s="174"/>
      <c r="G108" s="101"/>
      <c r="H108" s="104"/>
      <c r="I108" s="105"/>
      <c r="J108" s="175"/>
      <c r="K108" s="175"/>
      <c r="L108" s="175"/>
      <c r="M108" s="175"/>
      <c r="N108" s="176"/>
      <c r="O108" s="180"/>
      <c r="P108" s="178"/>
      <c r="Q108" s="179"/>
      <c r="R108" s="6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ht="14.25" customHeight="1">
      <c r="A109" s="101"/>
      <c r="B109" s="102"/>
      <c r="C109" s="173"/>
      <c r="D109" s="103"/>
      <c r="E109" s="104"/>
      <c r="F109" s="175"/>
      <c r="G109" s="101"/>
      <c r="H109" s="104"/>
      <c r="I109" s="105"/>
      <c r="J109" s="175"/>
      <c r="K109" s="175"/>
      <c r="L109" s="176"/>
      <c r="M109" s="99"/>
      <c r="N109" s="176"/>
      <c r="O109" s="177"/>
      <c r="P109" s="178"/>
      <c r="Q109" s="179"/>
      <c r="R109" s="144"/>
      <c r="S109" s="113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14.25" customHeight="1">
      <c r="A110" s="101"/>
      <c r="B110" s="102"/>
      <c r="C110" s="173"/>
      <c r="D110" s="103"/>
      <c r="E110" s="104"/>
      <c r="F110" s="174"/>
      <c r="G110" s="101"/>
      <c r="H110" s="104"/>
      <c r="I110" s="105"/>
      <c r="J110" s="181"/>
      <c r="K110" s="181"/>
      <c r="L110" s="181"/>
      <c r="M110" s="181"/>
      <c r="N110" s="182"/>
      <c r="O110" s="177"/>
      <c r="P110" s="106"/>
      <c r="Q110" s="179"/>
      <c r="R110" s="144"/>
      <c r="S110" s="113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ht="12.75" customHeight="1">
      <c r="A111" s="126"/>
      <c r="B111" s="119"/>
      <c r="C111" s="119"/>
      <c r="D111" s="119"/>
      <c r="E111" s="6"/>
      <c r="F111" s="127"/>
      <c r="G111" s="6"/>
      <c r="H111" s="6"/>
      <c r="I111" s="6"/>
      <c r="J111" s="1"/>
      <c r="K111" s="6"/>
      <c r="L111" s="6"/>
      <c r="M111" s="6"/>
      <c r="N111" s="1"/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126"/>
      <c r="B112" s="119"/>
      <c r="C112" s="119"/>
      <c r="D112" s="119"/>
      <c r="E112" s="6"/>
      <c r="F112" s="127"/>
      <c r="G112" s="56"/>
      <c r="H112" s="41"/>
      <c r="I112" s="56"/>
      <c r="J112" s="6"/>
      <c r="K112" s="145"/>
      <c r="L112" s="146"/>
      <c r="M112" s="6"/>
      <c r="N112" s="109"/>
      <c r="O112" s="147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56"/>
      <c r="B113" s="108"/>
      <c r="C113" s="108"/>
      <c r="D113" s="41"/>
      <c r="E113" s="56"/>
      <c r="F113" s="56"/>
      <c r="G113" s="56"/>
      <c r="H113" s="41"/>
      <c r="I113" s="56"/>
      <c r="J113" s="6"/>
      <c r="K113" s="145"/>
      <c r="L113" s="146"/>
      <c r="M113" s="6"/>
      <c r="N113" s="109"/>
      <c r="O113" s="147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41"/>
      <c r="B114" s="183" t="s">
        <v>612</v>
      </c>
      <c r="C114" s="183"/>
      <c r="D114" s="183"/>
      <c r="E114" s="183"/>
      <c r="F114" s="6"/>
      <c r="G114" s="6"/>
      <c r="H114" s="137"/>
      <c r="I114" s="6"/>
      <c r="J114" s="137"/>
      <c r="K114" s="138"/>
      <c r="L114" s="6"/>
      <c r="M114" s="6"/>
      <c r="N114" s="1"/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38.25" customHeight="1">
      <c r="A115" s="95" t="s">
        <v>16</v>
      </c>
      <c r="B115" s="96" t="s">
        <v>563</v>
      </c>
      <c r="C115" s="96"/>
      <c r="D115" s="97" t="s">
        <v>574</v>
      </c>
      <c r="E115" s="96" t="s">
        <v>575</v>
      </c>
      <c r="F115" s="96" t="s">
        <v>576</v>
      </c>
      <c r="G115" s="96" t="s">
        <v>613</v>
      </c>
      <c r="H115" s="96" t="s">
        <v>614</v>
      </c>
      <c r="I115" s="96" t="s">
        <v>579</v>
      </c>
      <c r="J115" s="184" t="s">
        <v>580</v>
      </c>
      <c r="K115" s="96" t="s">
        <v>581</v>
      </c>
      <c r="L115" s="96" t="s">
        <v>615</v>
      </c>
      <c r="M115" s="96" t="s">
        <v>584</v>
      </c>
      <c r="N115" s="97" t="s">
        <v>585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85">
        <v>1</v>
      </c>
      <c r="B116" s="186">
        <v>41579</v>
      </c>
      <c r="C116" s="186"/>
      <c r="D116" s="187" t="s">
        <v>616</v>
      </c>
      <c r="E116" s="188" t="s">
        <v>617</v>
      </c>
      <c r="F116" s="189">
        <v>82</v>
      </c>
      <c r="G116" s="188" t="s">
        <v>618</v>
      </c>
      <c r="H116" s="188">
        <v>100</v>
      </c>
      <c r="I116" s="190">
        <v>100</v>
      </c>
      <c r="J116" s="191" t="s">
        <v>619</v>
      </c>
      <c r="K116" s="192">
        <f t="shared" ref="K116:K168" si="72">H116-F116</f>
        <v>18</v>
      </c>
      <c r="L116" s="193">
        <f t="shared" ref="L116:L168" si="73">K116/F116</f>
        <v>0.21951219512195122</v>
      </c>
      <c r="M116" s="188" t="s">
        <v>586</v>
      </c>
      <c r="N116" s="194">
        <v>42657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85">
        <v>2</v>
      </c>
      <c r="B117" s="186">
        <v>41794</v>
      </c>
      <c r="C117" s="186"/>
      <c r="D117" s="187" t="s">
        <v>620</v>
      </c>
      <c r="E117" s="188" t="s">
        <v>588</v>
      </c>
      <c r="F117" s="189">
        <v>257</v>
      </c>
      <c r="G117" s="188" t="s">
        <v>618</v>
      </c>
      <c r="H117" s="188">
        <v>300</v>
      </c>
      <c r="I117" s="190">
        <v>300</v>
      </c>
      <c r="J117" s="191" t="s">
        <v>619</v>
      </c>
      <c r="K117" s="192">
        <f t="shared" si="72"/>
        <v>43</v>
      </c>
      <c r="L117" s="193">
        <f t="shared" si="73"/>
        <v>0.16731517509727625</v>
      </c>
      <c r="M117" s="188" t="s">
        <v>586</v>
      </c>
      <c r="N117" s="194">
        <v>41822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85">
        <v>3</v>
      </c>
      <c r="B118" s="186">
        <v>41828</v>
      </c>
      <c r="C118" s="186"/>
      <c r="D118" s="187" t="s">
        <v>621</v>
      </c>
      <c r="E118" s="188" t="s">
        <v>588</v>
      </c>
      <c r="F118" s="189">
        <v>393</v>
      </c>
      <c r="G118" s="188" t="s">
        <v>618</v>
      </c>
      <c r="H118" s="188">
        <v>468</v>
      </c>
      <c r="I118" s="190">
        <v>468</v>
      </c>
      <c r="J118" s="191" t="s">
        <v>619</v>
      </c>
      <c r="K118" s="192">
        <f t="shared" si="72"/>
        <v>75</v>
      </c>
      <c r="L118" s="193">
        <f t="shared" si="73"/>
        <v>0.19083969465648856</v>
      </c>
      <c r="M118" s="188" t="s">
        <v>586</v>
      </c>
      <c r="N118" s="194">
        <v>41863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85">
        <v>4</v>
      </c>
      <c r="B119" s="186">
        <v>41857</v>
      </c>
      <c r="C119" s="186"/>
      <c r="D119" s="187" t="s">
        <v>622</v>
      </c>
      <c r="E119" s="188" t="s">
        <v>588</v>
      </c>
      <c r="F119" s="189">
        <v>205</v>
      </c>
      <c r="G119" s="188" t="s">
        <v>618</v>
      </c>
      <c r="H119" s="188">
        <v>275</v>
      </c>
      <c r="I119" s="190">
        <v>250</v>
      </c>
      <c r="J119" s="191" t="s">
        <v>619</v>
      </c>
      <c r="K119" s="192">
        <f t="shared" si="72"/>
        <v>70</v>
      </c>
      <c r="L119" s="193">
        <f t="shared" si="73"/>
        <v>0.34146341463414637</v>
      </c>
      <c r="M119" s="188" t="s">
        <v>586</v>
      </c>
      <c r="N119" s="194">
        <v>41962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85">
        <v>5</v>
      </c>
      <c r="B120" s="186">
        <v>41886</v>
      </c>
      <c r="C120" s="186"/>
      <c r="D120" s="187" t="s">
        <v>623</v>
      </c>
      <c r="E120" s="188" t="s">
        <v>588</v>
      </c>
      <c r="F120" s="189">
        <v>162</v>
      </c>
      <c r="G120" s="188" t="s">
        <v>618</v>
      </c>
      <c r="H120" s="188">
        <v>190</v>
      </c>
      <c r="I120" s="190">
        <v>190</v>
      </c>
      <c r="J120" s="191" t="s">
        <v>619</v>
      </c>
      <c r="K120" s="192">
        <f t="shared" si="72"/>
        <v>28</v>
      </c>
      <c r="L120" s="193">
        <f t="shared" si="73"/>
        <v>0.1728395061728395</v>
      </c>
      <c r="M120" s="188" t="s">
        <v>586</v>
      </c>
      <c r="N120" s="194">
        <v>42006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85">
        <v>6</v>
      </c>
      <c r="B121" s="186">
        <v>41886</v>
      </c>
      <c r="C121" s="186"/>
      <c r="D121" s="187" t="s">
        <v>624</v>
      </c>
      <c r="E121" s="188" t="s">
        <v>588</v>
      </c>
      <c r="F121" s="189">
        <v>75</v>
      </c>
      <c r="G121" s="188" t="s">
        <v>618</v>
      </c>
      <c r="H121" s="188">
        <v>91.5</v>
      </c>
      <c r="I121" s="190" t="s">
        <v>625</v>
      </c>
      <c r="J121" s="191" t="s">
        <v>626</v>
      </c>
      <c r="K121" s="192">
        <f t="shared" si="72"/>
        <v>16.5</v>
      </c>
      <c r="L121" s="193">
        <f t="shared" si="73"/>
        <v>0.22</v>
      </c>
      <c r="M121" s="188" t="s">
        <v>586</v>
      </c>
      <c r="N121" s="194">
        <v>41954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85">
        <v>7</v>
      </c>
      <c r="B122" s="186">
        <v>41913</v>
      </c>
      <c r="C122" s="186"/>
      <c r="D122" s="187" t="s">
        <v>627</v>
      </c>
      <c r="E122" s="188" t="s">
        <v>588</v>
      </c>
      <c r="F122" s="189">
        <v>850</v>
      </c>
      <c r="G122" s="188" t="s">
        <v>618</v>
      </c>
      <c r="H122" s="188">
        <v>982.5</v>
      </c>
      <c r="I122" s="190">
        <v>1050</v>
      </c>
      <c r="J122" s="191" t="s">
        <v>628</v>
      </c>
      <c r="K122" s="192">
        <f t="shared" si="72"/>
        <v>132.5</v>
      </c>
      <c r="L122" s="193">
        <f t="shared" si="73"/>
        <v>0.15588235294117647</v>
      </c>
      <c r="M122" s="188" t="s">
        <v>586</v>
      </c>
      <c r="N122" s="194">
        <v>42039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85">
        <v>8</v>
      </c>
      <c r="B123" s="186">
        <v>41913</v>
      </c>
      <c r="C123" s="186"/>
      <c r="D123" s="187" t="s">
        <v>629</v>
      </c>
      <c r="E123" s="188" t="s">
        <v>588</v>
      </c>
      <c r="F123" s="189">
        <v>475</v>
      </c>
      <c r="G123" s="188" t="s">
        <v>618</v>
      </c>
      <c r="H123" s="188">
        <v>515</v>
      </c>
      <c r="I123" s="190">
        <v>600</v>
      </c>
      <c r="J123" s="191" t="s">
        <v>630</v>
      </c>
      <c r="K123" s="192">
        <f t="shared" si="72"/>
        <v>40</v>
      </c>
      <c r="L123" s="193">
        <f t="shared" si="73"/>
        <v>8.4210526315789472E-2</v>
      </c>
      <c r="M123" s="188" t="s">
        <v>586</v>
      </c>
      <c r="N123" s="194">
        <v>41939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85">
        <v>9</v>
      </c>
      <c r="B124" s="186">
        <v>41913</v>
      </c>
      <c r="C124" s="186"/>
      <c r="D124" s="187" t="s">
        <v>631</v>
      </c>
      <c r="E124" s="188" t="s">
        <v>588</v>
      </c>
      <c r="F124" s="189">
        <v>86</v>
      </c>
      <c r="G124" s="188" t="s">
        <v>618</v>
      </c>
      <c r="H124" s="188">
        <v>99</v>
      </c>
      <c r="I124" s="190">
        <v>140</v>
      </c>
      <c r="J124" s="191" t="s">
        <v>632</v>
      </c>
      <c r="K124" s="192">
        <f t="shared" si="72"/>
        <v>13</v>
      </c>
      <c r="L124" s="193">
        <f t="shared" si="73"/>
        <v>0.15116279069767441</v>
      </c>
      <c r="M124" s="188" t="s">
        <v>586</v>
      </c>
      <c r="N124" s="194">
        <v>41939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85">
        <v>10</v>
      </c>
      <c r="B125" s="186">
        <v>41926</v>
      </c>
      <c r="C125" s="186"/>
      <c r="D125" s="187" t="s">
        <v>633</v>
      </c>
      <c r="E125" s="188" t="s">
        <v>588</v>
      </c>
      <c r="F125" s="189">
        <v>496.6</v>
      </c>
      <c r="G125" s="188" t="s">
        <v>618</v>
      </c>
      <c r="H125" s="188">
        <v>621</v>
      </c>
      <c r="I125" s="190">
        <v>580</v>
      </c>
      <c r="J125" s="191" t="s">
        <v>619</v>
      </c>
      <c r="K125" s="192">
        <f t="shared" si="72"/>
        <v>124.39999999999998</v>
      </c>
      <c r="L125" s="193">
        <f t="shared" si="73"/>
        <v>0.25050342327829234</v>
      </c>
      <c r="M125" s="188" t="s">
        <v>586</v>
      </c>
      <c r="N125" s="194">
        <v>42605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85">
        <v>11</v>
      </c>
      <c r="B126" s="186">
        <v>41926</v>
      </c>
      <c r="C126" s="186"/>
      <c r="D126" s="187" t="s">
        <v>634</v>
      </c>
      <c r="E126" s="188" t="s">
        <v>588</v>
      </c>
      <c r="F126" s="189">
        <v>2481.9</v>
      </c>
      <c r="G126" s="188" t="s">
        <v>618</v>
      </c>
      <c r="H126" s="188">
        <v>2840</v>
      </c>
      <c r="I126" s="190">
        <v>2870</v>
      </c>
      <c r="J126" s="191" t="s">
        <v>635</v>
      </c>
      <c r="K126" s="192">
        <f t="shared" si="72"/>
        <v>358.09999999999991</v>
      </c>
      <c r="L126" s="193">
        <f t="shared" si="73"/>
        <v>0.14428462065353154</v>
      </c>
      <c r="M126" s="188" t="s">
        <v>586</v>
      </c>
      <c r="N126" s="194">
        <v>42017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85">
        <v>12</v>
      </c>
      <c r="B127" s="186">
        <v>41928</v>
      </c>
      <c r="C127" s="186"/>
      <c r="D127" s="187" t="s">
        <v>636</v>
      </c>
      <c r="E127" s="188" t="s">
        <v>588</v>
      </c>
      <c r="F127" s="189">
        <v>84.5</v>
      </c>
      <c r="G127" s="188" t="s">
        <v>618</v>
      </c>
      <c r="H127" s="188">
        <v>93</v>
      </c>
      <c r="I127" s="190">
        <v>110</v>
      </c>
      <c r="J127" s="191" t="s">
        <v>637</v>
      </c>
      <c r="K127" s="192">
        <f t="shared" si="72"/>
        <v>8.5</v>
      </c>
      <c r="L127" s="193">
        <f t="shared" si="73"/>
        <v>0.10059171597633136</v>
      </c>
      <c r="M127" s="188" t="s">
        <v>586</v>
      </c>
      <c r="N127" s="194">
        <v>41939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85">
        <v>13</v>
      </c>
      <c r="B128" s="186">
        <v>41928</v>
      </c>
      <c r="C128" s="186"/>
      <c r="D128" s="187" t="s">
        <v>638</v>
      </c>
      <c r="E128" s="188" t="s">
        <v>588</v>
      </c>
      <c r="F128" s="189">
        <v>401</v>
      </c>
      <c r="G128" s="188" t="s">
        <v>618</v>
      </c>
      <c r="H128" s="188">
        <v>428</v>
      </c>
      <c r="I128" s="190">
        <v>450</v>
      </c>
      <c r="J128" s="191" t="s">
        <v>639</v>
      </c>
      <c r="K128" s="192">
        <f t="shared" si="72"/>
        <v>27</v>
      </c>
      <c r="L128" s="193">
        <f t="shared" si="73"/>
        <v>6.7331670822942641E-2</v>
      </c>
      <c r="M128" s="188" t="s">
        <v>586</v>
      </c>
      <c r="N128" s="194">
        <v>42020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85">
        <v>14</v>
      </c>
      <c r="B129" s="186">
        <v>41928</v>
      </c>
      <c r="C129" s="186"/>
      <c r="D129" s="187" t="s">
        <v>640</v>
      </c>
      <c r="E129" s="188" t="s">
        <v>588</v>
      </c>
      <c r="F129" s="189">
        <v>101</v>
      </c>
      <c r="G129" s="188" t="s">
        <v>618</v>
      </c>
      <c r="H129" s="188">
        <v>112</v>
      </c>
      <c r="I129" s="190">
        <v>120</v>
      </c>
      <c r="J129" s="191" t="s">
        <v>641</v>
      </c>
      <c r="K129" s="192">
        <f t="shared" si="72"/>
        <v>11</v>
      </c>
      <c r="L129" s="193">
        <f t="shared" si="73"/>
        <v>0.10891089108910891</v>
      </c>
      <c r="M129" s="188" t="s">
        <v>586</v>
      </c>
      <c r="N129" s="194">
        <v>41939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85">
        <v>15</v>
      </c>
      <c r="B130" s="186">
        <v>41954</v>
      </c>
      <c r="C130" s="186"/>
      <c r="D130" s="187" t="s">
        <v>642</v>
      </c>
      <c r="E130" s="188" t="s">
        <v>588</v>
      </c>
      <c r="F130" s="189">
        <v>59</v>
      </c>
      <c r="G130" s="188" t="s">
        <v>618</v>
      </c>
      <c r="H130" s="188">
        <v>76</v>
      </c>
      <c r="I130" s="190">
        <v>76</v>
      </c>
      <c r="J130" s="191" t="s">
        <v>619</v>
      </c>
      <c r="K130" s="192">
        <f t="shared" si="72"/>
        <v>17</v>
      </c>
      <c r="L130" s="193">
        <f t="shared" si="73"/>
        <v>0.28813559322033899</v>
      </c>
      <c r="M130" s="188" t="s">
        <v>586</v>
      </c>
      <c r="N130" s="194">
        <v>43032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85">
        <v>16</v>
      </c>
      <c r="B131" s="186">
        <v>41954</v>
      </c>
      <c r="C131" s="186"/>
      <c r="D131" s="187" t="s">
        <v>631</v>
      </c>
      <c r="E131" s="188" t="s">
        <v>588</v>
      </c>
      <c r="F131" s="189">
        <v>99</v>
      </c>
      <c r="G131" s="188" t="s">
        <v>618</v>
      </c>
      <c r="H131" s="188">
        <v>120</v>
      </c>
      <c r="I131" s="190">
        <v>120</v>
      </c>
      <c r="J131" s="191" t="s">
        <v>599</v>
      </c>
      <c r="K131" s="192">
        <f t="shared" si="72"/>
        <v>21</v>
      </c>
      <c r="L131" s="193">
        <f t="shared" si="73"/>
        <v>0.21212121212121213</v>
      </c>
      <c r="M131" s="188" t="s">
        <v>586</v>
      </c>
      <c r="N131" s="194">
        <v>41960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85">
        <v>17</v>
      </c>
      <c r="B132" s="186">
        <v>41956</v>
      </c>
      <c r="C132" s="186"/>
      <c r="D132" s="187" t="s">
        <v>643</v>
      </c>
      <c r="E132" s="188" t="s">
        <v>588</v>
      </c>
      <c r="F132" s="189">
        <v>22</v>
      </c>
      <c r="G132" s="188" t="s">
        <v>618</v>
      </c>
      <c r="H132" s="188">
        <v>33.549999999999997</v>
      </c>
      <c r="I132" s="190">
        <v>32</v>
      </c>
      <c r="J132" s="191" t="s">
        <v>644</v>
      </c>
      <c r="K132" s="192">
        <f t="shared" si="72"/>
        <v>11.549999999999997</v>
      </c>
      <c r="L132" s="193">
        <f t="shared" si="73"/>
        <v>0.52499999999999991</v>
      </c>
      <c r="M132" s="188" t="s">
        <v>586</v>
      </c>
      <c r="N132" s="194">
        <v>42188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85">
        <v>18</v>
      </c>
      <c r="B133" s="186">
        <v>41976</v>
      </c>
      <c r="C133" s="186"/>
      <c r="D133" s="187" t="s">
        <v>645</v>
      </c>
      <c r="E133" s="188" t="s">
        <v>588</v>
      </c>
      <c r="F133" s="189">
        <v>440</v>
      </c>
      <c r="G133" s="188" t="s">
        <v>618</v>
      </c>
      <c r="H133" s="188">
        <v>520</v>
      </c>
      <c r="I133" s="190">
        <v>520</v>
      </c>
      <c r="J133" s="191" t="s">
        <v>646</v>
      </c>
      <c r="K133" s="192">
        <f t="shared" si="72"/>
        <v>80</v>
      </c>
      <c r="L133" s="193">
        <f t="shared" si="73"/>
        <v>0.18181818181818182</v>
      </c>
      <c r="M133" s="188" t="s">
        <v>586</v>
      </c>
      <c r="N133" s="194">
        <v>42208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85">
        <v>19</v>
      </c>
      <c r="B134" s="186">
        <v>41976</v>
      </c>
      <c r="C134" s="186"/>
      <c r="D134" s="187" t="s">
        <v>647</v>
      </c>
      <c r="E134" s="188" t="s">
        <v>588</v>
      </c>
      <c r="F134" s="189">
        <v>360</v>
      </c>
      <c r="G134" s="188" t="s">
        <v>618</v>
      </c>
      <c r="H134" s="188">
        <v>427</v>
      </c>
      <c r="I134" s="190">
        <v>425</v>
      </c>
      <c r="J134" s="191" t="s">
        <v>648</v>
      </c>
      <c r="K134" s="192">
        <f t="shared" si="72"/>
        <v>67</v>
      </c>
      <c r="L134" s="193">
        <f t="shared" si="73"/>
        <v>0.18611111111111112</v>
      </c>
      <c r="M134" s="188" t="s">
        <v>586</v>
      </c>
      <c r="N134" s="194">
        <v>42058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85">
        <v>20</v>
      </c>
      <c r="B135" s="186">
        <v>42012</v>
      </c>
      <c r="C135" s="186"/>
      <c r="D135" s="187" t="s">
        <v>649</v>
      </c>
      <c r="E135" s="188" t="s">
        <v>588</v>
      </c>
      <c r="F135" s="189">
        <v>360</v>
      </c>
      <c r="G135" s="188" t="s">
        <v>618</v>
      </c>
      <c r="H135" s="188">
        <v>455</v>
      </c>
      <c r="I135" s="190">
        <v>420</v>
      </c>
      <c r="J135" s="191" t="s">
        <v>650</v>
      </c>
      <c r="K135" s="192">
        <f t="shared" si="72"/>
        <v>95</v>
      </c>
      <c r="L135" s="193">
        <f t="shared" si="73"/>
        <v>0.2638888888888889</v>
      </c>
      <c r="M135" s="188" t="s">
        <v>586</v>
      </c>
      <c r="N135" s="194">
        <v>42024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85">
        <v>21</v>
      </c>
      <c r="B136" s="186">
        <v>42012</v>
      </c>
      <c r="C136" s="186"/>
      <c r="D136" s="187" t="s">
        <v>651</v>
      </c>
      <c r="E136" s="188" t="s">
        <v>588</v>
      </c>
      <c r="F136" s="189">
        <v>130</v>
      </c>
      <c r="G136" s="188"/>
      <c r="H136" s="188">
        <v>175.5</v>
      </c>
      <c r="I136" s="190">
        <v>165</v>
      </c>
      <c r="J136" s="191" t="s">
        <v>652</v>
      </c>
      <c r="K136" s="192">
        <f t="shared" si="72"/>
        <v>45.5</v>
      </c>
      <c r="L136" s="193">
        <f t="shared" si="73"/>
        <v>0.35</v>
      </c>
      <c r="M136" s="188" t="s">
        <v>586</v>
      </c>
      <c r="N136" s="194">
        <v>43088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85">
        <v>22</v>
      </c>
      <c r="B137" s="186">
        <v>42040</v>
      </c>
      <c r="C137" s="186"/>
      <c r="D137" s="187" t="s">
        <v>380</v>
      </c>
      <c r="E137" s="188" t="s">
        <v>617</v>
      </c>
      <c r="F137" s="189">
        <v>98</v>
      </c>
      <c r="G137" s="188"/>
      <c r="H137" s="188">
        <v>120</v>
      </c>
      <c r="I137" s="190">
        <v>120</v>
      </c>
      <c r="J137" s="191" t="s">
        <v>619</v>
      </c>
      <c r="K137" s="192">
        <f t="shared" si="72"/>
        <v>22</v>
      </c>
      <c r="L137" s="193">
        <f t="shared" si="73"/>
        <v>0.22448979591836735</v>
      </c>
      <c r="M137" s="188" t="s">
        <v>586</v>
      </c>
      <c r="N137" s="194">
        <v>42753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85">
        <v>23</v>
      </c>
      <c r="B138" s="186">
        <v>42040</v>
      </c>
      <c r="C138" s="186"/>
      <c r="D138" s="187" t="s">
        <v>653</v>
      </c>
      <c r="E138" s="188" t="s">
        <v>617</v>
      </c>
      <c r="F138" s="189">
        <v>196</v>
      </c>
      <c r="G138" s="188"/>
      <c r="H138" s="188">
        <v>262</v>
      </c>
      <c r="I138" s="190">
        <v>255</v>
      </c>
      <c r="J138" s="191" t="s">
        <v>619</v>
      </c>
      <c r="K138" s="192">
        <f t="shared" si="72"/>
        <v>66</v>
      </c>
      <c r="L138" s="193">
        <f t="shared" si="73"/>
        <v>0.33673469387755101</v>
      </c>
      <c r="M138" s="188" t="s">
        <v>586</v>
      </c>
      <c r="N138" s="194">
        <v>42599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95">
        <v>24</v>
      </c>
      <c r="B139" s="196">
        <v>42067</v>
      </c>
      <c r="C139" s="196"/>
      <c r="D139" s="197" t="s">
        <v>379</v>
      </c>
      <c r="E139" s="198" t="s">
        <v>617</v>
      </c>
      <c r="F139" s="199">
        <v>235</v>
      </c>
      <c r="G139" s="199"/>
      <c r="H139" s="200">
        <v>77</v>
      </c>
      <c r="I139" s="200" t="s">
        <v>654</v>
      </c>
      <c r="J139" s="201" t="s">
        <v>655</v>
      </c>
      <c r="K139" s="202">
        <f t="shared" si="72"/>
        <v>-158</v>
      </c>
      <c r="L139" s="203">
        <f t="shared" si="73"/>
        <v>-0.67234042553191486</v>
      </c>
      <c r="M139" s="199" t="s">
        <v>598</v>
      </c>
      <c r="N139" s="196">
        <v>43522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85">
        <v>25</v>
      </c>
      <c r="B140" s="186">
        <v>42067</v>
      </c>
      <c r="C140" s="186"/>
      <c r="D140" s="187" t="s">
        <v>656</v>
      </c>
      <c r="E140" s="188" t="s">
        <v>617</v>
      </c>
      <c r="F140" s="189">
        <v>185</v>
      </c>
      <c r="G140" s="188"/>
      <c r="H140" s="188">
        <v>224</v>
      </c>
      <c r="I140" s="190" t="s">
        <v>657</v>
      </c>
      <c r="J140" s="191" t="s">
        <v>619</v>
      </c>
      <c r="K140" s="192">
        <f t="shared" si="72"/>
        <v>39</v>
      </c>
      <c r="L140" s="193">
        <f t="shared" si="73"/>
        <v>0.21081081081081082</v>
      </c>
      <c r="M140" s="188" t="s">
        <v>586</v>
      </c>
      <c r="N140" s="194">
        <v>42647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95">
        <v>26</v>
      </c>
      <c r="B141" s="196">
        <v>42090</v>
      </c>
      <c r="C141" s="196"/>
      <c r="D141" s="204" t="s">
        <v>658</v>
      </c>
      <c r="E141" s="199" t="s">
        <v>617</v>
      </c>
      <c r="F141" s="199">
        <v>49.5</v>
      </c>
      <c r="G141" s="200"/>
      <c r="H141" s="200">
        <v>15.85</v>
      </c>
      <c r="I141" s="200">
        <v>67</v>
      </c>
      <c r="J141" s="201" t="s">
        <v>659</v>
      </c>
      <c r="K141" s="200">
        <f t="shared" si="72"/>
        <v>-33.65</v>
      </c>
      <c r="L141" s="205">
        <f t="shared" si="73"/>
        <v>-0.67979797979797973</v>
      </c>
      <c r="M141" s="199" t="s">
        <v>598</v>
      </c>
      <c r="N141" s="206">
        <v>43627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85">
        <v>27</v>
      </c>
      <c r="B142" s="186">
        <v>42093</v>
      </c>
      <c r="C142" s="186"/>
      <c r="D142" s="187" t="s">
        <v>660</v>
      </c>
      <c r="E142" s="188" t="s">
        <v>617</v>
      </c>
      <c r="F142" s="189">
        <v>183.5</v>
      </c>
      <c r="G142" s="188"/>
      <c r="H142" s="188">
        <v>219</v>
      </c>
      <c r="I142" s="190">
        <v>218</v>
      </c>
      <c r="J142" s="191" t="s">
        <v>661</v>
      </c>
      <c r="K142" s="192">
        <f t="shared" si="72"/>
        <v>35.5</v>
      </c>
      <c r="L142" s="193">
        <f t="shared" si="73"/>
        <v>0.19346049046321526</v>
      </c>
      <c r="M142" s="188" t="s">
        <v>586</v>
      </c>
      <c r="N142" s="194">
        <v>42103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85">
        <v>28</v>
      </c>
      <c r="B143" s="186">
        <v>42114</v>
      </c>
      <c r="C143" s="186"/>
      <c r="D143" s="187" t="s">
        <v>662</v>
      </c>
      <c r="E143" s="188" t="s">
        <v>617</v>
      </c>
      <c r="F143" s="189">
        <f>(227+237)/2</f>
        <v>232</v>
      </c>
      <c r="G143" s="188"/>
      <c r="H143" s="188">
        <v>298</v>
      </c>
      <c r="I143" s="190">
        <v>298</v>
      </c>
      <c r="J143" s="191" t="s">
        <v>619</v>
      </c>
      <c r="K143" s="192">
        <f t="shared" si="72"/>
        <v>66</v>
      </c>
      <c r="L143" s="193">
        <f t="shared" si="73"/>
        <v>0.28448275862068967</v>
      </c>
      <c r="M143" s="188" t="s">
        <v>586</v>
      </c>
      <c r="N143" s="194">
        <v>42823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85">
        <v>29</v>
      </c>
      <c r="B144" s="186">
        <v>42128</v>
      </c>
      <c r="C144" s="186"/>
      <c r="D144" s="187" t="s">
        <v>663</v>
      </c>
      <c r="E144" s="188" t="s">
        <v>588</v>
      </c>
      <c r="F144" s="189">
        <v>385</v>
      </c>
      <c r="G144" s="188"/>
      <c r="H144" s="188">
        <f>212.5+331</f>
        <v>543.5</v>
      </c>
      <c r="I144" s="190">
        <v>510</v>
      </c>
      <c r="J144" s="191" t="s">
        <v>664</v>
      </c>
      <c r="K144" s="192">
        <f t="shared" si="72"/>
        <v>158.5</v>
      </c>
      <c r="L144" s="193">
        <f t="shared" si="73"/>
        <v>0.41168831168831171</v>
      </c>
      <c r="M144" s="188" t="s">
        <v>586</v>
      </c>
      <c r="N144" s="194">
        <v>42235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5">
        <v>30</v>
      </c>
      <c r="B145" s="186">
        <v>42128</v>
      </c>
      <c r="C145" s="186"/>
      <c r="D145" s="187" t="s">
        <v>665</v>
      </c>
      <c r="E145" s="188" t="s">
        <v>588</v>
      </c>
      <c r="F145" s="189">
        <v>115.5</v>
      </c>
      <c r="G145" s="188"/>
      <c r="H145" s="188">
        <v>146</v>
      </c>
      <c r="I145" s="190">
        <v>142</v>
      </c>
      <c r="J145" s="191" t="s">
        <v>666</v>
      </c>
      <c r="K145" s="192">
        <f t="shared" si="72"/>
        <v>30.5</v>
      </c>
      <c r="L145" s="193">
        <f t="shared" si="73"/>
        <v>0.26406926406926406</v>
      </c>
      <c r="M145" s="188" t="s">
        <v>586</v>
      </c>
      <c r="N145" s="194">
        <v>42202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5">
        <v>31</v>
      </c>
      <c r="B146" s="186">
        <v>42151</v>
      </c>
      <c r="C146" s="186"/>
      <c r="D146" s="187" t="s">
        <v>667</v>
      </c>
      <c r="E146" s="188" t="s">
        <v>588</v>
      </c>
      <c r="F146" s="189">
        <v>237.5</v>
      </c>
      <c r="G146" s="188"/>
      <c r="H146" s="188">
        <v>279.5</v>
      </c>
      <c r="I146" s="190">
        <v>278</v>
      </c>
      <c r="J146" s="191" t="s">
        <v>619</v>
      </c>
      <c r="K146" s="192">
        <f t="shared" si="72"/>
        <v>42</v>
      </c>
      <c r="L146" s="193">
        <f t="shared" si="73"/>
        <v>0.17684210526315788</v>
      </c>
      <c r="M146" s="188" t="s">
        <v>586</v>
      </c>
      <c r="N146" s="194">
        <v>42222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5">
        <v>32</v>
      </c>
      <c r="B147" s="186">
        <v>42174</v>
      </c>
      <c r="C147" s="186"/>
      <c r="D147" s="187" t="s">
        <v>638</v>
      </c>
      <c r="E147" s="188" t="s">
        <v>617</v>
      </c>
      <c r="F147" s="189">
        <v>340</v>
      </c>
      <c r="G147" s="188"/>
      <c r="H147" s="188">
        <v>448</v>
      </c>
      <c r="I147" s="190">
        <v>448</v>
      </c>
      <c r="J147" s="191" t="s">
        <v>619</v>
      </c>
      <c r="K147" s="192">
        <f t="shared" si="72"/>
        <v>108</v>
      </c>
      <c r="L147" s="193">
        <f t="shared" si="73"/>
        <v>0.31764705882352939</v>
      </c>
      <c r="M147" s="188" t="s">
        <v>586</v>
      </c>
      <c r="N147" s="194">
        <v>43018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5">
        <v>33</v>
      </c>
      <c r="B148" s="186">
        <v>42191</v>
      </c>
      <c r="C148" s="186"/>
      <c r="D148" s="187" t="s">
        <v>668</v>
      </c>
      <c r="E148" s="188" t="s">
        <v>617</v>
      </c>
      <c r="F148" s="189">
        <v>390</v>
      </c>
      <c r="G148" s="188"/>
      <c r="H148" s="188">
        <v>460</v>
      </c>
      <c r="I148" s="190">
        <v>460</v>
      </c>
      <c r="J148" s="191" t="s">
        <v>619</v>
      </c>
      <c r="K148" s="192">
        <f t="shared" si="72"/>
        <v>70</v>
      </c>
      <c r="L148" s="193">
        <f t="shared" si="73"/>
        <v>0.17948717948717949</v>
      </c>
      <c r="M148" s="188" t="s">
        <v>586</v>
      </c>
      <c r="N148" s="194">
        <v>42478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95">
        <v>34</v>
      </c>
      <c r="B149" s="196">
        <v>42195</v>
      </c>
      <c r="C149" s="196"/>
      <c r="D149" s="197" t="s">
        <v>669</v>
      </c>
      <c r="E149" s="198" t="s">
        <v>617</v>
      </c>
      <c r="F149" s="199">
        <v>122.5</v>
      </c>
      <c r="G149" s="199"/>
      <c r="H149" s="200">
        <v>61</v>
      </c>
      <c r="I149" s="200">
        <v>172</v>
      </c>
      <c r="J149" s="201" t="s">
        <v>670</v>
      </c>
      <c r="K149" s="202">
        <f t="shared" si="72"/>
        <v>-61.5</v>
      </c>
      <c r="L149" s="203">
        <f t="shared" si="73"/>
        <v>-0.50204081632653064</v>
      </c>
      <c r="M149" s="199" t="s">
        <v>598</v>
      </c>
      <c r="N149" s="196">
        <v>43333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5">
        <v>35</v>
      </c>
      <c r="B150" s="186">
        <v>42219</v>
      </c>
      <c r="C150" s="186"/>
      <c r="D150" s="187" t="s">
        <v>671</v>
      </c>
      <c r="E150" s="188" t="s">
        <v>617</v>
      </c>
      <c r="F150" s="189">
        <v>297.5</v>
      </c>
      <c r="G150" s="188"/>
      <c r="H150" s="188">
        <v>350</v>
      </c>
      <c r="I150" s="190">
        <v>360</v>
      </c>
      <c r="J150" s="191" t="s">
        <v>672</v>
      </c>
      <c r="K150" s="192">
        <f t="shared" si="72"/>
        <v>52.5</v>
      </c>
      <c r="L150" s="193">
        <f t="shared" si="73"/>
        <v>0.17647058823529413</v>
      </c>
      <c r="M150" s="188" t="s">
        <v>586</v>
      </c>
      <c r="N150" s="194">
        <v>42232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5">
        <v>36</v>
      </c>
      <c r="B151" s="186">
        <v>42219</v>
      </c>
      <c r="C151" s="186"/>
      <c r="D151" s="187" t="s">
        <v>673</v>
      </c>
      <c r="E151" s="188" t="s">
        <v>617</v>
      </c>
      <c r="F151" s="189">
        <v>115.5</v>
      </c>
      <c r="G151" s="188"/>
      <c r="H151" s="188">
        <v>149</v>
      </c>
      <c r="I151" s="190">
        <v>140</v>
      </c>
      <c r="J151" s="191" t="s">
        <v>674</v>
      </c>
      <c r="K151" s="192">
        <f t="shared" si="72"/>
        <v>33.5</v>
      </c>
      <c r="L151" s="193">
        <f t="shared" si="73"/>
        <v>0.29004329004329005</v>
      </c>
      <c r="M151" s="188" t="s">
        <v>586</v>
      </c>
      <c r="N151" s="194">
        <v>42740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85">
        <v>37</v>
      </c>
      <c r="B152" s="186">
        <v>42251</v>
      </c>
      <c r="C152" s="186"/>
      <c r="D152" s="187" t="s">
        <v>667</v>
      </c>
      <c r="E152" s="188" t="s">
        <v>617</v>
      </c>
      <c r="F152" s="189">
        <v>226</v>
      </c>
      <c r="G152" s="188"/>
      <c r="H152" s="188">
        <v>292</v>
      </c>
      <c r="I152" s="190">
        <v>292</v>
      </c>
      <c r="J152" s="191" t="s">
        <v>675</v>
      </c>
      <c r="K152" s="192">
        <f t="shared" si="72"/>
        <v>66</v>
      </c>
      <c r="L152" s="193">
        <f t="shared" si="73"/>
        <v>0.29203539823008851</v>
      </c>
      <c r="M152" s="188" t="s">
        <v>586</v>
      </c>
      <c r="N152" s="194">
        <v>42286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5">
        <v>38</v>
      </c>
      <c r="B153" s="186">
        <v>42254</v>
      </c>
      <c r="C153" s="186"/>
      <c r="D153" s="187" t="s">
        <v>662</v>
      </c>
      <c r="E153" s="188" t="s">
        <v>617</v>
      </c>
      <c r="F153" s="189">
        <v>232.5</v>
      </c>
      <c r="G153" s="188"/>
      <c r="H153" s="188">
        <v>312.5</v>
      </c>
      <c r="I153" s="190">
        <v>310</v>
      </c>
      <c r="J153" s="191" t="s">
        <v>619</v>
      </c>
      <c r="K153" s="192">
        <f t="shared" si="72"/>
        <v>80</v>
      </c>
      <c r="L153" s="193">
        <f t="shared" si="73"/>
        <v>0.34408602150537637</v>
      </c>
      <c r="M153" s="188" t="s">
        <v>586</v>
      </c>
      <c r="N153" s="194">
        <v>42823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5">
        <v>39</v>
      </c>
      <c r="B154" s="186">
        <v>42268</v>
      </c>
      <c r="C154" s="186"/>
      <c r="D154" s="187" t="s">
        <v>676</v>
      </c>
      <c r="E154" s="188" t="s">
        <v>617</v>
      </c>
      <c r="F154" s="189">
        <v>196.5</v>
      </c>
      <c r="G154" s="188"/>
      <c r="H154" s="188">
        <v>238</v>
      </c>
      <c r="I154" s="190">
        <v>238</v>
      </c>
      <c r="J154" s="191" t="s">
        <v>675</v>
      </c>
      <c r="K154" s="192">
        <f t="shared" si="72"/>
        <v>41.5</v>
      </c>
      <c r="L154" s="193">
        <f t="shared" si="73"/>
        <v>0.21119592875318066</v>
      </c>
      <c r="M154" s="188" t="s">
        <v>586</v>
      </c>
      <c r="N154" s="194">
        <v>42291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5">
        <v>40</v>
      </c>
      <c r="B155" s="186">
        <v>42271</v>
      </c>
      <c r="C155" s="186"/>
      <c r="D155" s="187" t="s">
        <v>616</v>
      </c>
      <c r="E155" s="188" t="s">
        <v>617</v>
      </c>
      <c r="F155" s="189">
        <v>65</v>
      </c>
      <c r="G155" s="188"/>
      <c r="H155" s="188">
        <v>82</v>
      </c>
      <c r="I155" s="190">
        <v>82</v>
      </c>
      <c r="J155" s="191" t="s">
        <v>675</v>
      </c>
      <c r="K155" s="192">
        <f t="shared" si="72"/>
        <v>17</v>
      </c>
      <c r="L155" s="193">
        <f t="shared" si="73"/>
        <v>0.26153846153846155</v>
      </c>
      <c r="M155" s="188" t="s">
        <v>586</v>
      </c>
      <c r="N155" s="194">
        <v>42578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85">
        <v>41</v>
      </c>
      <c r="B156" s="186">
        <v>42291</v>
      </c>
      <c r="C156" s="186"/>
      <c r="D156" s="187" t="s">
        <v>677</v>
      </c>
      <c r="E156" s="188" t="s">
        <v>617</v>
      </c>
      <c r="F156" s="189">
        <v>144</v>
      </c>
      <c r="G156" s="188"/>
      <c r="H156" s="188">
        <v>182.5</v>
      </c>
      <c r="I156" s="190">
        <v>181</v>
      </c>
      <c r="J156" s="191" t="s">
        <v>675</v>
      </c>
      <c r="K156" s="192">
        <f t="shared" si="72"/>
        <v>38.5</v>
      </c>
      <c r="L156" s="193">
        <f t="shared" si="73"/>
        <v>0.2673611111111111</v>
      </c>
      <c r="M156" s="188" t="s">
        <v>586</v>
      </c>
      <c r="N156" s="194">
        <v>42817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5">
        <v>42</v>
      </c>
      <c r="B157" s="186">
        <v>42291</v>
      </c>
      <c r="C157" s="186"/>
      <c r="D157" s="187" t="s">
        <v>678</v>
      </c>
      <c r="E157" s="188" t="s">
        <v>617</v>
      </c>
      <c r="F157" s="189">
        <v>264</v>
      </c>
      <c r="G157" s="188"/>
      <c r="H157" s="188">
        <v>311</v>
      </c>
      <c r="I157" s="190">
        <v>311</v>
      </c>
      <c r="J157" s="191" t="s">
        <v>675</v>
      </c>
      <c r="K157" s="192">
        <f t="shared" si="72"/>
        <v>47</v>
      </c>
      <c r="L157" s="193">
        <f t="shared" si="73"/>
        <v>0.17803030303030304</v>
      </c>
      <c r="M157" s="188" t="s">
        <v>586</v>
      </c>
      <c r="N157" s="194">
        <v>42604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5">
        <v>43</v>
      </c>
      <c r="B158" s="186">
        <v>42318</v>
      </c>
      <c r="C158" s="186"/>
      <c r="D158" s="187" t="s">
        <v>679</v>
      </c>
      <c r="E158" s="188" t="s">
        <v>588</v>
      </c>
      <c r="F158" s="189">
        <v>549.5</v>
      </c>
      <c r="G158" s="188"/>
      <c r="H158" s="188">
        <v>630</v>
      </c>
      <c r="I158" s="190">
        <v>630</v>
      </c>
      <c r="J158" s="191" t="s">
        <v>675</v>
      </c>
      <c r="K158" s="192">
        <f t="shared" si="72"/>
        <v>80.5</v>
      </c>
      <c r="L158" s="193">
        <f t="shared" si="73"/>
        <v>0.1464968152866242</v>
      </c>
      <c r="M158" s="188" t="s">
        <v>586</v>
      </c>
      <c r="N158" s="194">
        <v>42419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5">
        <v>44</v>
      </c>
      <c r="B159" s="186">
        <v>42342</v>
      </c>
      <c r="C159" s="186"/>
      <c r="D159" s="187" t="s">
        <v>680</v>
      </c>
      <c r="E159" s="188" t="s">
        <v>617</v>
      </c>
      <c r="F159" s="189">
        <v>1027.5</v>
      </c>
      <c r="G159" s="188"/>
      <c r="H159" s="188">
        <v>1315</v>
      </c>
      <c r="I159" s="190">
        <v>1250</v>
      </c>
      <c r="J159" s="191" t="s">
        <v>675</v>
      </c>
      <c r="K159" s="192">
        <f t="shared" si="72"/>
        <v>287.5</v>
      </c>
      <c r="L159" s="193">
        <f t="shared" si="73"/>
        <v>0.27980535279805352</v>
      </c>
      <c r="M159" s="188" t="s">
        <v>586</v>
      </c>
      <c r="N159" s="194">
        <v>43244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5">
        <v>45</v>
      </c>
      <c r="B160" s="186">
        <v>42367</v>
      </c>
      <c r="C160" s="186"/>
      <c r="D160" s="187" t="s">
        <v>681</v>
      </c>
      <c r="E160" s="188" t="s">
        <v>617</v>
      </c>
      <c r="F160" s="189">
        <v>465</v>
      </c>
      <c r="G160" s="188"/>
      <c r="H160" s="188">
        <v>540</v>
      </c>
      <c r="I160" s="190">
        <v>540</v>
      </c>
      <c r="J160" s="191" t="s">
        <v>675</v>
      </c>
      <c r="K160" s="192">
        <f t="shared" si="72"/>
        <v>75</v>
      </c>
      <c r="L160" s="193">
        <f t="shared" si="73"/>
        <v>0.16129032258064516</v>
      </c>
      <c r="M160" s="188" t="s">
        <v>586</v>
      </c>
      <c r="N160" s="194">
        <v>42530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5">
        <v>46</v>
      </c>
      <c r="B161" s="186">
        <v>42380</v>
      </c>
      <c r="C161" s="186"/>
      <c r="D161" s="187" t="s">
        <v>380</v>
      </c>
      <c r="E161" s="188" t="s">
        <v>588</v>
      </c>
      <c r="F161" s="189">
        <v>81</v>
      </c>
      <c r="G161" s="188"/>
      <c r="H161" s="188">
        <v>110</v>
      </c>
      <c r="I161" s="190">
        <v>110</v>
      </c>
      <c r="J161" s="191" t="s">
        <v>675</v>
      </c>
      <c r="K161" s="192">
        <f t="shared" si="72"/>
        <v>29</v>
      </c>
      <c r="L161" s="193">
        <f t="shared" si="73"/>
        <v>0.35802469135802467</v>
      </c>
      <c r="M161" s="188" t="s">
        <v>586</v>
      </c>
      <c r="N161" s="194">
        <v>42745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5">
        <v>47</v>
      </c>
      <c r="B162" s="186">
        <v>42382</v>
      </c>
      <c r="C162" s="186"/>
      <c r="D162" s="187" t="s">
        <v>682</v>
      </c>
      <c r="E162" s="188" t="s">
        <v>588</v>
      </c>
      <c r="F162" s="189">
        <v>417.5</v>
      </c>
      <c r="G162" s="188"/>
      <c r="H162" s="188">
        <v>547</v>
      </c>
      <c r="I162" s="190">
        <v>535</v>
      </c>
      <c r="J162" s="191" t="s">
        <v>675</v>
      </c>
      <c r="K162" s="192">
        <f t="shared" si="72"/>
        <v>129.5</v>
      </c>
      <c r="L162" s="193">
        <f t="shared" si="73"/>
        <v>0.31017964071856285</v>
      </c>
      <c r="M162" s="188" t="s">
        <v>586</v>
      </c>
      <c r="N162" s="194">
        <v>42578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5">
        <v>48</v>
      </c>
      <c r="B163" s="186">
        <v>42408</v>
      </c>
      <c r="C163" s="186"/>
      <c r="D163" s="187" t="s">
        <v>683</v>
      </c>
      <c r="E163" s="188" t="s">
        <v>617</v>
      </c>
      <c r="F163" s="189">
        <v>650</v>
      </c>
      <c r="G163" s="188"/>
      <c r="H163" s="188">
        <v>800</v>
      </c>
      <c r="I163" s="190">
        <v>800</v>
      </c>
      <c r="J163" s="191" t="s">
        <v>675</v>
      </c>
      <c r="K163" s="192">
        <f t="shared" si="72"/>
        <v>150</v>
      </c>
      <c r="L163" s="193">
        <f t="shared" si="73"/>
        <v>0.23076923076923078</v>
      </c>
      <c r="M163" s="188" t="s">
        <v>586</v>
      </c>
      <c r="N163" s="194">
        <v>43154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5">
        <v>49</v>
      </c>
      <c r="B164" s="186">
        <v>42433</v>
      </c>
      <c r="C164" s="186"/>
      <c r="D164" s="187" t="s">
        <v>209</v>
      </c>
      <c r="E164" s="188" t="s">
        <v>617</v>
      </c>
      <c r="F164" s="189">
        <v>437.5</v>
      </c>
      <c r="G164" s="188"/>
      <c r="H164" s="188">
        <v>504.5</v>
      </c>
      <c r="I164" s="190">
        <v>522</v>
      </c>
      <c r="J164" s="191" t="s">
        <v>684</v>
      </c>
      <c r="K164" s="192">
        <f t="shared" si="72"/>
        <v>67</v>
      </c>
      <c r="L164" s="193">
        <f t="shared" si="73"/>
        <v>0.15314285714285714</v>
      </c>
      <c r="M164" s="188" t="s">
        <v>586</v>
      </c>
      <c r="N164" s="194">
        <v>42480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5">
        <v>50</v>
      </c>
      <c r="B165" s="186">
        <v>42438</v>
      </c>
      <c r="C165" s="186"/>
      <c r="D165" s="187" t="s">
        <v>685</v>
      </c>
      <c r="E165" s="188" t="s">
        <v>617</v>
      </c>
      <c r="F165" s="189">
        <v>189.5</v>
      </c>
      <c r="G165" s="188"/>
      <c r="H165" s="188">
        <v>218</v>
      </c>
      <c r="I165" s="190">
        <v>218</v>
      </c>
      <c r="J165" s="191" t="s">
        <v>675</v>
      </c>
      <c r="K165" s="192">
        <f t="shared" si="72"/>
        <v>28.5</v>
      </c>
      <c r="L165" s="193">
        <f t="shared" si="73"/>
        <v>0.15039577836411611</v>
      </c>
      <c r="M165" s="188" t="s">
        <v>586</v>
      </c>
      <c r="N165" s="194">
        <v>43034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95">
        <v>51</v>
      </c>
      <c r="B166" s="196">
        <v>42471</v>
      </c>
      <c r="C166" s="196"/>
      <c r="D166" s="204" t="s">
        <v>686</v>
      </c>
      <c r="E166" s="199" t="s">
        <v>617</v>
      </c>
      <c r="F166" s="199">
        <v>36.5</v>
      </c>
      <c r="G166" s="200"/>
      <c r="H166" s="200">
        <v>15.85</v>
      </c>
      <c r="I166" s="200">
        <v>60</v>
      </c>
      <c r="J166" s="201" t="s">
        <v>687</v>
      </c>
      <c r="K166" s="202">
        <f t="shared" si="72"/>
        <v>-20.65</v>
      </c>
      <c r="L166" s="203">
        <f t="shared" si="73"/>
        <v>-0.5657534246575342</v>
      </c>
      <c r="M166" s="199" t="s">
        <v>598</v>
      </c>
      <c r="N166" s="207">
        <v>43627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5">
        <v>52</v>
      </c>
      <c r="B167" s="186">
        <v>42472</v>
      </c>
      <c r="C167" s="186"/>
      <c r="D167" s="187" t="s">
        <v>688</v>
      </c>
      <c r="E167" s="188" t="s">
        <v>617</v>
      </c>
      <c r="F167" s="189">
        <v>93</v>
      </c>
      <c r="G167" s="188"/>
      <c r="H167" s="188">
        <v>149</v>
      </c>
      <c r="I167" s="190">
        <v>140</v>
      </c>
      <c r="J167" s="191" t="s">
        <v>689</v>
      </c>
      <c r="K167" s="192">
        <f t="shared" si="72"/>
        <v>56</v>
      </c>
      <c r="L167" s="193">
        <f t="shared" si="73"/>
        <v>0.60215053763440862</v>
      </c>
      <c r="M167" s="188" t="s">
        <v>586</v>
      </c>
      <c r="N167" s="194">
        <v>42740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5">
        <v>53</v>
      </c>
      <c r="B168" s="186">
        <v>42472</v>
      </c>
      <c r="C168" s="186"/>
      <c r="D168" s="187" t="s">
        <v>690</v>
      </c>
      <c r="E168" s="188" t="s">
        <v>617</v>
      </c>
      <c r="F168" s="189">
        <v>130</v>
      </c>
      <c r="G168" s="188"/>
      <c r="H168" s="188">
        <v>150</v>
      </c>
      <c r="I168" s="190" t="s">
        <v>691</v>
      </c>
      <c r="J168" s="191" t="s">
        <v>675</v>
      </c>
      <c r="K168" s="192">
        <f t="shared" si="72"/>
        <v>20</v>
      </c>
      <c r="L168" s="193">
        <f t="shared" si="73"/>
        <v>0.15384615384615385</v>
      </c>
      <c r="M168" s="188" t="s">
        <v>586</v>
      </c>
      <c r="N168" s="194">
        <v>42564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5">
        <v>54</v>
      </c>
      <c r="B169" s="186">
        <v>42473</v>
      </c>
      <c r="C169" s="186"/>
      <c r="D169" s="187" t="s">
        <v>692</v>
      </c>
      <c r="E169" s="188" t="s">
        <v>617</v>
      </c>
      <c r="F169" s="189">
        <v>196</v>
      </c>
      <c r="G169" s="188"/>
      <c r="H169" s="188">
        <v>299</v>
      </c>
      <c r="I169" s="190">
        <v>299</v>
      </c>
      <c r="J169" s="191" t="s">
        <v>675</v>
      </c>
      <c r="K169" s="192">
        <v>103</v>
      </c>
      <c r="L169" s="193">
        <v>0.52551020408163296</v>
      </c>
      <c r="M169" s="188" t="s">
        <v>586</v>
      </c>
      <c r="N169" s="194">
        <v>42620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5">
        <v>55</v>
      </c>
      <c r="B170" s="186">
        <v>42473</v>
      </c>
      <c r="C170" s="186"/>
      <c r="D170" s="187" t="s">
        <v>693</v>
      </c>
      <c r="E170" s="188" t="s">
        <v>617</v>
      </c>
      <c r="F170" s="189">
        <v>88</v>
      </c>
      <c r="G170" s="188"/>
      <c r="H170" s="188">
        <v>103</v>
      </c>
      <c r="I170" s="190">
        <v>103</v>
      </c>
      <c r="J170" s="191" t="s">
        <v>675</v>
      </c>
      <c r="K170" s="192">
        <v>15</v>
      </c>
      <c r="L170" s="193">
        <v>0.170454545454545</v>
      </c>
      <c r="M170" s="188" t="s">
        <v>586</v>
      </c>
      <c r="N170" s="194">
        <v>42530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5">
        <v>56</v>
      </c>
      <c r="B171" s="186">
        <v>42492</v>
      </c>
      <c r="C171" s="186"/>
      <c r="D171" s="187" t="s">
        <v>694</v>
      </c>
      <c r="E171" s="188" t="s">
        <v>617</v>
      </c>
      <c r="F171" s="189">
        <v>127.5</v>
      </c>
      <c r="G171" s="188"/>
      <c r="H171" s="188">
        <v>148</v>
      </c>
      <c r="I171" s="190" t="s">
        <v>695</v>
      </c>
      <c r="J171" s="191" t="s">
        <v>675</v>
      </c>
      <c r="K171" s="192">
        <f>H171-F171</f>
        <v>20.5</v>
      </c>
      <c r="L171" s="193">
        <f>K171/F171</f>
        <v>0.16078431372549021</v>
      </c>
      <c r="M171" s="188" t="s">
        <v>586</v>
      </c>
      <c r="N171" s="194">
        <v>42564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5">
        <v>57</v>
      </c>
      <c r="B172" s="186">
        <v>42493</v>
      </c>
      <c r="C172" s="186"/>
      <c r="D172" s="187" t="s">
        <v>696</v>
      </c>
      <c r="E172" s="188" t="s">
        <v>617</v>
      </c>
      <c r="F172" s="189">
        <v>675</v>
      </c>
      <c r="G172" s="188"/>
      <c r="H172" s="188">
        <v>815</v>
      </c>
      <c r="I172" s="190" t="s">
        <v>697</v>
      </c>
      <c r="J172" s="191" t="s">
        <v>675</v>
      </c>
      <c r="K172" s="192">
        <f>H172-F172</f>
        <v>140</v>
      </c>
      <c r="L172" s="193">
        <f>K172/F172</f>
        <v>0.2074074074074074</v>
      </c>
      <c r="M172" s="188" t="s">
        <v>586</v>
      </c>
      <c r="N172" s="194">
        <v>43154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95">
        <v>58</v>
      </c>
      <c r="B173" s="196">
        <v>42522</v>
      </c>
      <c r="C173" s="196"/>
      <c r="D173" s="197" t="s">
        <v>698</v>
      </c>
      <c r="E173" s="198" t="s">
        <v>617</v>
      </c>
      <c r="F173" s="199">
        <v>500</v>
      </c>
      <c r="G173" s="199"/>
      <c r="H173" s="200">
        <v>232.5</v>
      </c>
      <c r="I173" s="200" t="s">
        <v>699</v>
      </c>
      <c r="J173" s="201" t="s">
        <v>700</v>
      </c>
      <c r="K173" s="202">
        <f>H173-F173</f>
        <v>-267.5</v>
      </c>
      <c r="L173" s="203">
        <f>K173/F173</f>
        <v>-0.53500000000000003</v>
      </c>
      <c r="M173" s="199" t="s">
        <v>598</v>
      </c>
      <c r="N173" s="196">
        <v>43735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5">
        <v>59</v>
      </c>
      <c r="B174" s="186">
        <v>42527</v>
      </c>
      <c r="C174" s="186"/>
      <c r="D174" s="187" t="s">
        <v>538</v>
      </c>
      <c r="E174" s="188" t="s">
        <v>617</v>
      </c>
      <c r="F174" s="189">
        <v>110</v>
      </c>
      <c r="G174" s="188"/>
      <c r="H174" s="188">
        <v>126.5</v>
      </c>
      <c r="I174" s="190">
        <v>125</v>
      </c>
      <c r="J174" s="191" t="s">
        <v>626</v>
      </c>
      <c r="K174" s="192">
        <f>H174-F174</f>
        <v>16.5</v>
      </c>
      <c r="L174" s="193">
        <f>K174/F174</f>
        <v>0.15</v>
      </c>
      <c r="M174" s="188" t="s">
        <v>586</v>
      </c>
      <c r="N174" s="194">
        <v>42552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5">
        <v>60</v>
      </c>
      <c r="B175" s="186">
        <v>42538</v>
      </c>
      <c r="C175" s="186"/>
      <c r="D175" s="187" t="s">
        <v>701</v>
      </c>
      <c r="E175" s="188" t="s">
        <v>617</v>
      </c>
      <c r="F175" s="189">
        <v>44</v>
      </c>
      <c r="G175" s="188"/>
      <c r="H175" s="188">
        <v>69.5</v>
      </c>
      <c r="I175" s="190">
        <v>69.5</v>
      </c>
      <c r="J175" s="191" t="s">
        <v>702</v>
      </c>
      <c r="K175" s="192">
        <f>H175-F175</f>
        <v>25.5</v>
      </c>
      <c r="L175" s="193">
        <f>K175/F175</f>
        <v>0.57954545454545459</v>
      </c>
      <c r="M175" s="188" t="s">
        <v>586</v>
      </c>
      <c r="N175" s="194">
        <v>42977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5">
        <v>61</v>
      </c>
      <c r="B176" s="186">
        <v>42549</v>
      </c>
      <c r="C176" s="186"/>
      <c r="D176" s="187" t="s">
        <v>703</v>
      </c>
      <c r="E176" s="188" t="s">
        <v>617</v>
      </c>
      <c r="F176" s="189">
        <v>262.5</v>
      </c>
      <c r="G176" s="188"/>
      <c r="H176" s="188">
        <v>340</v>
      </c>
      <c r="I176" s="190">
        <v>333</v>
      </c>
      <c r="J176" s="191" t="s">
        <v>704</v>
      </c>
      <c r="K176" s="192">
        <v>77.5</v>
      </c>
      <c r="L176" s="193">
        <v>0.29523809523809502</v>
      </c>
      <c r="M176" s="188" t="s">
        <v>586</v>
      </c>
      <c r="N176" s="194">
        <v>43017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5">
        <v>62</v>
      </c>
      <c r="B177" s="186">
        <v>42549</v>
      </c>
      <c r="C177" s="186"/>
      <c r="D177" s="187" t="s">
        <v>705</v>
      </c>
      <c r="E177" s="188" t="s">
        <v>617</v>
      </c>
      <c r="F177" s="189">
        <v>840</v>
      </c>
      <c r="G177" s="188"/>
      <c r="H177" s="188">
        <v>1230</v>
      </c>
      <c r="I177" s="190">
        <v>1230</v>
      </c>
      <c r="J177" s="191" t="s">
        <v>675</v>
      </c>
      <c r="K177" s="192">
        <v>390</v>
      </c>
      <c r="L177" s="193">
        <v>0.46428571428571402</v>
      </c>
      <c r="M177" s="188" t="s">
        <v>586</v>
      </c>
      <c r="N177" s="194">
        <v>42649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08">
        <v>63</v>
      </c>
      <c r="B178" s="209">
        <v>42556</v>
      </c>
      <c r="C178" s="209"/>
      <c r="D178" s="210" t="s">
        <v>706</v>
      </c>
      <c r="E178" s="211" t="s">
        <v>617</v>
      </c>
      <c r="F178" s="211">
        <v>395</v>
      </c>
      <c r="G178" s="212"/>
      <c r="H178" s="212">
        <f>(468.5+342.5)/2</f>
        <v>405.5</v>
      </c>
      <c r="I178" s="212">
        <v>510</v>
      </c>
      <c r="J178" s="213" t="s">
        <v>707</v>
      </c>
      <c r="K178" s="214">
        <f t="shared" ref="K178:K184" si="74">H178-F178</f>
        <v>10.5</v>
      </c>
      <c r="L178" s="215">
        <f t="shared" ref="L178:L184" si="75">K178/F178</f>
        <v>2.6582278481012658E-2</v>
      </c>
      <c r="M178" s="211" t="s">
        <v>708</v>
      </c>
      <c r="N178" s="209">
        <v>43606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95">
        <v>64</v>
      </c>
      <c r="B179" s="196">
        <v>42584</v>
      </c>
      <c r="C179" s="196"/>
      <c r="D179" s="197" t="s">
        <v>709</v>
      </c>
      <c r="E179" s="198" t="s">
        <v>588</v>
      </c>
      <c r="F179" s="199">
        <f>169.5-12.8</f>
        <v>156.69999999999999</v>
      </c>
      <c r="G179" s="199"/>
      <c r="H179" s="200">
        <v>77</v>
      </c>
      <c r="I179" s="200" t="s">
        <v>710</v>
      </c>
      <c r="J179" s="201" t="s">
        <v>711</v>
      </c>
      <c r="K179" s="202">
        <f t="shared" si="74"/>
        <v>-79.699999999999989</v>
      </c>
      <c r="L179" s="203">
        <f t="shared" si="75"/>
        <v>-0.50861518825781749</v>
      </c>
      <c r="M179" s="199" t="s">
        <v>598</v>
      </c>
      <c r="N179" s="196">
        <v>43522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95">
        <v>65</v>
      </c>
      <c r="B180" s="196">
        <v>42586</v>
      </c>
      <c r="C180" s="196"/>
      <c r="D180" s="197" t="s">
        <v>712</v>
      </c>
      <c r="E180" s="198" t="s">
        <v>617</v>
      </c>
      <c r="F180" s="199">
        <v>400</v>
      </c>
      <c r="G180" s="199"/>
      <c r="H180" s="200">
        <v>305</v>
      </c>
      <c r="I180" s="200">
        <v>475</v>
      </c>
      <c r="J180" s="201" t="s">
        <v>713</v>
      </c>
      <c r="K180" s="202">
        <f t="shared" si="74"/>
        <v>-95</v>
      </c>
      <c r="L180" s="203">
        <f t="shared" si="75"/>
        <v>-0.23749999999999999</v>
      </c>
      <c r="M180" s="199" t="s">
        <v>598</v>
      </c>
      <c r="N180" s="196">
        <v>43606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5">
        <v>66</v>
      </c>
      <c r="B181" s="186">
        <v>42593</v>
      </c>
      <c r="C181" s="186"/>
      <c r="D181" s="187" t="s">
        <v>714</v>
      </c>
      <c r="E181" s="188" t="s">
        <v>617</v>
      </c>
      <c r="F181" s="189">
        <v>86.5</v>
      </c>
      <c r="G181" s="188"/>
      <c r="H181" s="188">
        <v>130</v>
      </c>
      <c r="I181" s="190">
        <v>130</v>
      </c>
      <c r="J181" s="191" t="s">
        <v>715</v>
      </c>
      <c r="K181" s="192">
        <f t="shared" si="74"/>
        <v>43.5</v>
      </c>
      <c r="L181" s="193">
        <f t="shared" si="75"/>
        <v>0.50289017341040465</v>
      </c>
      <c r="M181" s="188" t="s">
        <v>586</v>
      </c>
      <c r="N181" s="194">
        <v>43091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95">
        <v>67</v>
      </c>
      <c r="B182" s="196">
        <v>42600</v>
      </c>
      <c r="C182" s="196"/>
      <c r="D182" s="197" t="s">
        <v>109</v>
      </c>
      <c r="E182" s="198" t="s">
        <v>617</v>
      </c>
      <c r="F182" s="199">
        <v>133.5</v>
      </c>
      <c r="G182" s="199"/>
      <c r="H182" s="200">
        <v>126.5</v>
      </c>
      <c r="I182" s="200">
        <v>178</v>
      </c>
      <c r="J182" s="201" t="s">
        <v>716</v>
      </c>
      <c r="K182" s="202">
        <f t="shared" si="74"/>
        <v>-7</v>
      </c>
      <c r="L182" s="203">
        <f t="shared" si="75"/>
        <v>-5.2434456928838954E-2</v>
      </c>
      <c r="M182" s="199" t="s">
        <v>598</v>
      </c>
      <c r="N182" s="196">
        <v>42615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5">
        <v>68</v>
      </c>
      <c r="B183" s="186">
        <v>42613</v>
      </c>
      <c r="C183" s="186"/>
      <c r="D183" s="187" t="s">
        <v>717</v>
      </c>
      <c r="E183" s="188" t="s">
        <v>617</v>
      </c>
      <c r="F183" s="189">
        <v>560</v>
      </c>
      <c r="G183" s="188"/>
      <c r="H183" s="188">
        <v>725</v>
      </c>
      <c r="I183" s="190">
        <v>725</v>
      </c>
      <c r="J183" s="191" t="s">
        <v>619</v>
      </c>
      <c r="K183" s="192">
        <f t="shared" si="74"/>
        <v>165</v>
      </c>
      <c r="L183" s="193">
        <f t="shared" si="75"/>
        <v>0.29464285714285715</v>
      </c>
      <c r="M183" s="188" t="s">
        <v>586</v>
      </c>
      <c r="N183" s="194">
        <v>42456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5">
        <v>69</v>
      </c>
      <c r="B184" s="186">
        <v>42614</v>
      </c>
      <c r="C184" s="186"/>
      <c r="D184" s="187" t="s">
        <v>718</v>
      </c>
      <c r="E184" s="188" t="s">
        <v>617</v>
      </c>
      <c r="F184" s="189">
        <v>160.5</v>
      </c>
      <c r="G184" s="188"/>
      <c r="H184" s="188">
        <v>210</v>
      </c>
      <c r="I184" s="190">
        <v>210</v>
      </c>
      <c r="J184" s="191" t="s">
        <v>619</v>
      </c>
      <c r="K184" s="192">
        <f t="shared" si="74"/>
        <v>49.5</v>
      </c>
      <c r="L184" s="193">
        <f t="shared" si="75"/>
        <v>0.30841121495327101</v>
      </c>
      <c r="M184" s="188" t="s">
        <v>586</v>
      </c>
      <c r="N184" s="194">
        <v>42871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70</v>
      </c>
      <c r="B185" s="186">
        <v>42646</v>
      </c>
      <c r="C185" s="186"/>
      <c r="D185" s="187" t="s">
        <v>394</v>
      </c>
      <c r="E185" s="188" t="s">
        <v>617</v>
      </c>
      <c r="F185" s="189">
        <v>430</v>
      </c>
      <c r="G185" s="188"/>
      <c r="H185" s="188">
        <v>596</v>
      </c>
      <c r="I185" s="190">
        <v>575</v>
      </c>
      <c r="J185" s="191" t="s">
        <v>719</v>
      </c>
      <c r="K185" s="192">
        <v>166</v>
      </c>
      <c r="L185" s="193">
        <v>0.38604651162790699</v>
      </c>
      <c r="M185" s="188" t="s">
        <v>586</v>
      </c>
      <c r="N185" s="194">
        <v>42769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5">
        <v>71</v>
      </c>
      <c r="B186" s="186">
        <v>42657</v>
      </c>
      <c r="C186" s="186"/>
      <c r="D186" s="187" t="s">
        <v>720</v>
      </c>
      <c r="E186" s="188" t="s">
        <v>617</v>
      </c>
      <c r="F186" s="189">
        <v>280</v>
      </c>
      <c r="G186" s="188"/>
      <c r="H186" s="188">
        <v>345</v>
      </c>
      <c r="I186" s="190">
        <v>345</v>
      </c>
      <c r="J186" s="191" t="s">
        <v>619</v>
      </c>
      <c r="K186" s="192">
        <f t="shared" ref="K186:K191" si="76">H186-F186</f>
        <v>65</v>
      </c>
      <c r="L186" s="193">
        <f>K186/F186</f>
        <v>0.23214285714285715</v>
      </c>
      <c r="M186" s="188" t="s">
        <v>586</v>
      </c>
      <c r="N186" s="194">
        <v>42814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5">
        <v>72</v>
      </c>
      <c r="B187" s="186">
        <v>42657</v>
      </c>
      <c r="C187" s="186"/>
      <c r="D187" s="187" t="s">
        <v>721</v>
      </c>
      <c r="E187" s="188" t="s">
        <v>617</v>
      </c>
      <c r="F187" s="189">
        <v>245</v>
      </c>
      <c r="G187" s="188"/>
      <c r="H187" s="188">
        <v>325.5</v>
      </c>
      <c r="I187" s="190">
        <v>330</v>
      </c>
      <c r="J187" s="191" t="s">
        <v>722</v>
      </c>
      <c r="K187" s="192">
        <f t="shared" si="76"/>
        <v>80.5</v>
      </c>
      <c r="L187" s="193">
        <f>K187/F187</f>
        <v>0.32857142857142857</v>
      </c>
      <c r="M187" s="188" t="s">
        <v>586</v>
      </c>
      <c r="N187" s="194">
        <v>42769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5">
        <v>73</v>
      </c>
      <c r="B188" s="186">
        <v>42660</v>
      </c>
      <c r="C188" s="186"/>
      <c r="D188" s="187" t="s">
        <v>344</v>
      </c>
      <c r="E188" s="188" t="s">
        <v>617</v>
      </c>
      <c r="F188" s="189">
        <v>125</v>
      </c>
      <c r="G188" s="188"/>
      <c r="H188" s="188">
        <v>160</v>
      </c>
      <c r="I188" s="190">
        <v>160</v>
      </c>
      <c r="J188" s="191" t="s">
        <v>675</v>
      </c>
      <c r="K188" s="192">
        <f t="shared" si="76"/>
        <v>35</v>
      </c>
      <c r="L188" s="193">
        <v>0.28000000000000003</v>
      </c>
      <c r="M188" s="188" t="s">
        <v>586</v>
      </c>
      <c r="N188" s="194">
        <v>42803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5">
        <v>74</v>
      </c>
      <c r="B189" s="186">
        <v>42660</v>
      </c>
      <c r="C189" s="186"/>
      <c r="D189" s="187" t="s">
        <v>467</v>
      </c>
      <c r="E189" s="188" t="s">
        <v>617</v>
      </c>
      <c r="F189" s="189">
        <v>114</v>
      </c>
      <c r="G189" s="188"/>
      <c r="H189" s="188">
        <v>145</v>
      </c>
      <c r="I189" s="190">
        <v>145</v>
      </c>
      <c r="J189" s="191" t="s">
        <v>675</v>
      </c>
      <c r="K189" s="192">
        <f t="shared" si="76"/>
        <v>31</v>
      </c>
      <c r="L189" s="193">
        <f>K189/F189</f>
        <v>0.27192982456140352</v>
      </c>
      <c r="M189" s="188" t="s">
        <v>586</v>
      </c>
      <c r="N189" s="194">
        <v>42859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5">
        <v>75</v>
      </c>
      <c r="B190" s="186">
        <v>42660</v>
      </c>
      <c r="C190" s="186"/>
      <c r="D190" s="187" t="s">
        <v>723</v>
      </c>
      <c r="E190" s="188" t="s">
        <v>617</v>
      </c>
      <c r="F190" s="189">
        <v>212</v>
      </c>
      <c r="G190" s="188"/>
      <c r="H190" s="188">
        <v>280</v>
      </c>
      <c r="I190" s="190">
        <v>276</v>
      </c>
      <c r="J190" s="191" t="s">
        <v>724</v>
      </c>
      <c r="K190" s="192">
        <f t="shared" si="76"/>
        <v>68</v>
      </c>
      <c r="L190" s="193">
        <f>K190/F190</f>
        <v>0.32075471698113206</v>
      </c>
      <c r="M190" s="188" t="s">
        <v>586</v>
      </c>
      <c r="N190" s="194">
        <v>42858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5">
        <v>76</v>
      </c>
      <c r="B191" s="186">
        <v>42678</v>
      </c>
      <c r="C191" s="186"/>
      <c r="D191" s="187" t="s">
        <v>455</v>
      </c>
      <c r="E191" s="188" t="s">
        <v>617</v>
      </c>
      <c r="F191" s="189">
        <v>155</v>
      </c>
      <c r="G191" s="188"/>
      <c r="H191" s="188">
        <v>210</v>
      </c>
      <c r="I191" s="190">
        <v>210</v>
      </c>
      <c r="J191" s="191" t="s">
        <v>725</v>
      </c>
      <c r="K191" s="192">
        <f t="shared" si="76"/>
        <v>55</v>
      </c>
      <c r="L191" s="193">
        <f>K191/F191</f>
        <v>0.35483870967741937</v>
      </c>
      <c r="M191" s="188" t="s">
        <v>586</v>
      </c>
      <c r="N191" s="194">
        <v>42944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95">
        <v>77</v>
      </c>
      <c r="B192" s="196">
        <v>42710</v>
      </c>
      <c r="C192" s="196"/>
      <c r="D192" s="197" t="s">
        <v>726</v>
      </c>
      <c r="E192" s="198" t="s">
        <v>617</v>
      </c>
      <c r="F192" s="199">
        <v>150.5</v>
      </c>
      <c r="G192" s="199"/>
      <c r="H192" s="200">
        <v>72.5</v>
      </c>
      <c r="I192" s="200">
        <v>174</v>
      </c>
      <c r="J192" s="201" t="s">
        <v>727</v>
      </c>
      <c r="K192" s="202">
        <v>-78</v>
      </c>
      <c r="L192" s="203">
        <v>-0.51827242524916906</v>
      </c>
      <c r="M192" s="199" t="s">
        <v>598</v>
      </c>
      <c r="N192" s="196">
        <v>43333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78</v>
      </c>
      <c r="B193" s="186">
        <v>42712</v>
      </c>
      <c r="C193" s="186"/>
      <c r="D193" s="187" t="s">
        <v>728</v>
      </c>
      <c r="E193" s="188" t="s">
        <v>617</v>
      </c>
      <c r="F193" s="189">
        <v>380</v>
      </c>
      <c r="G193" s="188"/>
      <c r="H193" s="188">
        <v>478</v>
      </c>
      <c r="I193" s="190">
        <v>468</v>
      </c>
      <c r="J193" s="191" t="s">
        <v>675</v>
      </c>
      <c r="K193" s="192">
        <f>H193-F193</f>
        <v>98</v>
      </c>
      <c r="L193" s="193">
        <f>K193/F193</f>
        <v>0.25789473684210529</v>
      </c>
      <c r="M193" s="188" t="s">
        <v>586</v>
      </c>
      <c r="N193" s="194">
        <v>43025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5">
        <v>79</v>
      </c>
      <c r="B194" s="186">
        <v>42734</v>
      </c>
      <c r="C194" s="186"/>
      <c r="D194" s="187" t="s">
        <v>108</v>
      </c>
      <c r="E194" s="188" t="s">
        <v>617</v>
      </c>
      <c r="F194" s="189">
        <v>305</v>
      </c>
      <c r="G194" s="188"/>
      <c r="H194" s="188">
        <v>375</v>
      </c>
      <c r="I194" s="190">
        <v>375</v>
      </c>
      <c r="J194" s="191" t="s">
        <v>675</v>
      </c>
      <c r="K194" s="192">
        <f>H194-F194</f>
        <v>70</v>
      </c>
      <c r="L194" s="193">
        <f>K194/F194</f>
        <v>0.22950819672131148</v>
      </c>
      <c r="M194" s="188" t="s">
        <v>586</v>
      </c>
      <c r="N194" s="194">
        <v>42768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5">
        <v>80</v>
      </c>
      <c r="B195" s="186">
        <v>42739</v>
      </c>
      <c r="C195" s="186"/>
      <c r="D195" s="187" t="s">
        <v>94</v>
      </c>
      <c r="E195" s="188" t="s">
        <v>617</v>
      </c>
      <c r="F195" s="189">
        <v>99.5</v>
      </c>
      <c r="G195" s="188"/>
      <c r="H195" s="188">
        <v>158</v>
      </c>
      <c r="I195" s="190">
        <v>158</v>
      </c>
      <c r="J195" s="191" t="s">
        <v>675</v>
      </c>
      <c r="K195" s="192">
        <f>H195-F195</f>
        <v>58.5</v>
      </c>
      <c r="L195" s="193">
        <f>K195/F195</f>
        <v>0.5879396984924623</v>
      </c>
      <c r="M195" s="188" t="s">
        <v>586</v>
      </c>
      <c r="N195" s="194">
        <v>42898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5">
        <v>81</v>
      </c>
      <c r="B196" s="186">
        <v>42739</v>
      </c>
      <c r="C196" s="186"/>
      <c r="D196" s="187" t="s">
        <v>94</v>
      </c>
      <c r="E196" s="188" t="s">
        <v>617</v>
      </c>
      <c r="F196" s="189">
        <v>99.5</v>
      </c>
      <c r="G196" s="188"/>
      <c r="H196" s="188">
        <v>158</v>
      </c>
      <c r="I196" s="190">
        <v>158</v>
      </c>
      <c r="J196" s="191" t="s">
        <v>675</v>
      </c>
      <c r="K196" s="192">
        <v>58.5</v>
      </c>
      <c r="L196" s="193">
        <v>0.58793969849246197</v>
      </c>
      <c r="M196" s="188" t="s">
        <v>586</v>
      </c>
      <c r="N196" s="194">
        <v>42898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5">
        <v>82</v>
      </c>
      <c r="B197" s="186">
        <v>42786</v>
      </c>
      <c r="C197" s="186"/>
      <c r="D197" s="187" t="s">
        <v>184</v>
      </c>
      <c r="E197" s="188" t="s">
        <v>617</v>
      </c>
      <c r="F197" s="189">
        <v>140.5</v>
      </c>
      <c r="G197" s="188"/>
      <c r="H197" s="188">
        <v>220</v>
      </c>
      <c r="I197" s="190">
        <v>220</v>
      </c>
      <c r="J197" s="191" t="s">
        <v>675</v>
      </c>
      <c r="K197" s="192">
        <f>H197-F197</f>
        <v>79.5</v>
      </c>
      <c r="L197" s="193">
        <f>K197/F197</f>
        <v>0.5658362989323843</v>
      </c>
      <c r="M197" s="188" t="s">
        <v>586</v>
      </c>
      <c r="N197" s="194">
        <v>42864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5">
        <v>83</v>
      </c>
      <c r="B198" s="186">
        <v>42786</v>
      </c>
      <c r="C198" s="186"/>
      <c r="D198" s="187" t="s">
        <v>729</v>
      </c>
      <c r="E198" s="188" t="s">
        <v>617</v>
      </c>
      <c r="F198" s="189">
        <v>202.5</v>
      </c>
      <c r="G198" s="188"/>
      <c r="H198" s="188">
        <v>234</v>
      </c>
      <c r="I198" s="190">
        <v>234</v>
      </c>
      <c r="J198" s="191" t="s">
        <v>675</v>
      </c>
      <c r="K198" s="192">
        <v>31.5</v>
      </c>
      <c r="L198" s="193">
        <v>0.155555555555556</v>
      </c>
      <c r="M198" s="188" t="s">
        <v>586</v>
      </c>
      <c r="N198" s="194">
        <v>42836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5">
        <v>84</v>
      </c>
      <c r="B199" s="186">
        <v>42818</v>
      </c>
      <c r="C199" s="186"/>
      <c r="D199" s="187" t="s">
        <v>730</v>
      </c>
      <c r="E199" s="188" t="s">
        <v>617</v>
      </c>
      <c r="F199" s="189">
        <v>300.5</v>
      </c>
      <c r="G199" s="188"/>
      <c r="H199" s="188">
        <v>417.5</v>
      </c>
      <c r="I199" s="190">
        <v>420</v>
      </c>
      <c r="J199" s="191" t="s">
        <v>731</v>
      </c>
      <c r="K199" s="192">
        <f>H199-F199</f>
        <v>117</v>
      </c>
      <c r="L199" s="193">
        <f>K199/F199</f>
        <v>0.38935108153078202</v>
      </c>
      <c r="M199" s="188" t="s">
        <v>586</v>
      </c>
      <c r="N199" s="194">
        <v>43070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5">
        <v>85</v>
      </c>
      <c r="B200" s="186">
        <v>42818</v>
      </c>
      <c r="C200" s="186"/>
      <c r="D200" s="187" t="s">
        <v>705</v>
      </c>
      <c r="E200" s="188" t="s">
        <v>617</v>
      </c>
      <c r="F200" s="189">
        <v>850</v>
      </c>
      <c r="G200" s="188"/>
      <c r="H200" s="188">
        <v>1042.5</v>
      </c>
      <c r="I200" s="190">
        <v>1023</v>
      </c>
      <c r="J200" s="191" t="s">
        <v>732</v>
      </c>
      <c r="K200" s="192">
        <v>192.5</v>
      </c>
      <c r="L200" s="193">
        <v>0.22647058823529401</v>
      </c>
      <c r="M200" s="188" t="s">
        <v>586</v>
      </c>
      <c r="N200" s="194">
        <v>42830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5">
        <v>86</v>
      </c>
      <c r="B201" s="186">
        <v>42830</v>
      </c>
      <c r="C201" s="186"/>
      <c r="D201" s="187" t="s">
        <v>486</v>
      </c>
      <c r="E201" s="188" t="s">
        <v>617</v>
      </c>
      <c r="F201" s="189">
        <v>785</v>
      </c>
      <c r="G201" s="188"/>
      <c r="H201" s="188">
        <v>930</v>
      </c>
      <c r="I201" s="190">
        <v>920</v>
      </c>
      <c r="J201" s="191" t="s">
        <v>733</v>
      </c>
      <c r="K201" s="192">
        <f>H201-F201</f>
        <v>145</v>
      </c>
      <c r="L201" s="193">
        <f>K201/F201</f>
        <v>0.18471337579617833</v>
      </c>
      <c r="M201" s="188" t="s">
        <v>586</v>
      </c>
      <c r="N201" s="194">
        <v>42976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95">
        <v>87</v>
      </c>
      <c r="B202" s="196">
        <v>42831</v>
      </c>
      <c r="C202" s="196"/>
      <c r="D202" s="197" t="s">
        <v>734</v>
      </c>
      <c r="E202" s="198" t="s">
        <v>617</v>
      </c>
      <c r="F202" s="199">
        <v>40</v>
      </c>
      <c r="G202" s="199"/>
      <c r="H202" s="200">
        <v>13.1</v>
      </c>
      <c r="I202" s="200">
        <v>60</v>
      </c>
      <c r="J202" s="201" t="s">
        <v>735</v>
      </c>
      <c r="K202" s="202">
        <v>-26.9</v>
      </c>
      <c r="L202" s="203">
        <v>-0.67249999999999999</v>
      </c>
      <c r="M202" s="199" t="s">
        <v>598</v>
      </c>
      <c r="N202" s="196">
        <v>43138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5">
        <v>88</v>
      </c>
      <c r="B203" s="186">
        <v>42837</v>
      </c>
      <c r="C203" s="186"/>
      <c r="D203" s="187" t="s">
        <v>93</v>
      </c>
      <c r="E203" s="188" t="s">
        <v>617</v>
      </c>
      <c r="F203" s="189">
        <v>289.5</v>
      </c>
      <c r="G203" s="188"/>
      <c r="H203" s="188">
        <v>354</v>
      </c>
      <c r="I203" s="190">
        <v>360</v>
      </c>
      <c r="J203" s="191" t="s">
        <v>736</v>
      </c>
      <c r="K203" s="192">
        <f t="shared" ref="K203:K211" si="77">H203-F203</f>
        <v>64.5</v>
      </c>
      <c r="L203" s="193">
        <f t="shared" ref="L203:L211" si="78">K203/F203</f>
        <v>0.22279792746113988</v>
      </c>
      <c r="M203" s="188" t="s">
        <v>586</v>
      </c>
      <c r="N203" s="194">
        <v>43040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5">
        <v>89</v>
      </c>
      <c r="B204" s="186">
        <v>42845</v>
      </c>
      <c r="C204" s="186"/>
      <c r="D204" s="187" t="s">
        <v>425</v>
      </c>
      <c r="E204" s="188" t="s">
        <v>617</v>
      </c>
      <c r="F204" s="189">
        <v>700</v>
      </c>
      <c r="G204" s="188"/>
      <c r="H204" s="188">
        <v>840</v>
      </c>
      <c r="I204" s="190">
        <v>840</v>
      </c>
      <c r="J204" s="191" t="s">
        <v>737</v>
      </c>
      <c r="K204" s="192">
        <f t="shared" si="77"/>
        <v>140</v>
      </c>
      <c r="L204" s="193">
        <f t="shared" si="78"/>
        <v>0.2</v>
      </c>
      <c r="M204" s="188" t="s">
        <v>586</v>
      </c>
      <c r="N204" s="194">
        <v>42893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5">
        <v>90</v>
      </c>
      <c r="B205" s="186">
        <v>42887</v>
      </c>
      <c r="C205" s="186"/>
      <c r="D205" s="187" t="s">
        <v>738</v>
      </c>
      <c r="E205" s="188" t="s">
        <v>617</v>
      </c>
      <c r="F205" s="189">
        <v>130</v>
      </c>
      <c r="G205" s="188"/>
      <c r="H205" s="188">
        <v>144.25</v>
      </c>
      <c r="I205" s="190">
        <v>170</v>
      </c>
      <c r="J205" s="191" t="s">
        <v>739</v>
      </c>
      <c r="K205" s="192">
        <f t="shared" si="77"/>
        <v>14.25</v>
      </c>
      <c r="L205" s="193">
        <f t="shared" si="78"/>
        <v>0.10961538461538461</v>
      </c>
      <c r="M205" s="188" t="s">
        <v>586</v>
      </c>
      <c r="N205" s="194">
        <v>43675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5">
        <v>91</v>
      </c>
      <c r="B206" s="186">
        <v>42901</v>
      </c>
      <c r="C206" s="186"/>
      <c r="D206" s="187" t="s">
        <v>740</v>
      </c>
      <c r="E206" s="188" t="s">
        <v>617</v>
      </c>
      <c r="F206" s="189">
        <v>214.5</v>
      </c>
      <c r="G206" s="188"/>
      <c r="H206" s="188">
        <v>262</v>
      </c>
      <c r="I206" s="190">
        <v>262</v>
      </c>
      <c r="J206" s="191" t="s">
        <v>741</v>
      </c>
      <c r="K206" s="192">
        <f t="shared" si="77"/>
        <v>47.5</v>
      </c>
      <c r="L206" s="193">
        <f t="shared" si="78"/>
        <v>0.22144522144522144</v>
      </c>
      <c r="M206" s="188" t="s">
        <v>586</v>
      </c>
      <c r="N206" s="194">
        <v>42977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16">
        <v>92</v>
      </c>
      <c r="B207" s="217">
        <v>42933</v>
      </c>
      <c r="C207" s="217"/>
      <c r="D207" s="218" t="s">
        <v>742</v>
      </c>
      <c r="E207" s="219" t="s">
        <v>617</v>
      </c>
      <c r="F207" s="220">
        <v>370</v>
      </c>
      <c r="G207" s="219"/>
      <c r="H207" s="219">
        <v>447.5</v>
      </c>
      <c r="I207" s="221">
        <v>450</v>
      </c>
      <c r="J207" s="222" t="s">
        <v>675</v>
      </c>
      <c r="K207" s="192">
        <f t="shared" si="77"/>
        <v>77.5</v>
      </c>
      <c r="L207" s="223">
        <f t="shared" si="78"/>
        <v>0.20945945945945946</v>
      </c>
      <c r="M207" s="219" t="s">
        <v>586</v>
      </c>
      <c r="N207" s="224">
        <v>43035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16">
        <v>93</v>
      </c>
      <c r="B208" s="217">
        <v>42943</v>
      </c>
      <c r="C208" s="217"/>
      <c r="D208" s="218" t="s">
        <v>182</v>
      </c>
      <c r="E208" s="219" t="s">
        <v>617</v>
      </c>
      <c r="F208" s="220">
        <v>657.5</v>
      </c>
      <c r="G208" s="219"/>
      <c r="H208" s="219">
        <v>825</v>
      </c>
      <c r="I208" s="221">
        <v>820</v>
      </c>
      <c r="J208" s="222" t="s">
        <v>675</v>
      </c>
      <c r="K208" s="192">
        <f t="shared" si="77"/>
        <v>167.5</v>
      </c>
      <c r="L208" s="223">
        <f t="shared" si="78"/>
        <v>0.25475285171102663</v>
      </c>
      <c r="M208" s="219" t="s">
        <v>586</v>
      </c>
      <c r="N208" s="224">
        <v>43090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5">
        <v>94</v>
      </c>
      <c r="B209" s="186">
        <v>42964</v>
      </c>
      <c r="C209" s="186"/>
      <c r="D209" s="187" t="s">
        <v>360</v>
      </c>
      <c r="E209" s="188" t="s">
        <v>617</v>
      </c>
      <c r="F209" s="189">
        <v>605</v>
      </c>
      <c r="G209" s="188"/>
      <c r="H209" s="188">
        <v>750</v>
      </c>
      <c r="I209" s="190">
        <v>750</v>
      </c>
      <c r="J209" s="191" t="s">
        <v>733</v>
      </c>
      <c r="K209" s="192">
        <f t="shared" si="77"/>
        <v>145</v>
      </c>
      <c r="L209" s="193">
        <f t="shared" si="78"/>
        <v>0.23966942148760331</v>
      </c>
      <c r="M209" s="188" t="s">
        <v>586</v>
      </c>
      <c r="N209" s="194">
        <v>43027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95">
        <v>95</v>
      </c>
      <c r="B210" s="196">
        <v>42979</v>
      </c>
      <c r="C210" s="196"/>
      <c r="D210" s="204" t="s">
        <v>743</v>
      </c>
      <c r="E210" s="199" t="s">
        <v>617</v>
      </c>
      <c r="F210" s="199">
        <v>255</v>
      </c>
      <c r="G210" s="200"/>
      <c r="H210" s="200">
        <v>217.25</v>
      </c>
      <c r="I210" s="200">
        <v>320</v>
      </c>
      <c r="J210" s="201" t="s">
        <v>744</v>
      </c>
      <c r="K210" s="202">
        <f t="shared" si="77"/>
        <v>-37.75</v>
      </c>
      <c r="L210" s="205">
        <f t="shared" si="78"/>
        <v>-0.14803921568627451</v>
      </c>
      <c r="M210" s="199" t="s">
        <v>598</v>
      </c>
      <c r="N210" s="196">
        <v>43661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5">
        <v>96</v>
      </c>
      <c r="B211" s="186">
        <v>42997</v>
      </c>
      <c r="C211" s="186"/>
      <c r="D211" s="187" t="s">
        <v>745</v>
      </c>
      <c r="E211" s="188" t="s">
        <v>617</v>
      </c>
      <c r="F211" s="189">
        <v>215</v>
      </c>
      <c r="G211" s="188"/>
      <c r="H211" s="188">
        <v>258</v>
      </c>
      <c r="I211" s="190">
        <v>258</v>
      </c>
      <c r="J211" s="191" t="s">
        <v>675</v>
      </c>
      <c r="K211" s="192">
        <f t="shared" si="77"/>
        <v>43</v>
      </c>
      <c r="L211" s="193">
        <f t="shared" si="78"/>
        <v>0.2</v>
      </c>
      <c r="M211" s="188" t="s">
        <v>586</v>
      </c>
      <c r="N211" s="194">
        <v>43040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5">
        <v>97</v>
      </c>
      <c r="B212" s="186">
        <v>42997</v>
      </c>
      <c r="C212" s="186"/>
      <c r="D212" s="187" t="s">
        <v>745</v>
      </c>
      <c r="E212" s="188" t="s">
        <v>617</v>
      </c>
      <c r="F212" s="189">
        <v>215</v>
      </c>
      <c r="G212" s="188"/>
      <c r="H212" s="188">
        <v>258</v>
      </c>
      <c r="I212" s="190">
        <v>258</v>
      </c>
      <c r="J212" s="222" t="s">
        <v>675</v>
      </c>
      <c r="K212" s="192">
        <v>43</v>
      </c>
      <c r="L212" s="193">
        <v>0.2</v>
      </c>
      <c r="M212" s="188" t="s">
        <v>586</v>
      </c>
      <c r="N212" s="194">
        <v>43040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16">
        <v>98</v>
      </c>
      <c r="B213" s="217">
        <v>42998</v>
      </c>
      <c r="C213" s="217"/>
      <c r="D213" s="218" t="s">
        <v>746</v>
      </c>
      <c r="E213" s="219" t="s">
        <v>617</v>
      </c>
      <c r="F213" s="189">
        <v>75</v>
      </c>
      <c r="G213" s="219"/>
      <c r="H213" s="219">
        <v>90</v>
      </c>
      <c r="I213" s="221">
        <v>90</v>
      </c>
      <c r="J213" s="191" t="s">
        <v>747</v>
      </c>
      <c r="K213" s="192">
        <f t="shared" ref="K213:K218" si="79">H213-F213</f>
        <v>15</v>
      </c>
      <c r="L213" s="193">
        <f t="shared" ref="L213:L218" si="80">K213/F213</f>
        <v>0.2</v>
      </c>
      <c r="M213" s="188" t="s">
        <v>586</v>
      </c>
      <c r="N213" s="194">
        <v>43019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16">
        <v>99</v>
      </c>
      <c r="B214" s="217">
        <v>43011</v>
      </c>
      <c r="C214" s="217"/>
      <c r="D214" s="218" t="s">
        <v>600</v>
      </c>
      <c r="E214" s="219" t="s">
        <v>617</v>
      </c>
      <c r="F214" s="220">
        <v>315</v>
      </c>
      <c r="G214" s="219"/>
      <c r="H214" s="219">
        <v>392</v>
      </c>
      <c r="I214" s="221">
        <v>384</v>
      </c>
      <c r="J214" s="222" t="s">
        <v>748</v>
      </c>
      <c r="K214" s="192">
        <f t="shared" si="79"/>
        <v>77</v>
      </c>
      <c r="L214" s="223">
        <f t="shared" si="80"/>
        <v>0.24444444444444444</v>
      </c>
      <c r="M214" s="219" t="s">
        <v>586</v>
      </c>
      <c r="N214" s="224">
        <v>43017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16">
        <v>100</v>
      </c>
      <c r="B215" s="217">
        <v>43013</v>
      </c>
      <c r="C215" s="217"/>
      <c r="D215" s="218" t="s">
        <v>460</v>
      </c>
      <c r="E215" s="219" t="s">
        <v>617</v>
      </c>
      <c r="F215" s="220">
        <v>145</v>
      </c>
      <c r="G215" s="219"/>
      <c r="H215" s="219">
        <v>179</v>
      </c>
      <c r="I215" s="221">
        <v>180</v>
      </c>
      <c r="J215" s="222" t="s">
        <v>749</v>
      </c>
      <c r="K215" s="192">
        <f t="shared" si="79"/>
        <v>34</v>
      </c>
      <c r="L215" s="223">
        <f t="shared" si="80"/>
        <v>0.23448275862068965</v>
      </c>
      <c r="M215" s="219" t="s">
        <v>586</v>
      </c>
      <c r="N215" s="224">
        <v>43025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16">
        <v>101</v>
      </c>
      <c r="B216" s="217">
        <v>43014</v>
      </c>
      <c r="C216" s="217"/>
      <c r="D216" s="218" t="s">
        <v>334</v>
      </c>
      <c r="E216" s="219" t="s">
        <v>617</v>
      </c>
      <c r="F216" s="220">
        <v>256</v>
      </c>
      <c r="G216" s="219"/>
      <c r="H216" s="219">
        <v>323</v>
      </c>
      <c r="I216" s="221">
        <v>320</v>
      </c>
      <c r="J216" s="222" t="s">
        <v>675</v>
      </c>
      <c r="K216" s="192">
        <f t="shared" si="79"/>
        <v>67</v>
      </c>
      <c r="L216" s="223">
        <f t="shared" si="80"/>
        <v>0.26171875</v>
      </c>
      <c r="M216" s="219" t="s">
        <v>586</v>
      </c>
      <c r="N216" s="224">
        <v>43067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16">
        <v>102</v>
      </c>
      <c r="B217" s="217">
        <v>43017</v>
      </c>
      <c r="C217" s="217"/>
      <c r="D217" s="218" t="s">
        <v>350</v>
      </c>
      <c r="E217" s="219" t="s">
        <v>617</v>
      </c>
      <c r="F217" s="220">
        <v>137.5</v>
      </c>
      <c r="G217" s="219"/>
      <c r="H217" s="219">
        <v>184</v>
      </c>
      <c r="I217" s="221">
        <v>183</v>
      </c>
      <c r="J217" s="222" t="s">
        <v>750</v>
      </c>
      <c r="K217" s="192">
        <f t="shared" si="79"/>
        <v>46.5</v>
      </c>
      <c r="L217" s="223">
        <f t="shared" si="80"/>
        <v>0.33818181818181819</v>
      </c>
      <c r="M217" s="219" t="s">
        <v>586</v>
      </c>
      <c r="N217" s="224">
        <v>43108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16">
        <v>103</v>
      </c>
      <c r="B218" s="217">
        <v>43018</v>
      </c>
      <c r="C218" s="217"/>
      <c r="D218" s="218" t="s">
        <v>751</v>
      </c>
      <c r="E218" s="219" t="s">
        <v>617</v>
      </c>
      <c r="F218" s="220">
        <v>125.5</v>
      </c>
      <c r="G218" s="219"/>
      <c r="H218" s="219">
        <v>158</v>
      </c>
      <c r="I218" s="221">
        <v>155</v>
      </c>
      <c r="J218" s="222" t="s">
        <v>752</v>
      </c>
      <c r="K218" s="192">
        <f t="shared" si="79"/>
        <v>32.5</v>
      </c>
      <c r="L218" s="223">
        <f t="shared" si="80"/>
        <v>0.25896414342629481</v>
      </c>
      <c r="M218" s="219" t="s">
        <v>586</v>
      </c>
      <c r="N218" s="224">
        <v>43067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16">
        <v>104</v>
      </c>
      <c r="B219" s="217">
        <v>43018</v>
      </c>
      <c r="C219" s="217"/>
      <c r="D219" s="218" t="s">
        <v>753</v>
      </c>
      <c r="E219" s="219" t="s">
        <v>617</v>
      </c>
      <c r="F219" s="220">
        <v>895</v>
      </c>
      <c r="G219" s="219"/>
      <c r="H219" s="219">
        <v>1122.5</v>
      </c>
      <c r="I219" s="221">
        <v>1078</v>
      </c>
      <c r="J219" s="222" t="s">
        <v>754</v>
      </c>
      <c r="K219" s="192">
        <v>227.5</v>
      </c>
      <c r="L219" s="223">
        <v>0.25418994413407803</v>
      </c>
      <c r="M219" s="219" t="s">
        <v>586</v>
      </c>
      <c r="N219" s="224">
        <v>43117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16">
        <v>105</v>
      </c>
      <c r="B220" s="217">
        <v>43020</v>
      </c>
      <c r="C220" s="217"/>
      <c r="D220" s="218" t="s">
        <v>343</v>
      </c>
      <c r="E220" s="219" t="s">
        <v>617</v>
      </c>
      <c r="F220" s="220">
        <v>525</v>
      </c>
      <c r="G220" s="219"/>
      <c r="H220" s="219">
        <v>629</v>
      </c>
      <c r="I220" s="221">
        <v>629</v>
      </c>
      <c r="J220" s="222" t="s">
        <v>675</v>
      </c>
      <c r="K220" s="192">
        <v>104</v>
      </c>
      <c r="L220" s="223">
        <v>0.19809523809523799</v>
      </c>
      <c r="M220" s="219" t="s">
        <v>586</v>
      </c>
      <c r="N220" s="224">
        <v>43119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16">
        <v>106</v>
      </c>
      <c r="B221" s="217">
        <v>43046</v>
      </c>
      <c r="C221" s="217"/>
      <c r="D221" s="218" t="s">
        <v>385</v>
      </c>
      <c r="E221" s="219" t="s">
        <v>617</v>
      </c>
      <c r="F221" s="220">
        <v>740</v>
      </c>
      <c r="G221" s="219"/>
      <c r="H221" s="219">
        <v>892.5</v>
      </c>
      <c r="I221" s="221">
        <v>900</v>
      </c>
      <c r="J221" s="222" t="s">
        <v>755</v>
      </c>
      <c r="K221" s="192">
        <f>H221-F221</f>
        <v>152.5</v>
      </c>
      <c r="L221" s="223">
        <f>K221/F221</f>
        <v>0.20608108108108109</v>
      </c>
      <c r="M221" s="219" t="s">
        <v>586</v>
      </c>
      <c r="N221" s="224">
        <v>43052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5">
        <v>107</v>
      </c>
      <c r="B222" s="186">
        <v>43073</v>
      </c>
      <c r="C222" s="186"/>
      <c r="D222" s="187" t="s">
        <v>756</v>
      </c>
      <c r="E222" s="188" t="s">
        <v>617</v>
      </c>
      <c r="F222" s="189">
        <v>118.5</v>
      </c>
      <c r="G222" s="188"/>
      <c r="H222" s="188">
        <v>143.5</v>
      </c>
      <c r="I222" s="190">
        <v>145</v>
      </c>
      <c r="J222" s="191" t="s">
        <v>607</v>
      </c>
      <c r="K222" s="192">
        <f>H222-F222</f>
        <v>25</v>
      </c>
      <c r="L222" s="193">
        <f>K222/F222</f>
        <v>0.2109704641350211</v>
      </c>
      <c r="M222" s="188" t="s">
        <v>586</v>
      </c>
      <c r="N222" s="194">
        <v>43097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95">
        <v>108</v>
      </c>
      <c r="B223" s="196">
        <v>43090</v>
      </c>
      <c r="C223" s="196"/>
      <c r="D223" s="197" t="s">
        <v>431</v>
      </c>
      <c r="E223" s="198" t="s">
        <v>617</v>
      </c>
      <c r="F223" s="199">
        <v>715</v>
      </c>
      <c r="G223" s="199"/>
      <c r="H223" s="200">
        <v>500</v>
      </c>
      <c r="I223" s="200">
        <v>872</v>
      </c>
      <c r="J223" s="201" t="s">
        <v>757</v>
      </c>
      <c r="K223" s="202">
        <f>H223-F223</f>
        <v>-215</v>
      </c>
      <c r="L223" s="203">
        <f>K223/F223</f>
        <v>-0.30069930069930068</v>
      </c>
      <c r="M223" s="199" t="s">
        <v>598</v>
      </c>
      <c r="N223" s="196">
        <v>43670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5">
        <v>109</v>
      </c>
      <c r="B224" s="186">
        <v>43098</v>
      </c>
      <c r="C224" s="186"/>
      <c r="D224" s="187" t="s">
        <v>600</v>
      </c>
      <c r="E224" s="188" t="s">
        <v>617</v>
      </c>
      <c r="F224" s="189">
        <v>435</v>
      </c>
      <c r="G224" s="188"/>
      <c r="H224" s="188">
        <v>542.5</v>
      </c>
      <c r="I224" s="190">
        <v>539</v>
      </c>
      <c r="J224" s="191" t="s">
        <v>675</v>
      </c>
      <c r="K224" s="192">
        <v>107.5</v>
      </c>
      <c r="L224" s="193">
        <v>0.247126436781609</v>
      </c>
      <c r="M224" s="188" t="s">
        <v>586</v>
      </c>
      <c r="N224" s="194">
        <v>43206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5">
        <v>110</v>
      </c>
      <c r="B225" s="186">
        <v>43098</v>
      </c>
      <c r="C225" s="186"/>
      <c r="D225" s="187" t="s">
        <v>558</v>
      </c>
      <c r="E225" s="188" t="s">
        <v>617</v>
      </c>
      <c r="F225" s="189">
        <v>885</v>
      </c>
      <c r="G225" s="188"/>
      <c r="H225" s="188">
        <v>1090</v>
      </c>
      <c r="I225" s="190">
        <v>1084</v>
      </c>
      <c r="J225" s="191" t="s">
        <v>675</v>
      </c>
      <c r="K225" s="192">
        <v>205</v>
      </c>
      <c r="L225" s="193">
        <v>0.23163841807909599</v>
      </c>
      <c r="M225" s="188" t="s">
        <v>586</v>
      </c>
      <c r="N225" s="194">
        <v>43213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25">
        <v>111</v>
      </c>
      <c r="B226" s="226">
        <v>43192</v>
      </c>
      <c r="C226" s="226"/>
      <c r="D226" s="204" t="s">
        <v>758</v>
      </c>
      <c r="E226" s="199" t="s">
        <v>617</v>
      </c>
      <c r="F226" s="227">
        <v>478.5</v>
      </c>
      <c r="G226" s="199"/>
      <c r="H226" s="199">
        <v>442</v>
      </c>
      <c r="I226" s="200">
        <v>613</v>
      </c>
      <c r="J226" s="201" t="s">
        <v>759</v>
      </c>
      <c r="K226" s="202">
        <f>H226-F226</f>
        <v>-36.5</v>
      </c>
      <c r="L226" s="203">
        <f>K226/F226</f>
        <v>-7.6280041797283177E-2</v>
      </c>
      <c r="M226" s="199" t="s">
        <v>598</v>
      </c>
      <c r="N226" s="196">
        <v>43762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95">
        <v>112</v>
      </c>
      <c r="B227" s="196">
        <v>43194</v>
      </c>
      <c r="C227" s="196"/>
      <c r="D227" s="197" t="s">
        <v>760</v>
      </c>
      <c r="E227" s="198" t="s">
        <v>617</v>
      </c>
      <c r="F227" s="199">
        <f>141.5-7.3</f>
        <v>134.19999999999999</v>
      </c>
      <c r="G227" s="199"/>
      <c r="H227" s="200">
        <v>77</v>
      </c>
      <c r="I227" s="200">
        <v>180</v>
      </c>
      <c r="J227" s="201" t="s">
        <v>761</v>
      </c>
      <c r="K227" s="202">
        <f>H227-F227</f>
        <v>-57.199999999999989</v>
      </c>
      <c r="L227" s="203">
        <f>K227/F227</f>
        <v>-0.42622950819672129</v>
      </c>
      <c r="M227" s="199" t="s">
        <v>598</v>
      </c>
      <c r="N227" s="196">
        <v>43522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95">
        <v>113</v>
      </c>
      <c r="B228" s="196">
        <v>43209</v>
      </c>
      <c r="C228" s="196"/>
      <c r="D228" s="197" t="s">
        <v>762</v>
      </c>
      <c r="E228" s="198" t="s">
        <v>617</v>
      </c>
      <c r="F228" s="199">
        <v>430</v>
      </c>
      <c r="G228" s="199"/>
      <c r="H228" s="200">
        <v>220</v>
      </c>
      <c r="I228" s="200">
        <v>537</v>
      </c>
      <c r="J228" s="201" t="s">
        <v>763</v>
      </c>
      <c r="K228" s="202">
        <f>H228-F228</f>
        <v>-210</v>
      </c>
      <c r="L228" s="203">
        <f>K228/F228</f>
        <v>-0.48837209302325579</v>
      </c>
      <c r="M228" s="199" t="s">
        <v>598</v>
      </c>
      <c r="N228" s="196">
        <v>43252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16">
        <v>114</v>
      </c>
      <c r="B229" s="217">
        <v>43220</v>
      </c>
      <c r="C229" s="217"/>
      <c r="D229" s="218" t="s">
        <v>386</v>
      </c>
      <c r="E229" s="219" t="s">
        <v>617</v>
      </c>
      <c r="F229" s="219">
        <v>153.5</v>
      </c>
      <c r="G229" s="219"/>
      <c r="H229" s="219">
        <v>196</v>
      </c>
      <c r="I229" s="221">
        <v>196</v>
      </c>
      <c r="J229" s="191" t="s">
        <v>764</v>
      </c>
      <c r="K229" s="192">
        <f>H229-F229</f>
        <v>42.5</v>
      </c>
      <c r="L229" s="193">
        <f>K229/F229</f>
        <v>0.27687296416938112</v>
      </c>
      <c r="M229" s="188" t="s">
        <v>586</v>
      </c>
      <c r="N229" s="194">
        <v>43605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95">
        <v>115</v>
      </c>
      <c r="B230" s="196">
        <v>43306</v>
      </c>
      <c r="C230" s="196"/>
      <c r="D230" s="197" t="s">
        <v>734</v>
      </c>
      <c r="E230" s="198" t="s">
        <v>617</v>
      </c>
      <c r="F230" s="199">
        <v>27.5</v>
      </c>
      <c r="G230" s="199"/>
      <c r="H230" s="200">
        <v>13.1</v>
      </c>
      <c r="I230" s="200">
        <v>60</v>
      </c>
      <c r="J230" s="201" t="s">
        <v>765</v>
      </c>
      <c r="K230" s="202">
        <v>-14.4</v>
      </c>
      <c r="L230" s="203">
        <v>-0.52363636363636401</v>
      </c>
      <c r="M230" s="199" t="s">
        <v>598</v>
      </c>
      <c r="N230" s="196">
        <v>43138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25">
        <v>116</v>
      </c>
      <c r="B231" s="226">
        <v>43318</v>
      </c>
      <c r="C231" s="226"/>
      <c r="D231" s="204" t="s">
        <v>766</v>
      </c>
      <c r="E231" s="199" t="s">
        <v>617</v>
      </c>
      <c r="F231" s="199">
        <v>148.5</v>
      </c>
      <c r="G231" s="199"/>
      <c r="H231" s="199">
        <v>102</v>
      </c>
      <c r="I231" s="200">
        <v>182</v>
      </c>
      <c r="J231" s="201" t="s">
        <v>767</v>
      </c>
      <c r="K231" s="202">
        <f>H231-F231</f>
        <v>-46.5</v>
      </c>
      <c r="L231" s="203">
        <f>K231/F231</f>
        <v>-0.31313131313131315</v>
      </c>
      <c r="M231" s="199" t="s">
        <v>598</v>
      </c>
      <c r="N231" s="196">
        <v>43661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5">
        <v>117</v>
      </c>
      <c r="B232" s="186">
        <v>43335</v>
      </c>
      <c r="C232" s="186"/>
      <c r="D232" s="187" t="s">
        <v>768</v>
      </c>
      <c r="E232" s="188" t="s">
        <v>617</v>
      </c>
      <c r="F232" s="219">
        <v>285</v>
      </c>
      <c r="G232" s="188"/>
      <c r="H232" s="188">
        <v>355</v>
      </c>
      <c r="I232" s="190">
        <v>364</v>
      </c>
      <c r="J232" s="191" t="s">
        <v>769</v>
      </c>
      <c r="K232" s="192">
        <v>70</v>
      </c>
      <c r="L232" s="193">
        <v>0.24561403508771901</v>
      </c>
      <c r="M232" s="188" t="s">
        <v>586</v>
      </c>
      <c r="N232" s="194">
        <v>43455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5">
        <v>118</v>
      </c>
      <c r="B233" s="186">
        <v>43341</v>
      </c>
      <c r="C233" s="186"/>
      <c r="D233" s="187" t="s">
        <v>374</v>
      </c>
      <c r="E233" s="188" t="s">
        <v>617</v>
      </c>
      <c r="F233" s="219">
        <v>525</v>
      </c>
      <c r="G233" s="188"/>
      <c r="H233" s="188">
        <v>585</v>
      </c>
      <c r="I233" s="190">
        <v>635</v>
      </c>
      <c r="J233" s="191" t="s">
        <v>770</v>
      </c>
      <c r="K233" s="192">
        <f t="shared" ref="K233:K250" si="81">H233-F233</f>
        <v>60</v>
      </c>
      <c r="L233" s="193">
        <f t="shared" ref="L233:L250" si="82">K233/F233</f>
        <v>0.11428571428571428</v>
      </c>
      <c r="M233" s="188" t="s">
        <v>586</v>
      </c>
      <c r="N233" s="194">
        <v>43662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5">
        <v>119</v>
      </c>
      <c r="B234" s="186">
        <v>43395</v>
      </c>
      <c r="C234" s="186"/>
      <c r="D234" s="187" t="s">
        <v>360</v>
      </c>
      <c r="E234" s="188" t="s">
        <v>617</v>
      </c>
      <c r="F234" s="219">
        <v>475</v>
      </c>
      <c r="G234" s="188"/>
      <c r="H234" s="188">
        <v>574</v>
      </c>
      <c r="I234" s="190">
        <v>570</v>
      </c>
      <c r="J234" s="191" t="s">
        <v>675</v>
      </c>
      <c r="K234" s="192">
        <f t="shared" si="81"/>
        <v>99</v>
      </c>
      <c r="L234" s="193">
        <f t="shared" si="82"/>
        <v>0.20842105263157895</v>
      </c>
      <c r="M234" s="188" t="s">
        <v>586</v>
      </c>
      <c r="N234" s="194">
        <v>43403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16">
        <v>120</v>
      </c>
      <c r="B235" s="217">
        <v>43397</v>
      </c>
      <c r="C235" s="217"/>
      <c r="D235" s="218" t="s">
        <v>381</v>
      </c>
      <c r="E235" s="219" t="s">
        <v>617</v>
      </c>
      <c r="F235" s="219">
        <v>707.5</v>
      </c>
      <c r="G235" s="219"/>
      <c r="H235" s="219">
        <v>872</v>
      </c>
      <c r="I235" s="221">
        <v>872</v>
      </c>
      <c r="J235" s="222" t="s">
        <v>675</v>
      </c>
      <c r="K235" s="192">
        <f t="shared" si="81"/>
        <v>164.5</v>
      </c>
      <c r="L235" s="223">
        <f t="shared" si="82"/>
        <v>0.23250883392226149</v>
      </c>
      <c r="M235" s="219" t="s">
        <v>586</v>
      </c>
      <c r="N235" s="224">
        <v>43482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16">
        <v>121</v>
      </c>
      <c r="B236" s="217">
        <v>43398</v>
      </c>
      <c r="C236" s="217"/>
      <c r="D236" s="218" t="s">
        <v>771</v>
      </c>
      <c r="E236" s="219" t="s">
        <v>617</v>
      </c>
      <c r="F236" s="219">
        <v>162</v>
      </c>
      <c r="G236" s="219"/>
      <c r="H236" s="219">
        <v>204</v>
      </c>
      <c r="I236" s="221">
        <v>209</v>
      </c>
      <c r="J236" s="222" t="s">
        <v>772</v>
      </c>
      <c r="K236" s="192">
        <f t="shared" si="81"/>
        <v>42</v>
      </c>
      <c r="L236" s="223">
        <f t="shared" si="82"/>
        <v>0.25925925925925924</v>
      </c>
      <c r="M236" s="219" t="s">
        <v>586</v>
      </c>
      <c r="N236" s="224">
        <v>43539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16">
        <v>122</v>
      </c>
      <c r="B237" s="217">
        <v>43399</v>
      </c>
      <c r="C237" s="217"/>
      <c r="D237" s="218" t="s">
        <v>479</v>
      </c>
      <c r="E237" s="219" t="s">
        <v>617</v>
      </c>
      <c r="F237" s="219">
        <v>240</v>
      </c>
      <c r="G237" s="219"/>
      <c r="H237" s="219">
        <v>297</v>
      </c>
      <c r="I237" s="221">
        <v>297</v>
      </c>
      <c r="J237" s="222" t="s">
        <v>675</v>
      </c>
      <c r="K237" s="228">
        <f t="shared" si="81"/>
        <v>57</v>
      </c>
      <c r="L237" s="223">
        <f t="shared" si="82"/>
        <v>0.23749999999999999</v>
      </c>
      <c r="M237" s="219" t="s">
        <v>586</v>
      </c>
      <c r="N237" s="224">
        <v>43417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5">
        <v>123</v>
      </c>
      <c r="B238" s="186">
        <v>43439</v>
      </c>
      <c r="C238" s="186"/>
      <c r="D238" s="187" t="s">
        <v>773</v>
      </c>
      <c r="E238" s="188" t="s">
        <v>617</v>
      </c>
      <c r="F238" s="188">
        <v>202.5</v>
      </c>
      <c r="G238" s="188"/>
      <c r="H238" s="188">
        <v>255</v>
      </c>
      <c r="I238" s="190">
        <v>252</v>
      </c>
      <c r="J238" s="191" t="s">
        <v>675</v>
      </c>
      <c r="K238" s="192">
        <f t="shared" si="81"/>
        <v>52.5</v>
      </c>
      <c r="L238" s="193">
        <f t="shared" si="82"/>
        <v>0.25925925925925924</v>
      </c>
      <c r="M238" s="188" t="s">
        <v>586</v>
      </c>
      <c r="N238" s="194">
        <v>43542</v>
      </c>
      <c r="O238" s="1"/>
      <c r="P238" s="1"/>
      <c r="Q238" s="1"/>
      <c r="R238" s="6" t="s">
        <v>774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16">
        <v>124</v>
      </c>
      <c r="B239" s="217">
        <v>43465</v>
      </c>
      <c r="C239" s="186"/>
      <c r="D239" s="218" t="s">
        <v>413</v>
      </c>
      <c r="E239" s="219" t="s">
        <v>617</v>
      </c>
      <c r="F239" s="219">
        <v>710</v>
      </c>
      <c r="G239" s="219"/>
      <c r="H239" s="219">
        <v>866</v>
      </c>
      <c r="I239" s="221">
        <v>866</v>
      </c>
      <c r="J239" s="222" t="s">
        <v>675</v>
      </c>
      <c r="K239" s="192">
        <f t="shared" si="81"/>
        <v>156</v>
      </c>
      <c r="L239" s="193">
        <f t="shared" si="82"/>
        <v>0.21971830985915494</v>
      </c>
      <c r="M239" s="188" t="s">
        <v>586</v>
      </c>
      <c r="N239" s="194">
        <v>43553</v>
      </c>
      <c r="O239" s="1"/>
      <c r="P239" s="1"/>
      <c r="Q239" s="1"/>
      <c r="R239" s="6" t="s">
        <v>774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16">
        <v>125</v>
      </c>
      <c r="B240" s="217">
        <v>43522</v>
      </c>
      <c r="C240" s="217"/>
      <c r="D240" s="218" t="s">
        <v>152</v>
      </c>
      <c r="E240" s="219" t="s">
        <v>617</v>
      </c>
      <c r="F240" s="219">
        <v>337.25</v>
      </c>
      <c r="G240" s="219"/>
      <c r="H240" s="219">
        <v>398.5</v>
      </c>
      <c r="I240" s="221">
        <v>411</v>
      </c>
      <c r="J240" s="191" t="s">
        <v>775</v>
      </c>
      <c r="K240" s="192">
        <f t="shared" si="81"/>
        <v>61.25</v>
      </c>
      <c r="L240" s="193">
        <f t="shared" si="82"/>
        <v>0.1816160118606375</v>
      </c>
      <c r="M240" s="188" t="s">
        <v>586</v>
      </c>
      <c r="N240" s="194">
        <v>43760</v>
      </c>
      <c r="O240" s="1"/>
      <c r="P240" s="1"/>
      <c r="Q240" s="1"/>
      <c r="R240" s="6" t="s">
        <v>774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29">
        <v>126</v>
      </c>
      <c r="B241" s="230">
        <v>43559</v>
      </c>
      <c r="C241" s="230"/>
      <c r="D241" s="231" t="s">
        <v>776</v>
      </c>
      <c r="E241" s="232" t="s">
        <v>617</v>
      </c>
      <c r="F241" s="232">
        <v>130</v>
      </c>
      <c r="G241" s="232"/>
      <c r="H241" s="232">
        <v>65</v>
      </c>
      <c r="I241" s="233">
        <v>158</v>
      </c>
      <c r="J241" s="201" t="s">
        <v>777</v>
      </c>
      <c r="K241" s="202">
        <f t="shared" si="81"/>
        <v>-65</v>
      </c>
      <c r="L241" s="203">
        <f t="shared" si="82"/>
        <v>-0.5</v>
      </c>
      <c r="M241" s="199" t="s">
        <v>598</v>
      </c>
      <c r="N241" s="196">
        <v>43726</v>
      </c>
      <c r="O241" s="1"/>
      <c r="P241" s="1"/>
      <c r="Q241" s="1"/>
      <c r="R241" s="6" t="s">
        <v>778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16">
        <v>127</v>
      </c>
      <c r="B242" s="217">
        <v>43017</v>
      </c>
      <c r="C242" s="217"/>
      <c r="D242" s="218" t="s">
        <v>184</v>
      </c>
      <c r="E242" s="219" t="s">
        <v>617</v>
      </c>
      <c r="F242" s="219">
        <v>141.5</v>
      </c>
      <c r="G242" s="219"/>
      <c r="H242" s="219">
        <v>183.5</v>
      </c>
      <c r="I242" s="221">
        <v>210</v>
      </c>
      <c r="J242" s="191" t="s">
        <v>772</v>
      </c>
      <c r="K242" s="192">
        <f t="shared" si="81"/>
        <v>42</v>
      </c>
      <c r="L242" s="193">
        <f t="shared" si="82"/>
        <v>0.29681978798586572</v>
      </c>
      <c r="M242" s="188" t="s">
        <v>586</v>
      </c>
      <c r="N242" s="194">
        <v>43042</v>
      </c>
      <c r="O242" s="1"/>
      <c r="P242" s="1"/>
      <c r="Q242" s="1"/>
      <c r="R242" s="6" t="s">
        <v>778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29">
        <v>128</v>
      </c>
      <c r="B243" s="230">
        <v>43074</v>
      </c>
      <c r="C243" s="230"/>
      <c r="D243" s="231" t="s">
        <v>779</v>
      </c>
      <c r="E243" s="232" t="s">
        <v>617</v>
      </c>
      <c r="F243" s="227">
        <v>172</v>
      </c>
      <c r="G243" s="232"/>
      <c r="H243" s="232">
        <v>155.25</v>
      </c>
      <c r="I243" s="233">
        <v>230</v>
      </c>
      <c r="J243" s="201" t="s">
        <v>780</v>
      </c>
      <c r="K243" s="202">
        <f t="shared" si="81"/>
        <v>-16.75</v>
      </c>
      <c r="L243" s="203">
        <f t="shared" si="82"/>
        <v>-9.7383720930232565E-2</v>
      </c>
      <c r="M243" s="199" t="s">
        <v>598</v>
      </c>
      <c r="N243" s="196">
        <v>43787</v>
      </c>
      <c r="O243" s="1"/>
      <c r="P243" s="1"/>
      <c r="Q243" s="1"/>
      <c r="R243" s="6" t="s">
        <v>778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16">
        <v>129</v>
      </c>
      <c r="B244" s="217">
        <v>43398</v>
      </c>
      <c r="C244" s="217"/>
      <c r="D244" s="218" t="s">
        <v>107</v>
      </c>
      <c r="E244" s="219" t="s">
        <v>617</v>
      </c>
      <c r="F244" s="219">
        <v>698.5</v>
      </c>
      <c r="G244" s="219"/>
      <c r="H244" s="219">
        <v>890</v>
      </c>
      <c r="I244" s="221">
        <v>890</v>
      </c>
      <c r="J244" s="191" t="s">
        <v>848</v>
      </c>
      <c r="K244" s="192">
        <f t="shared" si="81"/>
        <v>191.5</v>
      </c>
      <c r="L244" s="193">
        <f t="shared" si="82"/>
        <v>0.27415891195418757</v>
      </c>
      <c r="M244" s="188" t="s">
        <v>586</v>
      </c>
      <c r="N244" s="194">
        <v>44328</v>
      </c>
      <c r="O244" s="1"/>
      <c r="P244" s="1"/>
      <c r="Q244" s="1"/>
      <c r="R244" s="6" t="s">
        <v>774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16">
        <v>130</v>
      </c>
      <c r="B245" s="217">
        <v>42877</v>
      </c>
      <c r="C245" s="217"/>
      <c r="D245" s="218" t="s">
        <v>373</v>
      </c>
      <c r="E245" s="219" t="s">
        <v>617</v>
      </c>
      <c r="F245" s="219">
        <v>127.6</v>
      </c>
      <c r="G245" s="219"/>
      <c r="H245" s="219">
        <v>138</v>
      </c>
      <c r="I245" s="221">
        <v>190</v>
      </c>
      <c r="J245" s="191" t="s">
        <v>781</v>
      </c>
      <c r="K245" s="192">
        <f t="shared" si="81"/>
        <v>10.400000000000006</v>
      </c>
      <c r="L245" s="193">
        <f t="shared" si="82"/>
        <v>8.1504702194357417E-2</v>
      </c>
      <c r="M245" s="188" t="s">
        <v>586</v>
      </c>
      <c r="N245" s="194">
        <v>43774</v>
      </c>
      <c r="O245" s="1"/>
      <c r="P245" s="1"/>
      <c r="Q245" s="1"/>
      <c r="R245" s="6" t="s">
        <v>778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16">
        <v>131</v>
      </c>
      <c r="B246" s="217">
        <v>43158</v>
      </c>
      <c r="C246" s="217"/>
      <c r="D246" s="218" t="s">
        <v>782</v>
      </c>
      <c r="E246" s="219" t="s">
        <v>617</v>
      </c>
      <c r="F246" s="219">
        <v>317</v>
      </c>
      <c r="G246" s="219"/>
      <c r="H246" s="219">
        <v>382.5</v>
      </c>
      <c r="I246" s="221">
        <v>398</v>
      </c>
      <c r="J246" s="191" t="s">
        <v>783</v>
      </c>
      <c r="K246" s="192">
        <f t="shared" si="81"/>
        <v>65.5</v>
      </c>
      <c r="L246" s="193">
        <f t="shared" si="82"/>
        <v>0.20662460567823343</v>
      </c>
      <c r="M246" s="188" t="s">
        <v>586</v>
      </c>
      <c r="N246" s="194">
        <v>44238</v>
      </c>
      <c r="O246" s="1"/>
      <c r="P246" s="1"/>
      <c r="Q246" s="1"/>
      <c r="R246" s="6" t="s">
        <v>778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29">
        <v>132</v>
      </c>
      <c r="B247" s="230">
        <v>43164</v>
      </c>
      <c r="C247" s="230"/>
      <c r="D247" s="231" t="s">
        <v>144</v>
      </c>
      <c r="E247" s="232" t="s">
        <v>617</v>
      </c>
      <c r="F247" s="227">
        <f>510-14.4</f>
        <v>495.6</v>
      </c>
      <c r="G247" s="232"/>
      <c r="H247" s="232">
        <v>350</v>
      </c>
      <c r="I247" s="233">
        <v>672</v>
      </c>
      <c r="J247" s="201" t="s">
        <v>784</v>
      </c>
      <c r="K247" s="202">
        <f t="shared" si="81"/>
        <v>-145.60000000000002</v>
      </c>
      <c r="L247" s="203">
        <f t="shared" si="82"/>
        <v>-0.29378531073446329</v>
      </c>
      <c r="M247" s="199" t="s">
        <v>598</v>
      </c>
      <c r="N247" s="196">
        <v>43887</v>
      </c>
      <c r="O247" s="1"/>
      <c r="P247" s="1"/>
      <c r="Q247" s="1"/>
      <c r="R247" s="6" t="s">
        <v>774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29">
        <v>133</v>
      </c>
      <c r="B248" s="230">
        <v>43237</v>
      </c>
      <c r="C248" s="230"/>
      <c r="D248" s="231" t="s">
        <v>471</v>
      </c>
      <c r="E248" s="232" t="s">
        <v>617</v>
      </c>
      <c r="F248" s="227">
        <v>230.3</v>
      </c>
      <c r="G248" s="232"/>
      <c r="H248" s="232">
        <v>102.5</v>
      </c>
      <c r="I248" s="233">
        <v>348</v>
      </c>
      <c r="J248" s="201" t="s">
        <v>785</v>
      </c>
      <c r="K248" s="202">
        <f t="shared" si="81"/>
        <v>-127.80000000000001</v>
      </c>
      <c r="L248" s="203">
        <f t="shared" si="82"/>
        <v>-0.55492835432045162</v>
      </c>
      <c r="M248" s="199" t="s">
        <v>598</v>
      </c>
      <c r="N248" s="196">
        <v>43896</v>
      </c>
      <c r="O248" s="1"/>
      <c r="P248" s="1"/>
      <c r="Q248" s="1"/>
      <c r="R248" s="6" t="s">
        <v>774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16">
        <v>134</v>
      </c>
      <c r="B249" s="217">
        <v>43258</v>
      </c>
      <c r="C249" s="217"/>
      <c r="D249" s="218" t="s">
        <v>436</v>
      </c>
      <c r="E249" s="219" t="s">
        <v>617</v>
      </c>
      <c r="F249" s="219">
        <f>342.5-5.1</f>
        <v>337.4</v>
      </c>
      <c r="G249" s="219"/>
      <c r="H249" s="219">
        <v>412.5</v>
      </c>
      <c r="I249" s="221">
        <v>439</v>
      </c>
      <c r="J249" s="191" t="s">
        <v>786</v>
      </c>
      <c r="K249" s="192">
        <f t="shared" si="81"/>
        <v>75.100000000000023</v>
      </c>
      <c r="L249" s="193">
        <f t="shared" si="82"/>
        <v>0.22258446947243635</v>
      </c>
      <c r="M249" s="188" t="s">
        <v>586</v>
      </c>
      <c r="N249" s="194">
        <v>44230</v>
      </c>
      <c r="O249" s="1"/>
      <c r="P249" s="1"/>
      <c r="Q249" s="1"/>
      <c r="R249" s="6" t="s">
        <v>778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10">
        <v>135</v>
      </c>
      <c r="B250" s="209">
        <v>43285</v>
      </c>
      <c r="C250" s="209"/>
      <c r="D250" s="210" t="s">
        <v>55</v>
      </c>
      <c r="E250" s="211" t="s">
        <v>617</v>
      </c>
      <c r="F250" s="211">
        <f>127.5-5.53</f>
        <v>121.97</v>
      </c>
      <c r="G250" s="212"/>
      <c r="H250" s="212">
        <v>122.5</v>
      </c>
      <c r="I250" s="212">
        <v>170</v>
      </c>
      <c r="J250" s="213" t="s">
        <v>815</v>
      </c>
      <c r="K250" s="214">
        <f t="shared" si="81"/>
        <v>0.53000000000000114</v>
      </c>
      <c r="L250" s="215">
        <f t="shared" si="82"/>
        <v>4.3453308190538747E-3</v>
      </c>
      <c r="M250" s="211" t="s">
        <v>708</v>
      </c>
      <c r="N250" s="209">
        <v>44431</v>
      </c>
      <c r="O250" s="1"/>
      <c r="P250" s="1"/>
      <c r="Q250" s="1"/>
      <c r="R250" s="6" t="s">
        <v>774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29">
        <v>136</v>
      </c>
      <c r="B251" s="230">
        <v>43294</v>
      </c>
      <c r="C251" s="230"/>
      <c r="D251" s="231" t="s">
        <v>362</v>
      </c>
      <c r="E251" s="232" t="s">
        <v>617</v>
      </c>
      <c r="F251" s="227">
        <v>46.5</v>
      </c>
      <c r="G251" s="232"/>
      <c r="H251" s="232">
        <v>17</v>
      </c>
      <c r="I251" s="233">
        <v>59</v>
      </c>
      <c r="J251" s="201" t="s">
        <v>787</v>
      </c>
      <c r="K251" s="202">
        <f t="shared" ref="K251:K259" si="83">H251-F251</f>
        <v>-29.5</v>
      </c>
      <c r="L251" s="203">
        <f t="shared" ref="L251:L259" si="84">K251/F251</f>
        <v>-0.63440860215053763</v>
      </c>
      <c r="M251" s="199" t="s">
        <v>598</v>
      </c>
      <c r="N251" s="196">
        <v>43887</v>
      </c>
      <c r="O251" s="1"/>
      <c r="P251" s="1"/>
      <c r="Q251" s="1"/>
      <c r="R251" s="6" t="s">
        <v>774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16">
        <v>137</v>
      </c>
      <c r="B252" s="217">
        <v>43396</v>
      </c>
      <c r="C252" s="217"/>
      <c r="D252" s="218" t="s">
        <v>415</v>
      </c>
      <c r="E252" s="219" t="s">
        <v>617</v>
      </c>
      <c r="F252" s="219">
        <v>156.5</v>
      </c>
      <c r="G252" s="219"/>
      <c r="H252" s="219">
        <v>207.5</v>
      </c>
      <c r="I252" s="221">
        <v>191</v>
      </c>
      <c r="J252" s="191" t="s">
        <v>675</v>
      </c>
      <c r="K252" s="192">
        <f t="shared" si="83"/>
        <v>51</v>
      </c>
      <c r="L252" s="193">
        <f t="shared" si="84"/>
        <v>0.32587859424920129</v>
      </c>
      <c r="M252" s="188" t="s">
        <v>586</v>
      </c>
      <c r="N252" s="194">
        <v>44369</v>
      </c>
      <c r="O252" s="1"/>
      <c r="P252" s="1"/>
      <c r="Q252" s="1"/>
      <c r="R252" s="6" t="s">
        <v>774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16">
        <v>138</v>
      </c>
      <c r="B253" s="217">
        <v>43439</v>
      </c>
      <c r="C253" s="217"/>
      <c r="D253" s="218" t="s">
        <v>324</v>
      </c>
      <c r="E253" s="219" t="s">
        <v>617</v>
      </c>
      <c r="F253" s="219">
        <v>259.5</v>
      </c>
      <c r="G253" s="219"/>
      <c r="H253" s="219">
        <v>320</v>
      </c>
      <c r="I253" s="221">
        <v>320</v>
      </c>
      <c r="J253" s="191" t="s">
        <v>675</v>
      </c>
      <c r="K253" s="192">
        <f t="shared" si="83"/>
        <v>60.5</v>
      </c>
      <c r="L253" s="193">
        <f t="shared" si="84"/>
        <v>0.23314065510597304</v>
      </c>
      <c r="M253" s="188" t="s">
        <v>586</v>
      </c>
      <c r="N253" s="194">
        <v>44323</v>
      </c>
      <c r="O253" s="1"/>
      <c r="P253" s="1"/>
      <c r="Q253" s="1"/>
      <c r="R253" s="6" t="s">
        <v>774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29">
        <v>139</v>
      </c>
      <c r="B254" s="230">
        <v>43439</v>
      </c>
      <c r="C254" s="230"/>
      <c r="D254" s="231" t="s">
        <v>788</v>
      </c>
      <c r="E254" s="232" t="s">
        <v>617</v>
      </c>
      <c r="F254" s="232">
        <v>715</v>
      </c>
      <c r="G254" s="232"/>
      <c r="H254" s="232">
        <v>445</v>
      </c>
      <c r="I254" s="233">
        <v>840</v>
      </c>
      <c r="J254" s="201" t="s">
        <v>789</v>
      </c>
      <c r="K254" s="202">
        <f t="shared" si="83"/>
        <v>-270</v>
      </c>
      <c r="L254" s="203">
        <f t="shared" si="84"/>
        <v>-0.3776223776223776</v>
      </c>
      <c r="M254" s="199" t="s">
        <v>598</v>
      </c>
      <c r="N254" s="196">
        <v>43800</v>
      </c>
      <c r="O254" s="1"/>
      <c r="P254" s="1"/>
      <c r="Q254" s="1"/>
      <c r="R254" s="6" t="s">
        <v>774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16">
        <v>140</v>
      </c>
      <c r="B255" s="217">
        <v>43469</v>
      </c>
      <c r="C255" s="217"/>
      <c r="D255" s="218" t="s">
        <v>157</v>
      </c>
      <c r="E255" s="219" t="s">
        <v>617</v>
      </c>
      <c r="F255" s="219">
        <v>875</v>
      </c>
      <c r="G255" s="219"/>
      <c r="H255" s="219">
        <v>1165</v>
      </c>
      <c r="I255" s="221">
        <v>1185</v>
      </c>
      <c r="J255" s="191" t="s">
        <v>790</v>
      </c>
      <c r="K255" s="192">
        <f t="shared" si="83"/>
        <v>290</v>
      </c>
      <c r="L255" s="193">
        <f t="shared" si="84"/>
        <v>0.33142857142857141</v>
      </c>
      <c r="M255" s="188" t="s">
        <v>586</v>
      </c>
      <c r="N255" s="194">
        <v>43847</v>
      </c>
      <c r="O255" s="1"/>
      <c r="P255" s="1"/>
      <c r="Q255" s="1"/>
      <c r="R255" s="6" t="s">
        <v>774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16">
        <v>141</v>
      </c>
      <c r="B256" s="217">
        <v>43559</v>
      </c>
      <c r="C256" s="217"/>
      <c r="D256" s="218" t="s">
        <v>340</v>
      </c>
      <c r="E256" s="219" t="s">
        <v>617</v>
      </c>
      <c r="F256" s="219">
        <f>387-14.63</f>
        <v>372.37</v>
      </c>
      <c r="G256" s="219"/>
      <c r="H256" s="219">
        <v>490</v>
      </c>
      <c r="I256" s="221">
        <v>490</v>
      </c>
      <c r="J256" s="191" t="s">
        <v>675</v>
      </c>
      <c r="K256" s="192">
        <f t="shared" si="83"/>
        <v>117.63</v>
      </c>
      <c r="L256" s="193">
        <f t="shared" si="84"/>
        <v>0.31589548030185027</v>
      </c>
      <c r="M256" s="188" t="s">
        <v>586</v>
      </c>
      <c r="N256" s="194">
        <v>43850</v>
      </c>
      <c r="O256" s="1"/>
      <c r="P256" s="1"/>
      <c r="Q256" s="1"/>
      <c r="R256" s="6" t="s">
        <v>774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29">
        <v>142</v>
      </c>
      <c r="B257" s="230">
        <v>43578</v>
      </c>
      <c r="C257" s="230"/>
      <c r="D257" s="231" t="s">
        <v>791</v>
      </c>
      <c r="E257" s="232" t="s">
        <v>588</v>
      </c>
      <c r="F257" s="232">
        <v>220</v>
      </c>
      <c r="G257" s="232"/>
      <c r="H257" s="232">
        <v>127.5</v>
      </c>
      <c r="I257" s="233">
        <v>284</v>
      </c>
      <c r="J257" s="201" t="s">
        <v>792</v>
      </c>
      <c r="K257" s="202">
        <f t="shared" si="83"/>
        <v>-92.5</v>
      </c>
      <c r="L257" s="203">
        <f t="shared" si="84"/>
        <v>-0.42045454545454547</v>
      </c>
      <c r="M257" s="199" t="s">
        <v>598</v>
      </c>
      <c r="N257" s="196">
        <v>43896</v>
      </c>
      <c r="O257" s="1"/>
      <c r="P257" s="1"/>
      <c r="Q257" s="1"/>
      <c r="R257" s="6" t="s">
        <v>774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16">
        <v>143</v>
      </c>
      <c r="B258" s="217">
        <v>43622</v>
      </c>
      <c r="C258" s="217"/>
      <c r="D258" s="218" t="s">
        <v>480</v>
      </c>
      <c r="E258" s="219" t="s">
        <v>588</v>
      </c>
      <c r="F258" s="219">
        <v>332.8</v>
      </c>
      <c r="G258" s="219"/>
      <c r="H258" s="219">
        <v>405</v>
      </c>
      <c r="I258" s="221">
        <v>419</v>
      </c>
      <c r="J258" s="191" t="s">
        <v>793</v>
      </c>
      <c r="K258" s="192">
        <f t="shared" si="83"/>
        <v>72.199999999999989</v>
      </c>
      <c r="L258" s="193">
        <f t="shared" si="84"/>
        <v>0.21694711538461534</v>
      </c>
      <c r="M258" s="188" t="s">
        <v>586</v>
      </c>
      <c r="N258" s="194">
        <v>43860</v>
      </c>
      <c r="O258" s="1"/>
      <c r="P258" s="1"/>
      <c r="Q258" s="1"/>
      <c r="R258" s="6" t="s">
        <v>778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10">
        <v>144</v>
      </c>
      <c r="B259" s="209">
        <v>43641</v>
      </c>
      <c r="C259" s="209"/>
      <c r="D259" s="210" t="s">
        <v>150</v>
      </c>
      <c r="E259" s="211" t="s">
        <v>617</v>
      </c>
      <c r="F259" s="211">
        <v>386</v>
      </c>
      <c r="G259" s="212"/>
      <c r="H259" s="212">
        <v>395</v>
      </c>
      <c r="I259" s="212">
        <v>452</v>
      </c>
      <c r="J259" s="213" t="s">
        <v>794</v>
      </c>
      <c r="K259" s="214">
        <f t="shared" si="83"/>
        <v>9</v>
      </c>
      <c r="L259" s="215">
        <f t="shared" si="84"/>
        <v>2.3316062176165803E-2</v>
      </c>
      <c r="M259" s="211" t="s">
        <v>708</v>
      </c>
      <c r="N259" s="209">
        <v>43868</v>
      </c>
      <c r="O259" s="1"/>
      <c r="P259" s="1"/>
      <c r="Q259" s="1"/>
      <c r="R259" s="6" t="s">
        <v>778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10">
        <v>145</v>
      </c>
      <c r="B260" s="209">
        <v>43707</v>
      </c>
      <c r="C260" s="209"/>
      <c r="D260" s="210" t="s">
        <v>130</v>
      </c>
      <c r="E260" s="211" t="s">
        <v>617</v>
      </c>
      <c r="F260" s="211">
        <v>137.5</v>
      </c>
      <c r="G260" s="212"/>
      <c r="H260" s="212">
        <v>138.5</v>
      </c>
      <c r="I260" s="212">
        <v>190</v>
      </c>
      <c r="J260" s="213" t="s">
        <v>814</v>
      </c>
      <c r="K260" s="214">
        <f>H260-F260</f>
        <v>1</v>
      </c>
      <c r="L260" s="215">
        <f>K260/F260</f>
        <v>7.2727272727272727E-3</v>
      </c>
      <c r="M260" s="211" t="s">
        <v>708</v>
      </c>
      <c r="N260" s="209">
        <v>44432</v>
      </c>
      <c r="O260" s="1"/>
      <c r="P260" s="1"/>
      <c r="Q260" s="1"/>
      <c r="R260" s="6" t="s">
        <v>774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16">
        <v>146</v>
      </c>
      <c r="B261" s="217">
        <v>43731</v>
      </c>
      <c r="C261" s="217"/>
      <c r="D261" s="218" t="s">
        <v>427</v>
      </c>
      <c r="E261" s="219" t="s">
        <v>617</v>
      </c>
      <c r="F261" s="219">
        <v>235</v>
      </c>
      <c r="G261" s="219"/>
      <c r="H261" s="219">
        <v>295</v>
      </c>
      <c r="I261" s="221">
        <v>296</v>
      </c>
      <c r="J261" s="191" t="s">
        <v>795</v>
      </c>
      <c r="K261" s="192">
        <f t="shared" ref="K261:K267" si="85">H261-F261</f>
        <v>60</v>
      </c>
      <c r="L261" s="193">
        <f t="shared" ref="L261:L267" si="86">K261/F261</f>
        <v>0.25531914893617019</v>
      </c>
      <c r="M261" s="188" t="s">
        <v>586</v>
      </c>
      <c r="N261" s="194">
        <v>43844</v>
      </c>
      <c r="O261" s="1"/>
      <c r="P261" s="1"/>
      <c r="Q261" s="1"/>
      <c r="R261" s="6" t="s">
        <v>778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16">
        <v>147</v>
      </c>
      <c r="B262" s="217">
        <v>43752</v>
      </c>
      <c r="C262" s="217"/>
      <c r="D262" s="218" t="s">
        <v>796</v>
      </c>
      <c r="E262" s="219" t="s">
        <v>617</v>
      </c>
      <c r="F262" s="219">
        <v>277.5</v>
      </c>
      <c r="G262" s="219"/>
      <c r="H262" s="219">
        <v>333</v>
      </c>
      <c r="I262" s="221">
        <v>333</v>
      </c>
      <c r="J262" s="191" t="s">
        <v>797</v>
      </c>
      <c r="K262" s="192">
        <f t="shared" si="85"/>
        <v>55.5</v>
      </c>
      <c r="L262" s="193">
        <f t="shared" si="86"/>
        <v>0.2</v>
      </c>
      <c r="M262" s="188" t="s">
        <v>586</v>
      </c>
      <c r="N262" s="194">
        <v>43846</v>
      </c>
      <c r="O262" s="1"/>
      <c r="P262" s="1"/>
      <c r="Q262" s="1"/>
      <c r="R262" s="6" t="s">
        <v>774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16">
        <v>148</v>
      </c>
      <c r="B263" s="217">
        <v>43752</v>
      </c>
      <c r="C263" s="217"/>
      <c r="D263" s="218" t="s">
        <v>798</v>
      </c>
      <c r="E263" s="219" t="s">
        <v>617</v>
      </c>
      <c r="F263" s="219">
        <v>930</v>
      </c>
      <c r="G263" s="219"/>
      <c r="H263" s="219">
        <v>1165</v>
      </c>
      <c r="I263" s="221">
        <v>1200</v>
      </c>
      <c r="J263" s="191" t="s">
        <v>799</v>
      </c>
      <c r="K263" s="192">
        <f t="shared" si="85"/>
        <v>235</v>
      </c>
      <c r="L263" s="193">
        <f t="shared" si="86"/>
        <v>0.25268817204301075</v>
      </c>
      <c r="M263" s="188" t="s">
        <v>586</v>
      </c>
      <c r="N263" s="194">
        <v>43847</v>
      </c>
      <c r="O263" s="1"/>
      <c r="P263" s="1"/>
      <c r="Q263" s="1"/>
      <c r="R263" s="6" t="s">
        <v>778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16">
        <v>149</v>
      </c>
      <c r="B264" s="217">
        <v>43753</v>
      </c>
      <c r="C264" s="217"/>
      <c r="D264" s="218" t="s">
        <v>800</v>
      </c>
      <c r="E264" s="219" t="s">
        <v>617</v>
      </c>
      <c r="F264" s="189">
        <v>111</v>
      </c>
      <c r="G264" s="219"/>
      <c r="H264" s="219">
        <v>141</v>
      </c>
      <c r="I264" s="221">
        <v>141</v>
      </c>
      <c r="J264" s="191" t="s">
        <v>601</v>
      </c>
      <c r="K264" s="192">
        <f t="shared" si="85"/>
        <v>30</v>
      </c>
      <c r="L264" s="193">
        <f t="shared" si="86"/>
        <v>0.27027027027027029</v>
      </c>
      <c r="M264" s="188" t="s">
        <v>586</v>
      </c>
      <c r="N264" s="194">
        <v>44328</v>
      </c>
      <c r="O264" s="1"/>
      <c r="P264" s="1"/>
      <c r="Q264" s="1"/>
      <c r="R264" s="6" t="s">
        <v>778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16">
        <v>150</v>
      </c>
      <c r="B265" s="217">
        <v>43753</v>
      </c>
      <c r="C265" s="217"/>
      <c r="D265" s="218" t="s">
        <v>801</v>
      </c>
      <c r="E265" s="219" t="s">
        <v>617</v>
      </c>
      <c r="F265" s="189">
        <v>296</v>
      </c>
      <c r="G265" s="219"/>
      <c r="H265" s="219">
        <v>370</v>
      </c>
      <c r="I265" s="221">
        <v>370</v>
      </c>
      <c r="J265" s="191" t="s">
        <v>675</v>
      </c>
      <c r="K265" s="192">
        <f t="shared" si="85"/>
        <v>74</v>
      </c>
      <c r="L265" s="193">
        <f t="shared" si="86"/>
        <v>0.25</v>
      </c>
      <c r="M265" s="188" t="s">
        <v>586</v>
      </c>
      <c r="N265" s="194">
        <v>43853</v>
      </c>
      <c r="O265" s="1"/>
      <c r="P265" s="1"/>
      <c r="Q265" s="1"/>
      <c r="R265" s="6" t="s">
        <v>778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16">
        <v>151</v>
      </c>
      <c r="B266" s="217">
        <v>43754</v>
      </c>
      <c r="C266" s="217"/>
      <c r="D266" s="218" t="s">
        <v>802</v>
      </c>
      <c r="E266" s="219" t="s">
        <v>617</v>
      </c>
      <c r="F266" s="189">
        <v>300</v>
      </c>
      <c r="G266" s="219"/>
      <c r="H266" s="219">
        <v>382.5</v>
      </c>
      <c r="I266" s="221">
        <v>344</v>
      </c>
      <c r="J266" s="191" t="s">
        <v>852</v>
      </c>
      <c r="K266" s="192">
        <f t="shared" si="85"/>
        <v>82.5</v>
      </c>
      <c r="L266" s="193">
        <f t="shared" si="86"/>
        <v>0.27500000000000002</v>
      </c>
      <c r="M266" s="188" t="s">
        <v>586</v>
      </c>
      <c r="N266" s="194">
        <v>44238</v>
      </c>
      <c r="O266" s="1"/>
      <c r="P266" s="1"/>
      <c r="Q266" s="1"/>
      <c r="R266" s="6" t="s">
        <v>778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16">
        <v>152</v>
      </c>
      <c r="B267" s="217">
        <v>43832</v>
      </c>
      <c r="C267" s="217"/>
      <c r="D267" s="218" t="s">
        <v>803</v>
      </c>
      <c r="E267" s="219" t="s">
        <v>617</v>
      </c>
      <c r="F267" s="189">
        <v>495</v>
      </c>
      <c r="G267" s="219"/>
      <c r="H267" s="219">
        <v>595</v>
      </c>
      <c r="I267" s="221">
        <v>590</v>
      </c>
      <c r="J267" s="191" t="s">
        <v>851</v>
      </c>
      <c r="K267" s="192">
        <f t="shared" si="85"/>
        <v>100</v>
      </c>
      <c r="L267" s="193">
        <f t="shared" si="86"/>
        <v>0.20202020202020202</v>
      </c>
      <c r="M267" s="188" t="s">
        <v>586</v>
      </c>
      <c r="N267" s="194">
        <v>44589</v>
      </c>
      <c r="O267" s="1"/>
      <c r="P267" s="1"/>
      <c r="Q267" s="1"/>
      <c r="R267" s="6" t="s">
        <v>778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16">
        <v>153</v>
      </c>
      <c r="B268" s="217">
        <v>43966</v>
      </c>
      <c r="C268" s="217"/>
      <c r="D268" s="218" t="s">
        <v>71</v>
      </c>
      <c r="E268" s="219" t="s">
        <v>617</v>
      </c>
      <c r="F268" s="189">
        <v>67.5</v>
      </c>
      <c r="G268" s="219"/>
      <c r="H268" s="219">
        <v>86</v>
      </c>
      <c r="I268" s="221">
        <v>86</v>
      </c>
      <c r="J268" s="191" t="s">
        <v>804</v>
      </c>
      <c r="K268" s="192">
        <f t="shared" ref="K268:K275" si="87">H268-F268</f>
        <v>18.5</v>
      </c>
      <c r="L268" s="193">
        <f t="shared" ref="L268:L275" si="88">K268/F268</f>
        <v>0.27407407407407408</v>
      </c>
      <c r="M268" s="188" t="s">
        <v>586</v>
      </c>
      <c r="N268" s="194">
        <v>44008</v>
      </c>
      <c r="O268" s="1"/>
      <c r="P268" s="1"/>
      <c r="Q268" s="1"/>
      <c r="R268" s="6" t="s">
        <v>778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16">
        <v>154</v>
      </c>
      <c r="B269" s="217">
        <v>44035</v>
      </c>
      <c r="C269" s="217"/>
      <c r="D269" s="218" t="s">
        <v>479</v>
      </c>
      <c r="E269" s="219" t="s">
        <v>617</v>
      </c>
      <c r="F269" s="189">
        <v>231</v>
      </c>
      <c r="G269" s="219"/>
      <c r="H269" s="219">
        <v>281</v>
      </c>
      <c r="I269" s="221">
        <v>281</v>
      </c>
      <c r="J269" s="191" t="s">
        <v>675</v>
      </c>
      <c r="K269" s="192">
        <f t="shared" si="87"/>
        <v>50</v>
      </c>
      <c r="L269" s="193">
        <f t="shared" si="88"/>
        <v>0.21645021645021645</v>
      </c>
      <c r="M269" s="188" t="s">
        <v>586</v>
      </c>
      <c r="N269" s="194">
        <v>44358</v>
      </c>
      <c r="O269" s="1"/>
      <c r="P269" s="1"/>
      <c r="Q269" s="1"/>
      <c r="R269" s="6" t="s">
        <v>778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16">
        <v>155</v>
      </c>
      <c r="B270" s="217">
        <v>44092</v>
      </c>
      <c r="C270" s="217"/>
      <c r="D270" s="218" t="s">
        <v>404</v>
      </c>
      <c r="E270" s="219" t="s">
        <v>617</v>
      </c>
      <c r="F270" s="219">
        <v>206</v>
      </c>
      <c r="G270" s="219"/>
      <c r="H270" s="219">
        <v>248</v>
      </c>
      <c r="I270" s="221">
        <v>248</v>
      </c>
      <c r="J270" s="191" t="s">
        <v>675</v>
      </c>
      <c r="K270" s="192">
        <f t="shared" si="87"/>
        <v>42</v>
      </c>
      <c r="L270" s="193">
        <f t="shared" si="88"/>
        <v>0.20388349514563106</v>
      </c>
      <c r="M270" s="188" t="s">
        <v>586</v>
      </c>
      <c r="N270" s="194">
        <v>44214</v>
      </c>
      <c r="O270" s="1"/>
      <c r="P270" s="1"/>
      <c r="Q270" s="1"/>
      <c r="R270" s="6" t="s">
        <v>778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16">
        <v>156</v>
      </c>
      <c r="B271" s="217">
        <v>44140</v>
      </c>
      <c r="C271" s="217"/>
      <c r="D271" s="218" t="s">
        <v>404</v>
      </c>
      <c r="E271" s="219" t="s">
        <v>617</v>
      </c>
      <c r="F271" s="219">
        <v>182.5</v>
      </c>
      <c r="G271" s="219"/>
      <c r="H271" s="219">
        <v>248</v>
      </c>
      <c r="I271" s="221">
        <v>248</v>
      </c>
      <c r="J271" s="191" t="s">
        <v>675</v>
      </c>
      <c r="K271" s="192">
        <f t="shared" si="87"/>
        <v>65.5</v>
      </c>
      <c r="L271" s="193">
        <f t="shared" si="88"/>
        <v>0.35890410958904112</v>
      </c>
      <c r="M271" s="188" t="s">
        <v>586</v>
      </c>
      <c r="N271" s="194">
        <v>44214</v>
      </c>
      <c r="O271" s="1"/>
      <c r="P271" s="1"/>
      <c r="Q271" s="1"/>
      <c r="R271" s="6" t="s">
        <v>778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16">
        <v>157</v>
      </c>
      <c r="B272" s="217">
        <v>44140</v>
      </c>
      <c r="C272" s="217"/>
      <c r="D272" s="218" t="s">
        <v>324</v>
      </c>
      <c r="E272" s="219" t="s">
        <v>617</v>
      </c>
      <c r="F272" s="219">
        <v>247.5</v>
      </c>
      <c r="G272" s="219"/>
      <c r="H272" s="219">
        <v>320</v>
      </c>
      <c r="I272" s="221">
        <v>320</v>
      </c>
      <c r="J272" s="191" t="s">
        <v>675</v>
      </c>
      <c r="K272" s="192">
        <f t="shared" si="87"/>
        <v>72.5</v>
      </c>
      <c r="L272" s="193">
        <f t="shared" si="88"/>
        <v>0.29292929292929293</v>
      </c>
      <c r="M272" s="188" t="s">
        <v>586</v>
      </c>
      <c r="N272" s="194">
        <v>44323</v>
      </c>
      <c r="O272" s="1"/>
      <c r="P272" s="1"/>
      <c r="Q272" s="1"/>
      <c r="R272" s="6" t="s">
        <v>778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16">
        <v>158</v>
      </c>
      <c r="B273" s="217">
        <v>44140</v>
      </c>
      <c r="C273" s="217"/>
      <c r="D273" s="218" t="s">
        <v>270</v>
      </c>
      <c r="E273" s="219" t="s">
        <v>617</v>
      </c>
      <c r="F273" s="189">
        <v>925</v>
      </c>
      <c r="G273" s="219"/>
      <c r="H273" s="219">
        <v>1095</v>
      </c>
      <c r="I273" s="221">
        <v>1093</v>
      </c>
      <c r="J273" s="191" t="s">
        <v>805</v>
      </c>
      <c r="K273" s="192">
        <f t="shared" si="87"/>
        <v>170</v>
      </c>
      <c r="L273" s="193">
        <f t="shared" si="88"/>
        <v>0.18378378378378379</v>
      </c>
      <c r="M273" s="188" t="s">
        <v>586</v>
      </c>
      <c r="N273" s="194">
        <v>44201</v>
      </c>
      <c r="O273" s="1"/>
      <c r="P273" s="1"/>
      <c r="Q273" s="1"/>
      <c r="R273" s="6" t="s">
        <v>778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16">
        <v>159</v>
      </c>
      <c r="B274" s="217">
        <v>44140</v>
      </c>
      <c r="C274" s="217"/>
      <c r="D274" s="218" t="s">
        <v>340</v>
      </c>
      <c r="E274" s="219" t="s">
        <v>617</v>
      </c>
      <c r="F274" s="189">
        <v>332.5</v>
      </c>
      <c r="G274" s="219"/>
      <c r="H274" s="219">
        <v>393</v>
      </c>
      <c r="I274" s="221">
        <v>406</v>
      </c>
      <c r="J274" s="191" t="s">
        <v>806</v>
      </c>
      <c r="K274" s="192">
        <f t="shared" si="87"/>
        <v>60.5</v>
      </c>
      <c r="L274" s="193">
        <f t="shared" si="88"/>
        <v>0.18195488721804512</v>
      </c>
      <c r="M274" s="188" t="s">
        <v>586</v>
      </c>
      <c r="N274" s="194">
        <v>44256</v>
      </c>
      <c r="O274" s="1"/>
      <c r="P274" s="1"/>
      <c r="Q274" s="1"/>
      <c r="R274" s="6" t="s">
        <v>778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16">
        <v>160</v>
      </c>
      <c r="B275" s="217">
        <v>44141</v>
      </c>
      <c r="C275" s="217"/>
      <c r="D275" s="218" t="s">
        <v>479</v>
      </c>
      <c r="E275" s="219" t="s">
        <v>617</v>
      </c>
      <c r="F275" s="189">
        <v>231</v>
      </c>
      <c r="G275" s="219"/>
      <c r="H275" s="219">
        <v>281</v>
      </c>
      <c r="I275" s="221">
        <v>281</v>
      </c>
      <c r="J275" s="191" t="s">
        <v>675</v>
      </c>
      <c r="K275" s="192">
        <f t="shared" si="87"/>
        <v>50</v>
      </c>
      <c r="L275" s="193">
        <f t="shared" si="88"/>
        <v>0.21645021645021645</v>
      </c>
      <c r="M275" s="188" t="s">
        <v>586</v>
      </c>
      <c r="N275" s="194">
        <v>44358</v>
      </c>
      <c r="O275" s="1"/>
      <c r="P275" s="1"/>
      <c r="Q275" s="1"/>
      <c r="R275" s="6" t="s">
        <v>778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42">
        <v>161</v>
      </c>
      <c r="B276" s="235">
        <v>44187</v>
      </c>
      <c r="C276" s="235"/>
      <c r="D276" s="236" t="s">
        <v>452</v>
      </c>
      <c r="E276" s="53" t="s">
        <v>617</v>
      </c>
      <c r="F276" s="237" t="s">
        <v>807</v>
      </c>
      <c r="G276" s="53"/>
      <c r="H276" s="53"/>
      <c r="I276" s="238">
        <v>239</v>
      </c>
      <c r="J276" s="234" t="s">
        <v>589</v>
      </c>
      <c r="K276" s="234"/>
      <c r="L276" s="239"/>
      <c r="M276" s="240"/>
      <c r="N276" s="241"/>
      <c r="O276" s="1"/>
      <c r="P276" s="1"/>
      <c r="Q276" s="1"/>
      <c r="R276" s="6" t="s">
        <v>778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16">
        <v>162</v>
      </c>
      <c r="B277" s="217">
        <v>44258</v>
      </c>
      <c r="C277" s="217"/>
      <c r="D277" s="218" t="s">
        <v>803</v>
      </c>
      <c r="E277" s="219" t="s">
        <v>617</v>
      </c>
      <c r="F277" s="189">
        <v>495</v>
      </c>
      <c r="G277" s="219"/>
      <c r="H277" s="219">
        <v>595</v>
      </c>
      <c r="I277" s="221">
        <v>590</v>
      </c>
      <c r="J277" s="191" t="s">
        <v>851</v>
      </c>
      <c r="K277" s="192">
        <f>H277-F277</f>
        <v>100</v>
      </c>
      <c r="L277" s="193">
        <f>K277/F277</f>
        <v>0.20202020202020202</v>
      </c>
      <c r="M277" s="188" t="s">
        <v>586</v>
      </c>
      <c r="N277" s="194">
        <v>44589</v>
      </c>
      <c r="O277" s="1"/>
      <c r="P277" s="1"/>
      <c r="R277" s="6" t="s">
        <v>778</v>
      </c>
    </row>
    <row r="278" spans="1:26" ht="12.75" customHeight="1">
      <c r="A278" s="216">
        <v>163</v>
      </c>
      <c r="B278" s="217">
        <v>44274</v>
      </c>
      <c r="C278" s="217"/>
      <c r="D278" s="218" t="s">
        <v>340</v>
      </c>
      <c r="E278" s="219" t="s">
        <v>617</v>
      </c>
      <c r="F278" s="189">
        <v>355</v>
      </c>
      <c r="G278" s="219"/>
      <c r="H278" s="219">
        <v>422.5</v>
      </c>
      <c r="I278" s="221">
        <v>420</v>
      </c>
      <c r="J278" s="191" t="s">
        <v>808</v>
      </c>
      <c r="K278" s="192">
        <f>H278-F278</f>
        <v>67.5</v>
      </c>
      <c r="L278" s="193">
        <f>K278/F278</f>
        <v>0.19014084507042253</v>
      </c>
      <c r="M278" s="188" t="s">
        <v>586</v>
      </c>
      <c r="N278" s="194">
        <v>44361</v>
      </c>
      <c r="O278" s="1"/>
      <c r="R278" s="243" t="s">
        <v>778</v>
      </c>
    </row>
    <row r="279" spans="1:26" ht="12.75" customHeight="1">
      <c r="A279" s="216">
        <v>164</v>
      </c>
      <c r="B279" s="217">
        <v>44295</v>
      </c>
      <c r="C279" s="217"/>
      <c r="D279" s="218" t="s">
        <v>809</v>
      </c>
      <c r="E279" s="219" t="s">
        <v>617</v>
      </c>
      <c r="F279" s="189">
        <v>555</v>
      </c>
      <c r="G279" s="219"/>
      <c r="H279" s="219">
        <v>663</v>
      </c>
      <c r="I279" s="221">
        <v>663</v>
      </c>
      <c r="J279" s="191" t="s">
        <v>810</v>
      </c>
      <c r="K279" s="192">
        <f>H279-F279</f>
        <v>108</v>
      </c>
      <c r="L279" s="193">
        <f>K279/F279</f>
        <v>0.19459459459459461</v>
      </c>
      <c r="M279" s="188" t="s">
        <v>586</v>
      </c>
      <c r="N279" s="194">
        <v>44321</v>
      </c>
      <c r="O279" s="1"/>
      <c r="P279" s="1"/>
      <c r="Q279" s="1"/>
      <c r="R279" s="243" t="s">
        <v>778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16">
        <v>165</v>
      </c>
      <c r="B280" s="217">
        <v>44308</v>
      </c>
      <c r="C280" s="217"/>
      <c r="D280" s="218" t="s">
        <v>373</v>
      </c>
      <c r="E280" s="219" t="s">
        <v>617</v>
      </c>
      <c r="F280" s="189">
        <v>126.5</v>
      </c>
      <c r="G280" s="219"/>
      <c r="H280" s="219">
        <v>155</v>
      </c>
      <c r="I280" s="221">
        <v>155</v>
      </c>
      <c r="J280" s="191" t="s">
        <v>675</v>
      </c>
      <c r="K280" s="192">
        <f>H280-F280</f>
        <v>28.5</v>
      </c>
      <c r="L280" s="193">
        <f>K280/F280</f>
        <v>0.22529644268774704</v>
      </c>
      <c r="M280" s="188" t="s">
        <v>586</v>
      </c>
      <c r="N280" s="194">
        <v>44362</v>
      </c>
      <c r="O280" s="1"/>
      <c r="R280" s="243" t="s">
        <v>778</v>
      </c>
    </row>
    <row r="281" spans="1:26" ht="12.75" customHeight="1">
      <c r="A281" s="274">
        <v>166</v>
      </c>
      <c r="B281" s="275">
        <v>44368</v>
      </c>
      <c r="C281" s="275"/>
      <c r="D281" s="276" t="s">
        <v>391</v>
      </c>
      <c r="E281" s="277" t="s">
        <v>617</v>
      </c>
      <c r="F281" s="278">
        <v>287.5</v>
      </c>
      <c r="G281" s="277"/>
      <c r="H281" s="277">
        <v>245</v>
      </c>
      <c r="I281" s="279">
        <v>344</v>
      </c>
      <c r="J281" s="201" t="s">
        <v>846</v>
      </c>
      <c r="K281" s="202">
        <f>H281-F281</f>
        <v>-42.5</v>
      </c>
      <c r="L281" s="203">
        <f>K281/F281</f>
        <v>-0.14782608695652175</v>
      </c>
      <c r="M281" s="199" t="s">
        <v>598</v>
      </c>
      <c r="N281" s="196">
        <v>44508</v>
      </c>
      <c r="O281" s="1"/>
      <c r="R281" s="243" t="s">
        <v>778</v>
      </c>
    </row>
    <row r="282" spans="1:26" ht="12.75" customHeight="1">
      <c r="A282" s="242">
        <v>167</v>
      </c>
      <c r="B282" s="235">
        <v>44368</v>
      </c>
      <c r="C282" s="235"/>
      <c r="D282" s="236" t="s">
        <v>479</v>
      </c>
      <c r="E282" s="53" t="s">
        <v>617</v>
      </c>
      <c r="F282" s="237" t="s">
        <v>811</v>
      </c>
      <c r="G282" s="53"/>
      <c r="H282" s="53"/>
      <c r="I282" s="238">
        <v>320</v>
      </c>
      <c r="J282" s="234" t="s">
        <v>589</v>
      </c>
      <c r="K282" s="242"/>
      <c r="L282" s="235"/>
      <c r="M282" s="235"/>
      <c r="N282" s="236"/>
      <c r="O282" s="41"/>
      <c r="R282" s="243" t="s">
        <v>778</v>
      </c>
    </row>
    <row r="283" spans="1:26" ht="12.75" customHeight="1">
      <c r="A283" s="216">
        <v>168</v>
      </c>
      <c r="B283" s="217">
        <v>44406</v>
      </c>
      <c r="C283" s="217"/>
      <c r="D283" s="218" t="s">
        <v>373</v>
      </c>
      <c r="E283" s="219" t="s">
        <v>617</v>
      </c>
      <c r="F283" s="189">
        <v>162.5</v>
      </c>
      <c r="G283" s="219"/>
      <c r="H283" s="219">
        <v>200</v>
      </c>
      <c r="I283" s="221">
        <v>200</v>
      </c>
      <c r="J283" s="191" t="s">
        <v>675</v>
      </c>
      <c r="K283" s="192">
        <f>H283-F283</f>
        <v>37.5</v>
      </c>
      <c r="L283" s="193">
        <f>K283/F283</f>
        <v>0.23076923076923078</v>
      </c>
      <c r="M283" s="188" t="s">
        <v>586</v>
      </c>
      <c r="N283" s="194">
        <v>44571</v>
      </c>
      <c r="O283" s="1"/>
      <c r="R283" s="243" t="s">
        <v>778</v>
      </c>
    </row>
    <row r="284" spans="1:26" ht="12.75" customHeight="1">
      <c r="A284" s="216">
        <v>169</v>
      </c>
      <c r="B284" s="217">
        <v>44462</v>
      </c>
      <c r="C284" s="217"/>
      <c r="D284" s="218" t="s">
        <v>816</v>
      </c>
      <c r="E284" s="219" t="s">
        <v>617</v>
      </c>
      <c r="F284" s="189">
        <v>1235</v>
      </c>
      <c r="G284" s="219"/>
      <c r="H284" s="219">
        <v>1505</v>
      </c>
      <c r="I284" s="221">
        <v>1500</v>
      </c>
      <c r="J284" s="191" t="s">
        <v>675</v>
      </c>
      <c r="K284" s="192">
        <f>H284-F284</f>
        <v>270</v>
      </c>
      <c r="L284" s="193">
        <f>K284/F284</f>
        <v>0.21862348178137653</v>
      </c>
      <c r="M284" s="188" t="s">
        <v>586</v>
      </c>
      <c r="N284" s="194">
        <v>44564</v>
      </c>
      <c r="O284" s="1"/>
      <c r="R284" s="243" t="s">
        <v>778</v>
      </c>
    </row>
    <row r="285" spans="1:26" ht="12.75" customHeight="1">
      <c r="A285" s="258">
        <v>170</v>
      </c>
      <c r="B285" s="259">
        <v>44480</v>
      </c>
      <c r="C285" s="259"/>
      <c r="D285" s="260" t="s">
        <v>818</v>
      </c>
      <c r="E285" s="261" t="s">
        <v>617</v>
      </c>
      <c r="F285" s="262" t="s">
        <v>823</v>
      </c>
      <c r="G285" s="261"/>
      <c r="H285" s="261"/>
      <c r="I285" s="261">
        <v>145</v>
      </c>
      <c r="J285" s="263" t="s">
        <v>589</v>
      </c>
      <c r="K285" s="258"/>
      <c r="L285" s="259"/>
      <c r="M285" s="259"/>
      <c r="N285" s="260"/>
      <c r="O285" s="41"/>
      <c r="R285" s="243" t="s">
        <v>778</v>
      </c>
    </row>
    <row r="286" spans="1:26" ht="12.75" customHeight="1">
      <c r="A286" s="264">
        <v>171</v>
      </c>
      <c r="B286" s="265">
        <v>44481</v>
      </c>
      <c r="C286" s="265"/>
      <c r="D286" s="266" t="s">
        <v>259</v>
      </c>
      <c r="E286" s="267" t="s">
        <v>617</v>
      </c>
      <c r="F286" s="268" t="s">
        <v>820</v>
      </c>
      <c r="G286" s="267"/>
      <c r="H286" s="267"/>
      <c r="I286" s="267">
        <v>380</v>
      </c>
      <c r="J286" s="269" t="s">
        <v>589</v>
      </c>
      <c r="K286" s="264"/>
      <c r="L286" s="265"/>
      <c r="M286" s="265"/>
      <c r="N286" s="266"/>
      <c r="O286" s="41"/>
      <c r="R286" s="243" t="s">
        <v>778</v>
      </c>
    </row>
    <row r="287" spans="1:26" ht="12.75" customHeight="1">
      <c r="A287" s="264">
        <v>172</v>
      </c>
      <c r="B287" s="265">
        <v>44481</v>
      </c>
      <c r="C287" s="265"/>
      <c r="D287" s="266" t="s">
        <v>399</v>
      </c>
      <c r="E287" s="267" t="s">
        <v>617</v>
      </c>
      <c r="F287" s="268" t="s">
        <v>821</v>
      </c>
      <c r="G287" s="267"/>
      <c r="H287" s="267"/>
      <c r="I287" s="267">
        <v>56</v>
      </c>
      <c r="J287" s="269" t="s">
        <v>589</v>
      </c>
      <c r="K287" s="264"/>
      <c r="L287" s="265"/>
      <c r="M287" s="265"/>
      <c r="N287" s="266"/>
      <c r="O287" s="41"/>
      <c r="R287" s="243"/>
    </row>
    <row r="288" spans="1:26" ht="12.75" customHeight="1">
      <c r="A288" s="216">
        <v>173</v>
      </c>
      <c r="B288" s="217">
        <v>44551</v>
      </c>
      <c r="C288" s="217"/>
      <c r="D288" s="218" t="s">
        <v>118</v>
      </c>
      <c r="E288" s="219" t="s">
        <v>617</v>
      </c>
      <c r="F288" s="189">
        <v>2300</v>
      </c>
      <c r="G288" s="219"/>
      <c r="H288" s="219">
        <f>(2820+2200)/2</f>
        <v>2510</v>
      </c>
      <c r="I288" s="221">
        <v>3000</v>
      </c>
      <c r="J288" s="191" t="s">
        <v>861</v>
      </c>
      <c r="K288" s="192">
        <f>H288-F288</f>
        <v>210</v>
      </c>
      <c r="L288" s="193">
        <f>K288/F288</f>
        <v>9.1304347826086957E-2</v>
      </c>
      <c r="M288" s="188" t="s">
        <v>586</v>
      </c>
      <c r="N288" s="194">
        <v>44649</v>
      </c>
      <c r="O288" s="1"/>
      <c r="R288" s="243"/>
    </row>
    <row r="289" spans="1:18" ht="12.75" customHeight="1">
      <c r="A289" s="270">
        <v>174</v>
      </c>
      <c r="B289" s="265">
        <v>44606</v>
      </c>
      <c r="C289" s="270"/>
      <c r="D289" s="270" t="s">
        <v>425</v>
      </c>
      <c r="E289" s="267" t="s">
        <v>617</v>
      </c>
      <c r="F289" s="267" t="s">
        <v>854</v>
      </c>
      <c r="G289" s="267"/>
      <c r="H289" s="267"/>
      <c r="I289" s="267">
        <v>764</v>
      </c>
      <c r="J289" s="267" t="s">
        <v>589</v>
      </c>
      <c r="K289" s="267"/>
      <c r="L289" s="267"/>
      <c r="M289" s="267"/>
      <c r="N289" s="270"/>
      <c r="O289" s="41"/>
      <c r="R289" s="243"/>
    </row>
    <row r="290" spans="1:18" ht="12.75" customHeight="1">
      <c r="A290" s="270">
        <v>175</v>
      </c>
      <c r="B290" s="265">
        <v>44613</v>
      </c>
      <c r="C290" s="270"/>
      <c r="D290" s="270" t="s">
        <v>816</v>
      </c>
      <c r="E290" s="267" t="s">
        <v>617</v>
      </c>
      <c r="F290" s="267" t="s">
        <v>855</v>
      </c>
      <c r="G290" s="267"/>
      <c r="H290" s="267"/>
      <c r="I290" s="267">
        <v>1510</v>
      </c>
      <c r="J290" s="267" t="s">
        <v>589</v>
      </c>
      <c r="K290" s="267"/>
      <c r="L290" s="267"/>
      <c r="M290" s="267"/>
      <c r="N290" s="270"/>
      <c r="O290" s="41"/>
      <c r="R290" s="243"/>
    </row>
    <row r="291" spans="1:18" ht="12.75" customHeight="1">
      <c r="A291">
        <v>176</v>
      </c>
      <c r="B291" s="265">
        <v>44670</v>
      </c>
      <c r="C291" s="265"/>
      <c r="D291" s="270" t="s">
        <v>550</v>
      </c>
      <c r="E291" s="344" t="s">
        <v>617</v>
      </c>
      <c r="F291" s="267" t="s">
        <v>864</v>
      </c>
      <c r="G291" s="267"/>
      <c r="H291" s="267"/>
      <c r="I291" s="267">
        <v>553</v>
      </c>
      <c r="J291" s="267" t="s">
        <v>589</v>
      </c>
      <c r="K291" s="267"/>
      <c r="L291" s="267"/>
      <c r="M291" s="267"/>
      <c r="N291" s="267"/>
      <c r="O291" s="41"/>
      <c r="R291" s="243"/>
    </row>
    <row r="292" spans="1:18" ht="12.75" customHeight="1">
      <c r="A292" s="242"/>
      <c r="F292" s="56"/>
      <c r="G292" s="56"/>
      <c r="H292" s="56"/>
      <c r="I292" s="56"/>
      <c r="J292" s="41"/>
      <c r="K292" s="56"/>
      <c r="L292" s="56"/>
      <c r="M292" s="56"/>
      <c r="O292" s="41"/>
      <c r="R292" s="243"/>
    </row>
    <row r="293" spans="1:18" ht="12.75" customHeight="1">
      <c r="F293" s="56"/>
      <c r="G293" s="56"/>
      <c r="H293" s="56"/>
      <c r="I293" s="56"/>
      <c r="J293" s="41"/>
      <c r="K293" s="56"/>
      <c r="L293" s="56"/>
      <c r="M293" s="56"/>
      <c r="O293" s="41"/>
      <c r="R293" s="56"/>
    </row>
    <row r="294" spans="1:18" ht="12.75" customHeight="1">
      <c r="F294" s="56"/>
      <c r="G294" s="56"/>
      <c r="H294" s="56"/>
      <c r="I294" s="56"/>
      <c r="J294" s="41"/>
      <c r="K294" s="56"/>
      <c r="L294" s="56"/>
      <c r="M294" s="56"/>
      <c r="O294" s="41"/>
      <c r="R294" s="56"/>
    </row>
    <row r="295" spans="1:18" ht="12.75" customHeight="1">
      <c r="B295" s="244" t="s">
        <v>812</v>
      </c>
      <c r="F295" s="56"/>
      <c r="G295" s="56"/>
      <c r="H295" s="56"/>
      <c r="I295" s="56"/>
      <c r="J295" s="41"/>
      <c r="K295" s="56"/>
      <c r="L295" s="56"/>
      <c r="M295" s="56"/>
      <c r="O295" s="41"/>
      <c r="R295" s="56"/>
    </row>
    <row r="296" spans="1:18" ht="12.75" customHeight="1">
      <c r="F296" s="56"/>
      <c r="G296" s="56"/>
      <c r="H296" s="56"/>
      <c r="I296" s="56"/>
      <c r="J296" s="41"/>
      <c r="K296" s="56"/>
      <c r="L296" s="56"/>
      <c r="M296" s="56"/>
      <c r="O296" s="41"/>
      <c r="R296" s="56"/>
    </row>
    <row r="297" spans="1:18" ht="12.75" customHeight="1"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1:18" ht="12.75" customHeight="1"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1:18" ht="12.75" customHeight="1"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1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1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1:18" ht="12.75" customHeight="1">
      <c r="A302" s="245"/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1:18" ht="12.75" customHeight="1">
      <c r="A303" s="245"/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1:18" ht="12.75" customHeight="1">
      <c r="A304" s="53"/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6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6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6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6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6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6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6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6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6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6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6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6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6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6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6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6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</sheetData>
  <autoFilter ref="R1:R300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2022-06-14T02:38:02Z</dcterms:modified>
</cp:coreProperties>
</file>